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 FIELD\UDACITY\PROJECT 2\"/>
    </mc:Choice>
  </mc:AlternateContent>
  <xr:revisionPtr revIDLastSave="0" documentId="13_ncr:1_{B1FE503A-84D5-4675-9512-A46DEE8372F9}" xr6:coauthVersionLast="46" xr6:coauthVersionMax="46" xr10:uidLastSave="{00000000-0000-0000-0000-000000000000}"/>
  <bookViews>
    <workbookView xWindow="-108" yWindow="-108" windowWidth="23256" windowHeight="12696" activeTab="2" xr2:uid="{00000000-000D-0000-FFFF-FFFF00000000}"/>
  </bookViews>
  <sheets>
    <sheet name="NYSE Dataset(filtered)" sheetId="1" r:id="rId1"/>
    <sheet name="Tot_Revenue Comparison" sheetId="3" r:id="rId2"/>
    <sheet name="Operating Income Comparison" sheetId="5" r:id="rId3"/>
    <sheet name="Computer Hardware (Tot_Revenue)" sheetId="6" r:id="rId4"/>
    <sheet name="Computer Hardware(Op_Income)" sheetId="7" r:id="rId5"/>
    <sheet name="Computer Hardware(Rev+Op_Income" sheetId="8" r:id="rId6"/>
  </sheets>
  <definedNames>
    <definedName name="_xlnm._FilterDatabase" localSheetId="0" hidden="1">'NYSE Dataset(filtered)'!$A$1:$O$1711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J23" i="7" l="1"/>
  <c r="J27" i="7"/>
  <c r="J26" i="7"/>
  <c r="J25" i="7"/>
  <c r="J24" i="7"/>
  <c r="J22" i="7"/>
  <c r="J21" i="7"/>
  <c r="J20" i="7"/>
  <c r="J19" i="7"/>
  <c r="J18" i="7"/>
  <c r="J17" i="7"/>
  <c r="J16" i="7"/>
  <c r="J15" i="7"/>
  <c r="H23" i="7"/>
  <c r="H27" i="7"/>
  <c r="H26" i="7"/>
  <c r="H25" i="7"/>
  <c r="H24" i="7"/>
  <c r="H22" i="7"/>
  <c r="H21" i="7"/>
  <c r="H20" i="7"/>
  <c r="H19" i="7"/>
  <c r="H18" i="7"/>
  <c r="H17" i="7"/>
  <c r="H16" i="7"/>
  <c r="H15" i="7"/>
  <c r="I27" i="6"/>
  <c r="I26" i="6"/>
  <c r="I25" i="6"/>
  <c r="I23" i="6" s="1"/>
  <c r="I24" i="6"/>
  <c r="I22" i="6"/>
  <c r="I21" i="6"/>
  <c r="I20" i="6"/>
  <c r="I19" i="6"/>
  <c r="I18" i="6"/>
  <c r="I17" i="6"/>
  <c r="I16" i="6"/>
  <c r="I15" i="6"/>
  <c r="G27" i="6"/>
  <c r="G26" i="6"/>
  <c r="G25" i="6"/>
  <c r="G23" i="6" s="1"/>
  <c r="G24" i="6"/>
  <c r="G22" i="6"/>
  <c r="G21" i="6"/>
  <c r="G20" i="6"/>
  <c r="G19" i="6"/>
  <c r="G18" i="6"/>
  <c r="G17" i="6"/>
  <c r="G16" i="6"/>
  <c r="G15" i="6"/>
  <c r="I238" i="5"/>
  <c r="H238" i="5"/>
  <c r="L474" i="3"/>
  <c r="L473" i="3"/>
  <c r="E244" i="5"/>
  <c r="E248" i="5"/>
  <c r="E247" i="5"/>
  <c r="E246" i="5"/>
  <c r="E245" i="5"/>
  <c r="E243" i="5"/>
  <c r="E242" i="5"/>
  <c r="E241" i="5"/>
  <c r="E240" i="5"/>
  <c r="E239" i="5"/>
  <c r="E238" i="5"/>
  <c r="E237" i="5"/>
  <c r="E236" i="5"/>
  <c r="C244" i="5"/>
  <c r="C248" i="5"/>
  <c r="C247" i="5"/>
  <c r="C246" i="5"/>
  <c r="C245" i="5"/>
  <c r="C243" i="5"/>
  <c r="C242" i="5"/>
  <c r="C241" i="5"/>
  <c r="C240" i="5"/>
  <c r="C239" i="5"/>
  <c r="C238" i="5"/>
  <c r="C237" i="5"/>
  <c r="C236" i="5"/>
  <c r="E496" i="3"/>
  <c r="C495" i="3"/>
  <c r="C496" i="3"/>
  <c r="C497" i="3"/>
  <c r="C215" i="5"/>
  <c r="D215" i="5"/>
  <c r="E215" i="5"/>
  <c r="F215" i="5"/>
  <c r="G215" i="5"/>
  <c r="H215" i="5"/>
  <c r="I215" i="5"/>
  <c r="J215" i="5"/>
  <c r="K215" i="5"/>
  <c r="B215" i="5"/>
  <c r="J214" i="5"/>
  <c r="I214" i="5"/>
  <c r="H214" i="5"/>
  <c r="G214" i="5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1" i="1"/>
  <c r="N12" i="1"/>
  <c r="N13" i="1"/>
  <c r="N14" i="1"/>
  <c r="N15" i="1"/>
  <c r="N16" i="1"/>
  <c r="N3" i="1"/>
  <c r="N4" i="1"/>
  <c r="N5" i="1"/>
  <c r="N6" i="1"/>
  <c r="N7" i="1"/>
  <c r="N8" i="1"/>
  <c r="N9" i="1"/>
  <c r="N10" i="1"/>
  <c r="N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O116" i="1" s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O164" i="1" s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O308" i="1" s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O1114" i="1" s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O1258" i="1" s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O1546" i="1" s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1" i="1"/>
  <c r="M12" i="1"/>
  <c r="M13" i="1"/>
  <c r="M14" i="1"/>
  <c r="M3" i="1"/>
  <c r="M4" i="1"/>
  <c r="M5" i="1"/>
  <c r="M6" i="1"/>
  <c r="M7" i="1"/>
  <c r="M8" i="1"/>
  <c r="M9" i="1"/>
  <c r="M10" i="1"/>
  <c r="M2" i="1"/>
  <c r="E507" i="3"/>
  <c r="E506" i="3"/>
  <c r="E503" i="3"/>
  <c r="E505" i="3"/>
  <c r="E504" i="3"/>
  <c r="E502" i="3"/>
  <c r="E501" i="3"/>
  <c r="E500" i="3"/>
  <c r="E499" i="3"/>
  <c r="E498" i="3"/>
  <c r="E497" i="3"/>
  <c r="E495" i="3"/>
  <c r="C507" i="3"/>
  <c r="C506" i="3"/>
  <c r="C503" i="3"/>
  <c r="C505" i="3"/>
  <c r="C504" i="3"/>
  <c r="C502" i="3"/>
  <c r="C501" i="3"/>
  <c r="C500" i="3"/>
  <c r="C499" i="3"/>
  <c r="C498" i="3"/>
  <c r="J473" i="3"/>
  <c r="I473" i="3"/>
  <c r="H473" i="3"/>
  <c r="G473" i="3"/>
  <c r="K474" i="3"/>
  <c r="J474" i="3"/>
  <c r="K441" i="3"/>
  <c r="J441" i="3"/>
  <c r="I474" i="3"/>
  <c r="I441" i="3"/>
  <c r="H474" i="3"/>
  <c r="H441" i="3"/>
  <c r="G474" i="3"/>
  <c r="G441" i="3"/>
  <c r="F474" i="3"/>
  <c r="F441" i="3"/>
  <c r="E474" i="3"/>
  <c r="E441" i="3"/>
  <c r="D474" i="3"/>
  <c r="D441" i="3"/>
  <c r="C474" i="3"/>
  <c r="C441" i="3"/>
  <c r="B474" i="3"/>
  <c r="B44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2" i="1"/>
  <c r="O642" i="1" l="1"/>
  <c r="O16" i="1"/>
  <c r="O15" i="1"/>
  <c r="O1655" i="1"/>
  <c r="O1553" i="1"/>
  <c r="O1705" i="1"/>
  <c r="O1693" i="1"/>
  <c r="O1681" i="1"/>
  <c r="O1669" i="1"/>
  <c r="O1657" i="1"/>
  <c r="O1645" i="1"/>
  <c r="O1633" i="1"/>
  <c r="O1621" i="1"/>
  <c r="O1609" i="1"/>
  <c r="O1597" i="1"/>
  <c r="O1585" i="1"/>
  <c r="O1573" i="1"/>
  <c r="O1561" i="1"/>
  <c r="O1549" i="1"/>
  <c r="O1537" i="1"/>
  <c r="O1525" i="1"/>
  <c r="O1513" i="1"/>
  <c r="O1501" i="1"/>
  <c r="O1489" i="1"/>
  <c r="O1477" i="1"/>
  <c r="O1465" i="1"/>
  <c r="O1453" i="1"/>
  <c r="O1441" i="1"/>
  <c r="O1429" i="1"/>
  <c r="O1417" i="1"/>
  <c r="O1405" i="1"/>
  <c r="O1393" i="1"/>
  <c r="O1381" i="1"/>
  <c r="O1369" i="1"/>
  <c r="O1357" i="1"/>
  <c r="O1345" i="1"/>
  <c r="O1333" i="1"/>
  <c r="O1321" i="1"/>
  <c r="O1309" i="1"/>
  <c r="O1297" i="1"/>
  <c r="O1285" i="1"/>
  <c r="O1273" i="1"/>
  <c r="O1261" i="1"/>
  <c r="O1249" i="1"/>
  <c r="O1237" i="1"/>
  <c r="O1225" i="1"/>
  <c r="O1213" i="1"/>
  <c r="O1201" i="1"/>
  <c r="O1189" i="1"/>
  <c r="O1177" i="1"/>
  <c r="O1165" i="1"/>
  <c r="O1153" i="1"/>
  <c r="O1141" i="1"/>
  <c r="O1129" i="1"/>
  <c r="O1117" i="1"/>
  <c r="O1105" i="1"/>
  <c r="O1093" i="1"/>
  <c r="O1081" i="1"/>
  <c r="O1069" i="1"/>
  <c r="O1057" i="1"/>
  <c r="O1045" i="1"/>
  <c r="O1033" i="1"/>
  <c r="O1021" i="1"/>
  <c r="O1009" i="1"/>
  <c r="O997" i="1"/>
  <c r="O1704" i="1"/>
  <c r="O1692" i="1"/>
  <c r="O1680" i="1"/>
  <c r="O1668" i="1"/>
  <c r="O1656" i="1"/>
  <c r="O1644" i="1"/>
  <c r="O1632" i="1"/>
  <c r="O1620" i="1"/>
  <c r="O1608" i="1"/>
  <c r="O1596" i="1"/>
  <c r="O1584" i="1"/>
  <c r="O1572" i="1"/>
  <c r="O1560" i="1"/>
  <c r="O1548" i="1"/>
  <c r="O1536" i="1"/>
  <c r="O1524" i="1"/>
  <c r="O1512" i="1"/>
  <c r="O1500" i="1"/>
  <c r="O1488" i="1"/>
  <c r="O1476" i="1"/>
  <c r="O1464" i="1"/>
  <c r="O1452" i="1"/>
  <c r="O1440" i="1"/>
  <c r="O1428" i="1"/>
  <c r="O1416" i="1"/>
  <c r="O1404" i="1"/>
  <c r="O1392" i="1"/>
  <c r="O1380" i="1"/>
  <c r="O1368" i="1"/>
  <c r="O1356" i="1"/>
  <c r="O1344" i="1"/>
  <c r="O1332" i="1"/>
  <c r="O1320" i="1"/>
  <c r="O1308" i="1"/>
  <c r="O1296" i="1"/>
  <c r="O1284" i="1"/>
  <c r="O1272" i="1"/>
  <c r="O1260" i="1"/>
  <c r="O1248" i="1"/>
  <c r="O1236" i="1"/>
  <c r="O1224" i="1"/>
  <c r="O1212" i="1"/>
  <c r="O1200" i="1"/>
  <c r="O1188" i="1"/>
  <c r="O1176" i="1"/>
  <c r="O1164" i="1"/>
  <c r="O1152" i="1"/>
  <c r="O1140" i="1"/>
  <c r="O1128" i="1"/>
  <c r="O2" i="1"/>
  <c r="O1654" i="1"/>
  <c r="O1402" i="1"/>
  <c r="O942" i="1"/>
  <c r="O6" i="1"/>
  <c r="O1709" i="1"/>
  <c r="O1697" i="1"/>
  <c r="O1685" i="1"/>
  <c r="O1673" i="1"/>
  <c r="O1661" i="1"/>
  <c r="O1649" i="1"/>
  <c r="O1637" i="1"/>
  <c r="O1625" i="1"/>
  <c r="O1613" i="1"/>
  <c r="O1601" i="1"/>
  <c r="O1589" i="1"/>
  <c r="O1577" i="1"/>
  <c r="O1565" i="1"/>
  <c r="O1541" i="1"/>
  <c r="O1529" i="1"/>
  <c r="O1517" i="1"/>
  <c r="O1505" i="1"/>
  <c r="O1493" i="1"/>
  <c r="O1481" i="1"/>
  <c r="O1469" i="1"/>
  <c r="O1457" i="1"/>
  <c r="O1445" i="1"/>
  <c r="O1433" i="1"/>
  <c r="O1421" i="1"/>
  <c r="O1409" i="1"/>
  <c r="O1397" i="1"/>
  <c r="O1385" i="1"/>
  <c r="O1373" i="1"/>
  <c r="O1361" i="1"/>
  <c r="O1349" i="1"/>
  <c r="O1337" i="1"/>
  <c r="O1325" i="1"/>
  <c r="O1313" i="1"/>
  <c r="O1301" i="1"/>
  <c r="O1289" i="1"/>
  <c r="O1277" i="1"/>
  <c r="O1265" i="1"/>
  <c r="O1253" i="1"/>
  <c r="O1241" i="1"/>
  <c r="O1229" i="1"/>
  <c r="O1217" i="1"/>
  <c r="O1205" i="1"/>
  <c r="O1193" i="1"/>
  <c r="O1181" i="1"/>
  <c r="O1169" i="1"/>
  <c r="O1157" i="1"/>
  <c r="O1145" i="1"/>
  <c r="O1133" i="1"/>
  <c r="O1121" i="1"/>
  <c r="O1109" i="1"/>
  <c r="O1097" i="1"/>
  <c r="O1085" i="1"/>
  <c r="O1073" i="1"/>
  <c r="O1061" i="1"/>
  <c r="O1049" i="1"/>
  <c r="O953" i="1"/>
  <c r="O641" i="1"/>
  <c r="O5" i="1"/>
  <c r="O1708" i="1"/>
  <c r="O14" i="1"/>
  <c r="O1703" i="1"/>
  <c r="O1691" i="1"/>
  <c r="O1679" i="1"/>
  <c r="O1667" i="1"/>
  <c r="O1643" i="1"/>
  <c r="O1631" i="1"/>
  <c r="O1619" i="1"/>
  <c r="O1607" i="1"/>
  <c r="O1595" i="1"/>
  <c r="O1583" i="1"/>
  <c r="O1571" i="1"/>
  <c r="O1559" i="1"/>
  <c r="O1547" i="1"/>
  <c r="O1535" i="1"/>
  <c r="O1523" i="1"/>
  <c r="O1511" i="1"/>
  <c r="O1499" i="1"/>
  <c r="O1487" i="1"/>
  <c r="O1475" i="1"/>
  <c r="O1463" i="1"/>
  <c r="O1451" i="1"/>
  <c r="O1439" i="1"/>
  <c r="O1427" i="1"/>
  <c r="O1415" i="1"/>
  <c r="O1403" i="1"/>
  <c r="O1391" i="1"/>
  <c r="O1379" i="1"/>
  <c r="O1367" i="1"/>
  <c r="O1355" i="1"/>
  <c r="O1343" i="1"/>
  <c r="O1331" i="1"/>
  <c r="O1319" i="1"/>
  <c r="O1307" i="1"/>
  <c r="O1295" i="1"/>
  <c r="O1283" i="1"/>
  <c r="O1271" i="1"/>
  <c r="O1259" i="1"/>
  <c r="O13" i="1"/>
  <c r="O1702" i="1"/>
  <c r="O1690" i="1"/>
  <c r="O1678" i="1"/>
  <c r="O1666" i="1"/>
  <c r="O1642" i="1"/>
  <c r="O1630" i="1"/>
  <c r="O1618" i="1"/>
  <c r="O1606" i="1"/>
  <c r="O1594" i="1"/>
  <c r="O1582" i="1"/>
  <c r="O1570" i="1"/>
  <c r="O1558" i="1"/>
  <c r="O1534" i="1"/>
  <c r="O1522" i="1"/>
  <c r="O1510" i="1"/>
  <c r="O1498" i="1"/>
  <c r="O1486" i="1"/>
  <c r="O1474" i="1"/>
  <c r="O1462" i="1"/>
  <c r="O1450" i="1"/>
  <c r="O1438" i="1"/>
  <c r="O1426" i="1"/>
  <c r="O1414" i="1"/>
  <c r="O1390" i="1"/>
  <c r="O1378" i="1"/>
  <c r="O1354" i="1"/>
  <c r="O1330" i="1"/>
  <c r="O1306" i="1"/>
  <c r="O1282" i="1"/>
  <c r="O1234" i="1"/>
  <c r="O1210" i="1"/>
  <c r="O1186" i="1"/>
  <c r="O1162" i="1"/>
  <c r="O1138" i="1"/>
  <c r="O1090" i="1"/>
  <c r="O1066" i="1"/>
  <c r="O1042" i="1"/>
  <c r="O10" i="1"/>
  <c r="O12" i="1"/>
  <c r="O1701" i="1"/>
  <c r="O1689" i="1"/>
  <c r="O1677" i="1"/>
  <c r="O1665" i="1"/>
  <c r="O1653" i="1"/>
  <c r="O1641" i="1"/>
  <c r="O1629" i="1"/>
  <c r="O1617" i="1"/>
  <c r="O1605" i="1"/>
  <c r="O1593" i="1"/>
  <c r="O1581" i="1"/>
  <c r="O1569" i="1"/>
  <c r="O1557" i="1"/>
  <c r="O1545" i="1"/>
  <c r="O1533" i="1"/>
  <c r="O1521" i="1"/>
  <c r="O1509" i="1"/>
  <c r="O1497" i="1"/>
  <c r="O1485" i="1"/>
  <c r="O1473" i="1"/>
  <c r="O1461" i="1"/>
  <c r="O1449" i="1"/>
  <c r="O1437" i="1"/>
  <c r="O1425" i="1"/>
  <c r="O1413" i="1"/>
  <c r="O1401" i="1"/>
  <c r="O1389" i="1"/>
  <c r="O1377" i="1"/>
  <c r="O1365" i="1"/>
  <c r="O1353" i="1"/>
  <c r="O1341" i="1"/>
  <c r="O1329" i="1"/>
  <c r="O1317" i="1"/>
  <c r="O1305" i="1"/>
  <c r="O1293" i="1"/>
  <c r="O1281" i="1"/>
  <c r="O1269" i="1"/>
  <c r="O1257" i="1"/>
  <c r="O1245" i="1"/>
  <c r="O1233" i="1"/>
  <c r="O1221" i="1"/>
  <c r="O1209" i="1"/>
  <c r="O1197" i="1"/>
  <c r="O1185" i="1"/>
  <c r="O1173" i="1"/>
  <c r="O1161" i="1"/>
  <c r="O1149" i="1"/>
  <c r="O1137" i="1"/>
  <c r="O1125" i="1"/>
  <c r="O1113" i="1"/>
  <c r="O1101" i="1"/>
  <c r="O1089" i="1"/>
  <c r="O1077" i="1"/>
  <c r="O1065" i="1"/>
  <c r="O1053" i="1"/>
  <c r="O1041" i="1"/>
  <c r="O1029" i="1"/>
  <c r="O1017" i="1"/>
  <c r="O1005" i="1"/>
  <c r="O993" i="1"/>
  <c r="O981" i="1"/>
  <c r="O969" i="1"/>
  <c r="O957" i="1"/>
  <c r="O945" i="1"/>
  <c r="O933" i="1"/>
  <c r="O921" i="1"/>
  <c r="O909" i="1"/>
  <c r="O9" i="1"/>
  <c r="O11" i="1"/>
  <c r="O1700" i="1"/>
  <c r="O1688" i="1"/>
  <c r="O1676" i="1"/>
  <c r="O1664" i="1"/>
  <c r="O1652" i="1"/>
  <c r="O1640" i="1"/>
  <c r="O1628" i="1"/>
  <c r="O1616" i="1"/>
  <c r="O1604" i="1"/>
  <c r="O1592" i="1"/>
  <c r="O1580" i="1"/>
  <c r="O1568" i="1"/>
  <c r="O1556" i="1"/>
  <c r="O1544" i="1"/>
  <c r="O1532" i="1"/>
  <c r="O1520" i="1"/>
  <c r="O1508" i="1"/>
  <c r="O1496" i="1"/>
  <c r="O1484" i="1"/>
  <c r="O1472" i="1"/>
  <c r="O1460" i="1"/>
  <c r="O1448" i="1"/>
  <c r="O1436" i="1"/>
  <c r="O1424" i="1"/>
  <c r="O1412" i="1"/>
  <c r="O1400" i="1"/>
  <c r="O1388" i="1"/>
  <c r="O1376" i="1"/>
  <c r="O1364" i="1"/>
  <c r="O1352" i="1"/>
  <c r="O1340" i="1"/>
  <c r="O1328" i="1"/>
  <c r="O1316" i="1"/>
  <c r="O1304" i="1"/>
  <c r="O1292" i="1"/>
  <c r="O1280" i="1"/>
  <c r="O1268" i="1"/>
  <c r="O1256" i="1"/>
  <c r="O1244" i="1"/>
  <c r="O1232" i="1"/>
  <c r="O1220" i="1"/>
  <c r="O1208" i="1"/>
  <c r="O1196" i="1"/>
  <c r="O1184" i="1"/>
  <c r="O1172" i="1"/>
  <c r="O1160" i="1"/>
  <c r="O1148" i="1"/>
  <c r="O1136" i="1"/>
  <c r="O872" i="1"/>
  <c r="O860" i="1"/>
  <c r="O8" i="1"/>
  <c r="O1711" i="1"/>
  <c r="O1699" i="1"/>
  <c r="O1687" i="1"/>
  <c r="O1675" i="1"/>
  <c r="O1663" i="1"/>
  <c r="O1651" i="1"/>
  <c r="O1639" i="1"/>
  <c r="O1627" i="1"/>
  <c r="O1615" i="1"/>
  <c r="O1603" i="1"/>
  <c r="O1591" i="1"/>
  <c r="O1579" i="1"/>
  <c r="O1567" i="1"/>
  <c r="O1555" i="1"/>
  <c r="O1543" i="1"/>
  <c r="O1531" i="1"/>
  <c r="O1519" i="1"/>
  <c r="O1507" i="1"/>
  <c r="O1495" i="1"/>
  <c r="O1483" i="1"/>
  <c r="O1471" i="1"/>
  <c r="O1459" i="1"/>
  <c r="O1447" i="1"/>
  <c r="O1435" i="1"/>
  <c r="O1423" i="1"/>
  <c r="O1411" i="1"/>
  <c r="O1399" i="1"/>
  <c r="O1387" i="1"/>
  <c r="O1375" i="1"/>
  <c r="O1363" i="1"/>
  <c r="O1351" i="1"/>
  <c r="O1339" i="1"/>
  <c r="O1327" i="1"/>
  <c r="O1315" i="1"/>
  <c r="O1303" i="1"/>
  <c r="O1291" i="1"/>
  <c r="O1279" i="1"/>
  <c r="O1267" i="1"/>
  <c r="O1255" i="1"/>
  <c r="O1243" i="1"/>
  <c r="O1231" i="1"/>
  <c r="O1219" i="1"/>
  <c r="O1207" i="1"/>
  <c r="O1195" i="1"/>
  <c r="O1183" i="1"/>
  <c r="O1171" i="1"/>
  <c r="O1159" i="1"/>
  <c r="O1147" i="1"/>
  <c r="O1135" i="1"/>
  <c r="O1123" i="1"/>
  <c r="O1111" i="1"/>
  <c r="O1099" i="1"/>
  <c r="O1087" i="1"/>
  <c r="O1075" i="1"/>
  <c r="O1063" i="1"/>
  <c r="O1051" i="1"/>
  <c r="O1039" i="1"/>
  <c r="O1027" i="1"/>
  <c r="O1015" i="1"/>
  <c r="O1003" i="1"/>
  <c r="O991" i="1"/>
  <c r="O979" i="1"/>
  <c r="O967" i="1"/>
  <c r="O955" i="1"/>
  <c r="O7" i="1"/>
  <c r="O1710" i="1"/>
  <c r="O1698" i="1"/>
  <c r="O1686" i="1"/>
  <c r="O1674" i="1"/>
  <c r="O1662" i="1"/>
  <c r="O1650" i="1"/>
  <c r="O1638" i="1"/>
  <c r="O1626" i="1"/>
  <c r="O1614" i="1"/>
  <c r="O1602" i="1"/>
  <c r="O1590" i="1"/>
  <c r="O1578" i="1"/>
  <c r="O1566" i="1"/>
  <c r="O1554" i="1"/>
  <c r="O1542" i="1"/>
  <c r="O1530" i="1"/>
  <c r="O1518" i="1"/>
  <c r="O1506" i="1"/>
  <c r="O1494" i="1"/>
  <c r="O1482" i="1"/>
  <c r="O1470" i="1"/>
  <c r="O1458" i="1"/>
  <c r="O1446" i="1"/>
  <c r="O1434" i="1"/>
  <c r="O1422" i="1"/>
  <c r="O1410" i="1"/>
  <c r="O1398" i="1"/>
  <c r="O1386" i="1"/>
  <c r="O1374" i="1"/>
  <c r="O1362" i="1"/>
  <c r="O1350" i="1"/>
  <c r="O1338" i="1"/>
  <c r="O1326" i="1"/>
  <c r="O1314" i="1"/>
  <c r="O1302" i="1"/>
  <c r="O1290" i="1"/>
  <c r="O1278" i="1"/>
  <c r="O1266" i="1"/>
  <c r="O1254" i="1"/>
  <c r="O1242" i="1"/>
  <c r="O1230" i="1"/>
  <c r="O1218" i="1"/>
  <c r="O1206" i="1"/>
  <c r="O1194" i="1"/>
  <c r="O1182" i="1"/>
  <c r="O1170" i="1"/>
  <c r="O1158" i="1"/>
  <c r="O1146" i="1"/>
  <c r="O1134" i="1"/>
  <c r="O1122" i="1"/>
  <c r="O1110" i="1"/>
  <c r="O1098" i="1"/>
  <c r="O1086" i="1"/>
  <c r="O1074" i="1"/>
  <c r="O1062" i="1"/>
  <c r="O1050" i="1"/>
  <c r="O1038" i="1"/>
  <c r="O1026" i="1"/>
  <c r="O1014" i="1"/>
  <c r="O1002" i="1"/>
  <c r="O990" i="1"/>
  <c r="O978" i="1"/>
  <c r="O966" i="1"/>
  <c r="O954" i="1"/>
  <c r="O930" i="1"/>
  <c r="O918" i="1"/>
  <c r="O906" i="1"/>
  <c r="O894" i="1"/>
  <c r="O882" i="1"/>
  <c r="O870" i="1"/>
  <c r="O858" i="1"/>
  <c r="O846" i="1"/>
  <c r="O834" i="1"/>
  <c r="O822" i="1"/>
  <c r="O810" i="1"/>
  <c r="O798" i="1"/>
  <c r="O786" i="1"/>
  <c r="O774" i="1"/>
  <c r="O762" i="1"/>
  <c r="O750" i="1"/>
  <c r="O738" i="1"/>
  <c r="O726" i="1"/>
  <c r="O714" i="1"/>
  <c r="O702" i="1"/>
  <c r="O690" i="1"/>
  <c r="O678" i="1"/>
  <c r="O570" i="1"/>
  <c r="O498" i="1"/>
  <c r="O426" i="1"/>
  <c r="O306" i="1"/>
  <c r="O162" i="1"/>
  <c r="O1037" i="1"/>
  <c r="O1025" i="1"/>
  <c r="O1013" i="1"/>
  <c r="O1001" i="1"/>
  <c r="O989" i="1"/>
  <c r="O977" i="1"/>
  <c r="O965" i="1"/>
  <c r="O941" i="1"/>
  <c r="O929" i="1"/>
  <c r="O917" i="1"/>
  <c r="O905" i="1"/>
  <c r="O893" i="1"/>
  <c r="O881" i="1"/>
  <c r="O869" i="1"/>
  <c r="O857" i="1"/>
  <c r="O845" i="1"/>
  <c r="O833" i="1"/>
  <c r="O821" i="1"/>
  <c r="O809" i="1"/>
  <c r="O797" i="1"/>
  <c r="O785" i="1"/>
  <c r="O773" i="1"/>
  <c r="O761" i="1"/>
  <c r="O749" i="1"/>
  <c r="O737" i="1"/>
  <c r="O725" i="1"/>
  <c r="O713" i="1"/>
  <c r="O701" i="1"/>
  <c r="O689" i="1"/>
  <c r="O677" i="1"/>
  <c r="O665" i="1"/>
  <c r="O653" i="1"/>
  <c r="O629" i="1"/>
  <c r="O617" i="1"/>
  <c r="O605" i="1"/>
  <c r="O593" i="1"/>
  <c r="O581" i="1"/>
  <c r="O569" i="1"/>
  <c r="O557" i="1"/>
  <c r="O545" i="1"/>
  <c r="O533" i="1"/>
  <c r="O521" i="1"/>
  <c r="O509" i="1"/>
  <c r="O497" i="1"/>
  <c r="O485" i="1"/>
  <c r="O473" i="1"/>
  <c r="O461" i="1"/>
  <c r="O449" i="1"/>
  <c r="O437" i="1"/>
  <c r="O425" i="1"/>
  <c r="O413" i="1"/>
  <c r="O401" i="1"/>
  <c r="O389" i="1"/>
  <c r="O377" i="1"/>
  <c r="O365" i="1"/>
  <c r="O353" i="1"/>
  <c r="O341" i="1"/>
  <c r="O329" i="1"/>
  <c r="O317" i="1"/>
  <c r="O305" i="1"/>
  <c r="O293" i="1"/>
  <c r="O281" i="1"/>
  <c r="O269" i="1"/>
  <c r="O257" i="1"/>
  <c r="O245" i="1"/>
  <c r="O233" i="1"/>
  <c r="O221" i="1"/>
  <c r="O209" i="1"/>
  <c r="O197" i="1"/>
  <c r="O185" i="1"/>
  <c r="O173" i="1"/>
  <c r="O161" i="1"/>
  <c r="O149" i="1"/>
  <c r="O137" i="1"/>
  <c r="O125" i="1"/>
  <c r="O113" i="1"/>
  <c r="O101" i="1"/>
  <c r="O89" i="1"/>
  <c r="O77" i="1"/>
  <c r="O65" i="1"/>
  <c r="O53" i="1"/>
  <c r="O41" i="1"/>
  <c r="O29" i="1"/>
  <c r="O17" i="1"/>
  <c r="O1696" i="1"/>
  <c r="O1684" i="1"/>
  <c r="O1672" i="1"/>
  <c r="O1660" i="1"/>
  <c r="O1648" i="1"/>
  <c r="O1636" i="1"/>
  <c r="O1624" i="1"/>
  <c r="O1612" i="1"/>
  <c r="O1600" i="1"/>
  <c r="O1588" i="1"/>
  <c r="O1576" i="1"/>
  <c r="O1564" i="1"/>
  <c r="O1552" i="1"/>
  <c r="O1540" i="1"/>
  <c r="O1528" i="1"/>
  <c r="O1516" i="1"/>
  <c r="O1504" i="1"/>
  <c r="O1492" i="1"/>
  <c r="O1480" i="1"/>
  <c r="O1468" i="1"/>
  <c r="O1456" i="1"/>
  <c r="O1444" i="1"/>
  <c r="O1432" i="1"/>
  <c r="O1420" i="1"/>
  <c r="O1408" i="1"/>
  <c r="O1396" i="1"/>
  <c r="O1384" i="1"/>
  <c r="O1372" i="1"/>
  <c r="O1360" i="1"/>
  <c r="O1348" i="1"/>
  <c r="O1336" i="1"/>
  <c r="O1324" i="1"/>
  <c r="O1312" i="1"/>
  <c r="O1300" i="1"/>
  <c r="O1288" i="1"/>
  <c r="O1276" i="1"/>
  <c r="O1264" i="1"/>
  <c r="O1252" i="1"/>
  <c r="O1240" i="1"/>
  <c r="O1228" i="1"/>
  <c r="O1216" i="1"/>
  <c r="O1204" i="1"/>
  <c r="O1192" i="1"/>
  <c r="O1180" i="1"/>
  <c r="O1168" i="1"/>
  <c r="O1156" i="1"/>
  <c r="O1144" i="1"/>
  <c r="O1132" i="1"/>
  <c r="O1120" i="1"/>
  <c r="O1108" i="1"/>
  <c r="O1096" i="1"/>
  <c r="O1084" i="1"/>
  <c r="O1072" i="1"/>
  <c r="O1060" i="1"/>
  <c r="O1048" i="1"/>
  <c r="O1036" i="1"/>
  <c r="O1024" i="1"/>
  <c r="O1012" i="1"/>
  <c r="O1000" i="1"/>
  <c r="O988" i="1"/>
  <c r="O976" i="1"/>
  <c r="O964" i="1"/>
  <c r="O952" i="1"/>
  <c r="O940" i="1"/>
  <c r="O928" i="1"/>
  <c r="O916" i="1"/>
  <c r="O904" i="1"/>
  <c r="O892" i="1"/>
  <c r="O880" i="1"/>
  <c r="O868" i="1"/>
  <c r="O856" i="1"/>
  <c r="O844" i="1"/>
  <c r="O832" i="1"/>
  <c r="O820" i="1"/>
  <c r="O808" i="1"/>
  <c r="O796" i="1"/>
  <c r="O784" i="1"/>
  <c r="O772" i="1"/>
  <c r="O760" i="1"/>
  <c r="O748" i="1"/>
  <c r="O736" i="1"/>
  <c r="O724" i="1"/>
  <c r="O712" i="1"/>
  <c r="O700" i="1"/>
  <c r="O688" i="1"/>
  <c r="O676" i="1"/>
  <c r="O664" i="1"/>
  <c r="O652" i="1"/>
  <c r="O640" i="1"/>
  <c r="O628" i="1"/>
  <c r="O616" i="1"/>
  <c r="O604" i="1"/>
  <c r="O592" i="1"/>
  <c r="O580" i="1"/>
  <c r="O568" i="1"/>
  <c r="O556" i="1"/>
  <c r="O544" i="1"/>
  <c r="O532" i="1"/>
  <c r="O520" i="1"/>
  <c r="O508" i="1"/>
  <c r="O496" i="1"/>
  <c r="O484" i="1"/>
  <c r="O472" i="1"/>
  <c r="O460" i="1"/>
  <c r="O448" i="1"/>
  <c r="O436" i="1"/>
  <c r="O424" i="1"/>
  <c r="O412" i="1"/>
  <c r="O400" i="1"/>
  <c r="O388" i="1"/>
  <c r="O376" i="1"/>
  <c r="O364" i="1"/>
  <c r="O352" i="1"/>
  <c r="O340" i="1"/>
  <c r="O328" i="1"/>
  <c r="O316" i="1"/>
  <c r="O304" i="1"/>
  <c r="O292" i="1"/>
  <c r="O280" i="1"/>
  <c r="O268" i="1"/>
  <c r="O256" i="1"/>
  <c r="O244" i="1"/>
  <c r="O232" i="1"/>
  <c r="O220" i="1"/>
  <c r="O208" i="1"/>
  <c r="O196" i="1"/>
  <c r="O184" i="1"/>
  <c r="O172" i="1"/>
  <c r="O160" i="1"/>
  <c r="O148" i="1"/>
  <c r="O136" i="1"/>
  <c r="O124" i="1"/>
  <c r="O112" i="1"/>
  <c r="O100" i="1"/>
  <c r="O88" i="1"/>
  <c r="O76" i="1"/>
  <c r="O64" i="1"/>
  <c r="O52" i="1"/>
  <c r="O40" i="1"/>
  <c r="O28" i="1"/>
  <c r="O4" i="1"/>
  <c r="O1707" i="1"/>
  <c r="O1695" i="1"/>
  <c r="O1683" i="1"/>
  <c r="O1671" i="1"/>
  <c r="O1659" i="1"/>
  <c r="O1647" i="1"/>
  <c r="O1635" i="1"/>
  <c r="O1623" i="1"/>
  <c r="O1611" i="1"/>
  <c r="O1599" i="1"/>
  <c r="O1587" i="1"/>
  <c r="O1575" i="1"/>
  <c r="O1563" i="1"/>
  <c r="O1551" i="1"/>
  <c r="O1539" i="1"/>
  <c r="O1527" i="1"/>
  <c r="O1515" i="1"/>
  <c r="O1503" i="1"/>
  <c r="O1491" i="1"/>
  <c r="O1479" i="1"/>
  <c r="O1467" i="1"/>
  <c r="O1455" i="1"/>
  <c r="O1443" i="1"/>
  <c r="O1431" i="1"/>
  <c r="O1419" i="1"/>
  <c r="O1407" i="1"/>
  <c r="O1395" i="1"/>
  <c r="O1383" i="1"/>
  <c r="O1371" i="1"/>
  <c r="O1359" i="1"/>
  <c r="O1347" i="1"/>
  <c r="O915" i="1"/>
  <c r="O903" i="1"/>
  <c r="O819" i="1"/>
  <c r="O771" i="1"/>
  <c r="O3" i="1"/>
  <c r="O1706" i="1"/>
  <c r="O1694" i="1"/>
  <c r="O1682" i="1"/>
  <c r="O1670" i="1"/>
  <c r="O1658" i="1"/>
  <c r="O1646" i="1"/>
  <c r="O1634" i="1"/>
  <c r="O1622" i="1"/>
  <c r="O1610" i="1"/>
  <c r="O1598" i="1"/>
  <c r="O1586" i="1"/>
  <c r="O1574" i="1"/>
  <c r="O1562" i="1"/>
  <c r="O1550" i="1"/>
  <c r="O1538" i="1"/>
  <c r="O1526" i="1"/>
  <c r="O1514" i="1"/>
  <c r="O1502" i="1"/>
  <c r="O1490" i="1"/>
  <c r="O1478" i="1"/>
  <c r="O1466" i="1"/>
  <c r="O1454" i="1"/>
  <c r="O1442" i="1"/>
  <c r="O1430" i="1"/>
  <c r="O1418" i="1"/>
  <c r="O1406" i="1"/>
  <c r="O1394" i="1"/>
  <c r="O1382" i="1"/>
  <c r="O1370" i="1"/>
  <c r="O1358" i="1"/>
  <c r="O1346" i="1"/>
  <c r="O1334" i="1"/>
  <c r="O1322" i="1"/>
  <c r="O1310" i="1"/>
  <c r="O1298" i="1"/>
  <c r="O1286" i="1"/>
  <c r="O1274" i="1"/>
  <c r="O1262" i="1"/>
  <c r="O1250" i="1"/>
  <c r="O1238" i="1"/>
  <c r="O1226" i="1"/>
  <c r="O1214" i="1"/>
  <c r="O1202" i="1"/>
  <c r="O1190" i="1"/>
  <c r="O1178" i="1"/>
  <c r="O1166" i="1"/>
  <c r="O1154" i="1"/>
  <c r="O1142" i="1"/>
  <c r="O1130" i="1"/>
  <c r="O1022" i="1"/>
  <c r="O1335" i="1"/>
  <c r="O1323" i="1"/>
  <c r="O1311" i="1"/>
  <c r="O1299" i="1"/>
  <c r="O1287" i="1"/>
  <c r="O1275" i="1"/>
  <c r="O1263" i="1"/>
  <c r="O1251" i="1"/>
  <c r="O1239" i="1"/>
  <c r="O1227" i="1"/>
  <c r="O1215" i="1"/>
  <c r="O1203" i="1"/>
  <c r="O1191" i="1"/>
  <c r="O1179" i="1"/>
  <c r="O1167" i="1"/>
  <c r="O1155" i="1"/>
  <c r="O1143" i="1"/>
  <c r="O1131" i="1"/>
  <c r="O1119" i="1"/>
  <c r="O1107" i="1"/>
  <c r="O1095" i="1"/>
  <c r="O1083" i="1"/>
  <c r="O1071" i="1"/>
  <c r="O1059" i="1"/>
  <c r="O1047" i="1"/>
  <c r="O1035" i="1"/>
  <c r="O1023" i="1"/>
  <c r="O1011" i="1"/>
  <c r="O999" i="1"/>
  <c r="O987" i="1"/>
  <c r="O975" i="1"/>
  <c r="O963" i="1"/>
  <c r="O951" i="1"/>
  <c r="O939" i="1"/>
  <c r="O927" i="1"/>
  <c r="O891" i="1"/>
  <c r="O879" i="1"/>
  <c r="O867" i="1"/>
  <c r="O855" i="1"/>
  <c r="O843" i="1"/>
  <c r="O831" i="1"/>
  <c r="O807" i="1"/>
  <c r="O795" i="1"/>
  <c r="O783" i="1"/>
  <c r="O759" i="1"/>
  <c r="O747" i="1"/>
  <c r="O735" i="1"/>
  <c r="O723" i="1"/>
  <c r="O711" i="1"/>
  <c r="O699" i="1"/>
  <c r="O687" i="1"/>
  <c r="O675" i="1"/>
  <c r="O663" i="1"/>
  <c r="O651" i="1"/>
  <c r="O639" i="1"/>
  <c r="O627" i="1"/>
  <c r="O615" i="1"/>
  <c r="O603" i="1"/>
  <c r="O591" i="1"/>
  <c r="O579" i="1"/>
  <c r="O567" i="1"/>
  <c r="O555" i="1"/>
  <c r="O543" i="1"/>
  <c r="O531" i="1"/>
  <c r="O519" i="1"/>
  <c r="O507" i="1"/>
  <c r="O495" i="1"/>
  <c r="O483" i="1"/>
  <c r="O459" i="1"/>
  <c r="O435" i="1"/>
  <c r="O411" i="1"/>
  <c r="O399" i="1"/>
  <c r="O375" i="1"/>
  <c r="O327" i="1"/>
  <c r="O279" i="1"/>
  <c r="O231" i="1"/>
  <c r="O183" i="1"/>
  <c r="O135" i="1"/>
  <c r="O87" i="1"/>
  <c r="O39" i="1"/>
  <c r="O1118" i="1"/>
  <c r="O1106" i="1"/>
  <c r="O1094" i="1"/>
  <c r="O1082" i="1"/>
  <c r="O1070" i="1"/>
  <c r="O1058" i="1"/>
  <c r="O1046" i="1"/>
  <c r="O1034" i="1"/>
  <c r="O1010" i="1"/>
  <c r="O998" i="1"/>
  <c r="O986" i="1"/>
  <c r="O974" i="1"/>
  <c r="O962" i="1"/>
  <c r="O950" i="1"/>
  <c r="O938" i="1"/>
  <c r="O926" i="1"/>
  <c r="O914" i="1"/>
  <c r="O902" i="1"/>
  <c r="O890" i="1"/>
  <c r="O878" i="1"/>
  <c r="O866" i="1"/>
  <c r="O854" i="1"/>
  <c r="O842" i="1"/>
  <c r="O830" i="1"/>
  <c r="O818" i="1"/>
  <c r="O806" i="1"/>
  <c r="O794" i="1"/>
  <c r="O782" i="1"/>
  <c r="O770" i="1"/>
  <c r="O758" i="1"/>
  <c r="O746" i="1"/>
  <c r="O734" i="1"/>
  <c r="O722" i="1"/>
  <c r="O710" i="1"/>
  <c r="O698" i="1"/>
  <c r="O686" i="1"/>
  <c r="O674" i="1"/>
  <c r="O662" i="1"/>
  <c r="O650" i="1"/>
  <c r="O638" i="1"/>
  <c r="O626" i="1"/>
  <c r="O614" i="1"/>
  <c r="O602" i="1"/>
  <c r="O590" i="1"/>
  <c r="O578" i="1"/>
  <c r="O566" i="1"/>
  <c r="O554" i="1"/>
  <c r="O542" i="1"/>
  <c r="O530" i="1"/>
  <c r="O518" i="1"/>
  <c r="O506" i="1"/>
  <c r="O494" i="1"/>
  <c r="O482" i="1"/>
  <c r="O470" i="1"/>
  <c r="O458" i="1"/>
  <c r="O446" i="1"/>
  <c r="O434" i="1"/>
  <c r="O422" i="1"/>
  <c r="O410" i="1"/>
  <c r="O398" i="1"/>
  <c r="O386" i="1"/>
  <c r="O985" i="1"/>
  <c r="O973" i="1"/>
  <c r="O961" i="1"/>
  <c r="O949" i="1"/>
  <c r="O937" i="1"/>
  <c r="O925" i="1"/>
  <c r="O913" i="1"/>
  <c r="O901" i="1"/>
  <c r="O889" i="1"/>
  <c r="O877" i="1"/>
  <c r="O865" i="1"/>
  <c r="O853" i="1"/>
  <c r="O841" i="1"/>
  <c r="O829" i="1"/>
  <c r="O817" i="1"/>
  <c r="O805" i="1"/>
  <c r="O793" i="1"/>
  <c r="O781" i="1"/>
  <c r="O769" i="1"/>
  <c r="O757" i="1"/>
  <c r="O745" i="1"/>
  <c r="O733" i="1"/>
  <c r="O721" i="1"/>
  <c r="O709" i="1"/>
  <c r="O697" i="1"/>
  <c r="O685" i="1"/>
  <c r="O673" i="1"/>
  <c r="O661" i="1"/>
  <c r="O649" i="1"/>
  <c r="O637" i="1"/>
  <c r="O625" i="1"/>
  <c r="O613" i="1"/>
  <c r="O601" i="1"/>
  <c r="O589" i="1"/>
  <c r="O577" i="1"/>
  <c r="O565" i="1"/>
  <c r="O553" i="1"/>
  <c r="O541" i="1"/>
  <c r="O529" i="1"/>
  <c r="O517" i="1"/>
  <c r="O505" i="1"/>
  <c r="O493" i="1"/>
  <c r="O481" i="1"/>
  <c r="O469" i="1"/>
  <c r="O457" i="1"/>
  <c r="O445" i="1"/>
  <c r="O433" i="1"/>
  <c r="O421" i="1"/>
  <c r="O409" i="1"/>
  <c r="O397" i="1"/>
  <c r="O385" i="1"/>
  <c r="O373" i="1"/>
  <c r="O361" i="1"/>
  <c r="O349" i="1"/>
  <c r="O337" i="1"/>
  <c r="O325" i="1"/>
  <c r="O313" i="1"/>
  <c r="O301" i="1"/>
  <c r="O289" i="1"/>
  <c r="O277" i="1"/>
  <c r="O265" i="1"/>
  <c r="O253" i="1"/>
  <c r="O241" i="1"/>
  <c r="O229" i="1"/>
  <c r="O217" i="1"/>
  <c r="O205" i="1"/>
  <c r="O193" i="1"/>
  <c r="O181" i="1"/>
  <c r="O169" i="1"/>
  <c r="O157" i="1"/>
  <c r="O145" i="1"/>
  <c r="O133" i="1"/>
  <c r="O121" i="1"/>
  <c r="O109" i="1"/>
  <c r="O97" i="1"/>
  <c r="O85" i="1"/>
  <c r="O73" i="1"/>
  <c r="O1116" i="1"/>
  <c r="O1104" i="1"/>
  <c r="O1092" i="1"/>
  <c r="O1080" i="1"/>
  <c r="O1068" i="1"/>
  <c r="O1056" i="1"/>
  <c r="O1044" i="1"/>
  <c r="O1032" i="1"/>
  <c r="O1020" i="1"/>
  <c r="O1008" i="1"/>
  <c r="O996" i="1"/>
  <c r="O984" i="1"/>
  <c r="O972" i="1"/>
  <c r="O960" i="1"/>
  <c r="O948" i="1"/>
  <c r="O936" i="1"/>
  <c r="O924" i="1"/>
  <c r="O912" i="1"/>
  <c r="O900" i="1"/>
  <c r="O888" i="1"/>
  <c r="O876" i="1"/>
  <c r="O864" i="1"/>
  <c r="O852" i="1"/>
  <c r="O840" i="1"/>
  <c r="O828" i="1"/>
  <c r="O816" i="1"/>
  <c r="O804" i="1"/>
  <c r="O792" i="1"/>
  <c r="O780" i="1"/>
  <c r="O768" i="1"/>
  <c r="O756" i="1"/>
  <c r="O744" i="1"/>
  <c r="O732" i="1"/>
  <c r="O720" i="1"/>
  <c r="O708" i="1"/>
  <c r="O696" i="1"/>
  <c r="O684" i="1"/>
  <c r="O672" i="1"/>
  <c r="O660" i="1"/>
  <c r="O648" i="1"/>
  <c r="O636" i="1"/>
  <c r="O624" i="1"/>
  <c r="O612" i="1"/>
  <c r="O600" i="1"/>
  <c r="O588" i="1"/>
  <c r="O576" i="1"/>
  <c r="O564" i="1"/>
  <c r="O552" i="1"/>
  <c r="O540" i="1"/>
  <c r="O528" i="1"/>
  <c r="O516" i="1"/>
  <c r="O504" i="1"/>
  <c r="O492" i="1"/>
  <c r="O480" i="1"/>
  <c r="O468" i="1"/>
  <c r="O456" i="1"/>
  <c r="O444" i="1"/>
  <c r="O432" i="1"/>
  <c r="O420" i="1"/>
  <c r="O408" i="1"/>
  <c r="O396" i="1"/>
  <c r="O1247" i="1"/>
  <c r="O1235" i="1"/>
  <c r="O1223" i="1"/>
  <c r="O1211" i="1"/>
  <c r="O1199" i="1"/>
  <c r="O1187" i="1"/>
  <c r="O1175" i="1"/>
  <c r="O1163" i="1"/>
  <c r="O1151" i="1"/>
  <c r="O1139" i="1"/>
  <c r="O1127" i="1"/>
  <c r="O1115" i="1"/>
  <c r="O1103" i="1"/>
  <c r="O1091" i="1"/>
  <c r="O1079" i="1"/>
  <c r="O1067" i="1"/>
  <c r="O1055" i="1"/>
  <c r="O1043" i="1"/>
  <c r="O1031" i="1"/>
  <c r="O1019" i="1"/>
  <c r="O1007" i="1"/>
  <c r="O995" i="1"/>
  <c r="O983" i="1"/>
  <c r="O971" i="1"/>
  <c r="O959" i="1"/>
  <c r="O947" i="1"/>
  <c r="O935" i="1"/>
  <c r="O923" i="1"/>
  <c r="O911" i="1"/>
  <c r="O899" i="1"/>
  <c r="O887" i="1"/>
  <c r="O875" i="1"/>
  <c r="O863" i="1"/>
  <c r="O851" i="1"/>
  <c r="O839" i="1"/>
  <c r="O827" i="1"/>
  <c r="O815" i="1"/>
  <c r="O803" i="1"/>
  <c r="O791" i="1"/>
  <c r="O779" i="1"/>
  <c r="O767" i="1"/>
  <c r="O755" i="1"/>
  <c r="O743" i="1"/>
  <c r="O731" i="1"/>
  <c r="O719" i="1"/>
  <c r="O707" i="1"/>
  <c r="O695" i="1"/>
  <c r="O683" i="1"/>
  <c r="O671" i="1"/>
  <c r="O659" i="1"/>
  <c r="O647" i="1"/>
  <c r="O635" i="1"/>
  <c r="O623" i="1"/>
  <c r="O611" i="1"/>
  <c r="O599" i="1"/>
  <c r="O587" i="1"/>
  <c r="O575" i="1"/>
  <c r="O563" i="1"/>
  <c r="O551" i="1"/>
  <c r="O539" i="1"/>
  <c r="O527" i="1"/>
  <c r="O515" i="1"/>
  <c r="O503" i="1"/>
  <c r="O491" i="1"/>
  <c r="O479" i="1"/>
  <c r="O467" i="1"/>
  <c r="O455" i="1"/>
  <c r="O443" i="1"/>
  <c r="O431" i="1"/>
  <c r="O419" i="1"/>
  <c r="O407" i="1"/>
  <c r="O1366" i="1"/>
  <c r="O1342" i="1"/>
  <c r="O1318" i="1"/>
  <c r="O1294" i="1"/>
  <c r="O1270" i="1"/>
  <c r="O1246" i="1"/>
  <c r="O1222" i="1"/>
  <c r="O1198" i="1"/>
  <c r="O1174" i="1"/>
  <c r="O1150" i="1"/>
  <c r="O1126" i="1"/>
  <c r="O1102" i="1"/>
  <c r="O1078" i="1"/>
  <c r="O1054" i="1"/>
  <c r="O1030" i="1"/>
  <c r="O1018" i="1"/>
  <c r="O1006" i="1"/>
  <c r="O994" i="1"/>
  <c r="O982" i="1"/>
  <c r="O970" i="1"/>
  <c r="O958" i="1"/>
  <c r="O946" i="1"/>
  <c r="O934" i="1"/>
  <c r="O922" i="1"/>
  <c r="O910" i="1"/>
  <c r="O898" i="1"/>
  <c r="O886" i="1"/>
  <c r="O874" i="1"/>
  <c r="O862" i="1"/>
  <c r="O850" i="1"/>
  <c r="O838" i="1"/>
  <c r="O826" i="1"/>
  <c r="O814" i="1"/>
  <c r="O802" i="1"/>
  <c r="O790" i="1"/>
  <c r="O778" i="1"/>
  <c r="O766" i="1"/>
  <c r="O754" i="1"/>
  <c r="O742" i="1"/>
  <c r="O730" i="1"/>
  <c r="O718" i="1"/>
  <c r="O706" i="1"/>
  <c r="O694" i="1"/>
  <c r="O682" i="1"/>
  <c r="O670" i="1"/>
  <c r="O658" i="1"/>
  <c r="O646" i="1"/>
  <c r="O634" i="1"/>
  <c r="O622" i="1"/>
  <c r="O610" i="1"/>
  <c r="O598" i="1"/>
  <c r="O586" i="1"/>
  <c r="O574" i="1"/>
  <c r="O562" i="1"/>
  <c r="O550" i="1"/>
  <c r="O538" i="1"/>
  <c r="O526" i="1"/>
  <c r="O514" i="1"/>
  <c r="O502" i="1"/>
  <c r="O490" i="1"/>
  <c r="O478" i="1"/>
  <c r="O466" i="1"/>
  <c r="O897" i="1"/>
  <c r="O885" i="1"/>
  <c r="O873" i="1"/>
  <c r="O861" i="1"/>
  <c r="O849" i="1"/>
  <c r="O837" i="1"/>
  <c r="O825" i="1"/>
  <c r="O813" i="1"/>
  <c r="O801" i="1"/>
  <c r="O789" i="1"/>
  <c r="O777" i="1"/>
  <c r="O765" i="1"/>
  <c r="O753" i="1"/>
  <c r="O741" i="1"/>
  <c r="O729" i="1"/>
  <c r="O717" i="1"/>
  <c r="O705" i="1"/>
  <c r="O693" i="1"/>
  <c r="O681" i="1"/>
  <c r="O669" i="1"/>
  <c r="O657" i="1"/>
  <c r="O645" i="1"/>
  <c r="O633" i="1"/>
  <c r="O621" i="1"/>
  <c r="O609" i="1"/>
  <c r="O597" i="1"/>
  <c r="O585" i="1"/>
  <c r="O573" i="1"/>
  <c r="O561" i="1"/>
  <c r="O549" i="1"/>
  <c r="O537" i="1"/>
  <c r="O525" i="1"/>
  <c r="O513" i="1"/>
  <c r="O501" i="1"/>
  <c r="O489" i="1"/>
  <c r="O477" i="1"/>
  <c r="O465" i="1"/>
  <c r="O453" i="1"/>
  <c r="O441" i="1"/>
  <c r="O429" i="1"/>
  <c r="O417" i="1"/>
  <c r="O405" i="1"/>
  <c r="O393" i="1"/>
  <c r="O381" i="1"/>
  <c r="O369" i="1"/>
  <c r="O357" i="1"/>
  <c r="O345" i="1"/>
  <c r="O333" i="1"/>
  <c r="O321" i="1"/>
  <c r="O309" i="1"/>
  <c r="O297" i="1"/>
  <c r="O285" i="1"/>
  <c r="O273" i="1"/>
  <c r="O261" i="1"/>
  <c r="O249" i="1"/>
  <c r="O237" i="1"/>
  <c r="O225" i="1"/>
  <c r="O1124" i="1"/>
  <c r="O1112" i="1"/>
  <c r="O1100" i="1"/>
  <c r="O1088" i="1"/>
  <c r="O1076" i="1"/>
  <c r="O1064" i="1"/>
  <c r="O1052" i="1"/>
  <c r="O1040" i="1"/>
  <c r="O1028" i="1"/>
  <c r="O1016" i="1"/>
  <c r="O1004" i="1"/>
  <c r="O992" i="1"/>
  <c r="O980" i="1"/>
  <c r="O968" i="1"/>
  <c r="O956" i="1"/>
  <c r="O944" i="1"/>
  <c r="O932" i="1"/>
  <c r="O920" i="1"/>
  <c r="O908" i="1"/>
  <c r="O896" i="1"/>
  <c r="O884" i="1"/>
  <c r="O848" i="1"/>
  <c r="O836" i="1"/>
  <c r="O824" i="1"/>
  <c r="O812" i="1"/>
  <c r="O800" i="1"/>
  <c r="O788" i="1"/>
  <c r="O776" i="1"/>
  <c r="O764" i="1"/>
  <c r="O752" i="1"/>
  <c r="O740" i="1"/>
  <c r="O728" i="1"/>
  <c r="O716" i="1"/>
  <c r="O704" i="1"/>
  <c r="O692" i="1"/>
  <c r="O680" i="1"/>
  <c r="O668" i="1"/>
  <c r="O656" i="1"/>
  <c r="O644" i="1"/>
  <c r="O632" i="1"/>
  <c r="O620" i="1"/>
  <c r="O608" i="1"/>
  <c r="O596" i="1"/>
  <c r="O584" i="1"/>
  <c r="O572" i="1"/>
  <c r="O560" i="1"/>
  <c r="O548" i="1"/>
  <c r="O536" i="1"/>
  <c r="O524" i="1"/>
  <c r="O512" i="1"/>
  <c r="O500" i="1"/>
  <c r="O488" i="1"/>
  <c r="O404" i="1"/>
  <c r="O356" i="1"/>
  <c r="O260" i="1"/>
  <c r="O212" i="1"/>
  <c r="O68" i="1"/>
  <c r="O943" i="1"/>
  <c r="O931" i="1"/>
  <c r="O919" i="1"/>
  <c r="O907" i="1"/>
  <c r="O895" i="1"/>
  <c r="O883" i="1"/>
  <c r="O871" i="1"/>
  <c r="O859" i="1"/>
  <c r="O847" i="1"/>
  <c r="O835" i="1"/>
  <c r="O823" i="1"/>
  <c r="O811" i="1"/>
  <c r="O799" i="1"/>
  <c r="O787" i="1"/>
  <c r="O775" i="1"/>
  <c r="O763" i="1"/>
  <c r="O751" i="1"/>
  <c r="O739" i="1"/>
  <c r="O727" i="1"/>
  <c r="O715" i="1"/>
  <c r="O703" i="1"/>
  <c r="O691" i="1"/>
  <c r="O679" i="1"/>
  <c r="O667" i="1"/>
  <c r="O655" i="1"/>
  <c r="O643" i="1"/>
  <c r="O631" i="1"/>
  <c r="O619" i="1"/>
  <c r="O607" i="1"/>
  <c r="O595" i="1"/>
  <c r="O583" i="1"/>
  <c r="O571" i="1"/>
  <c r="O559" i="1"/>
  <c r="O547" i="1"/>
  <c r="O535" i="1"/>
  <c r="O523" i="1"/>
  <c r="O511" i="1"/>
  <c r="O499" i="1"/>
  <c r="O487" i="1"/>
  <c r="O475" i="1"/>
  <c r="O463" i="1"/>
  <c r="O451" i="1"/>
  <c r="O439" i="1"/>
  <c r="O427" i="1"/>
  <c r="O415" i="1"/>
  <c r="O403" i="1"/>
  <c r="O391" i="1"/>
  <c r="O379" i="1"/>
  <c r="O367" i="1"/>
  <c r="O355" i="1"/>
  <c r="O343" i="1"/>
  <c r="O331" i="1"/>
  <c r="O319" i="1"/>
  <c r="O307" i="1"/>
  <c r="O295" i="1"/>
  <c r="O283" i="1"/>
  <c r="O271" i="1"/>
  <c r="O259" i="1"/>
  <c r="O247" i="1"/>
  <c r="O235" i="1"/>
  <c r="O223" i="1"/>
  <c r="O666" i="1"/>
  <c r="O654" i="1"/>
  <c r="O630" i="1"/>
  <c r="O618" i="1"/>
  <c r="O606" i="1"/>
  <c r="O594" i="1"/>
  <c r="O582" i="1"/>
  <c r="O558" i="1"/>
  <c r="O546" i="1"/>
  <c r="O534" i="1"/>
  <c r="O522" i="1"/>
  <c r="O510" i="1"/>
  <c r="O486" i="1"/>
  <c r="O474" i="1"/>
  <c r="O462" i="1"/>
  <c r="O450" i="1"/>
  <c r="O438" i="1"/>
  <c r="O414" i="1"/>
  <c r="O402" i="1"/>
  <c r="O390" i="1"/>
  <c r="O378" i="1"/>
  <c r="O366" i="1"/>
  <c r="O354" i="1"/>
  <c r="O342" i="1"/>
  <c r="O330" i="1"/>
  <c r="O318" i="1"/>
  <c r="O294" i="1"/>
  <c r="O282" i="1"/>
  <c r="O270" i="1"/>
  <c r="O258" i="1"/>
  <c r="O246" i="1"/>
  <c r="O234" i="1"/>
  <c r="O222" i="1"/>
  <c r="O210" i="1"/>
  <c r="O198" i="1"/>
  <c r="O186" i="1"/>
  <c r="O174" i="1"/>
  <c r="O150" i="1"/>
  <c r="O138" i="1"/>
  <c r="O126" i="1"/>
  <c r="O114" i="1"/>
  <c r="O102" i="1"/>
  <c r="O90" i="1"/>
  <c r="O78" i="1"/>
  <c r="O66" i="1"/>
  <c r="O54" i="1"/>
  <c r="O42" i="1"/>
  <c r="O30" i="1"/>
  <c r="O471" i="1"/>
  <c r="O447" i="1"/>
  <c r="O423" i="1"/>
  <c r="O387" i="1"/>
  <c r="O363" i="1"/>
  <c r="O351" i="1"/>
  <c r="O339" i="1"/>
  <c r="O315" i="1"/>
  <c r="O303" i="1"/>
  <c r="O291" i="1"/>
  <c r="O267" i="1"/>
  <c r="O255" i="1"/>
  <c r="O243" i="1"/>
  <c r="O219" i="1"/>
  <c r="O207" i="1"/>
  <c r="O195" i="1"/>
  <c r="O171" i="1"/>
  <c r="O159" i="1"/>
  <c r="O147" i="1"/>
  <c r="O123" i="1"/>
  <c r="O111" i="1"/>
  <c r="O99" i="1"/>
  <c r="O75" i="1"/>
  <c r="O63" i="1"/>
  <c r="O51" i="1"/>
  <c r="O27" i="1"/>
  <c r="O374" i="1"/>
  <c r="O362" i="1"/>
  <c r="O350" i="1"/>
  <c r="O338" i="1"/>
  <c r="O326" i="1"/>
  <c r="O314" i="1"/>
  <c r="O302" i="1"/>
  <c r="O290" i="1"/>
  <c r="O278" i="1"/>
  <c r="O266" i="1"/>
  <c r="O254" i="1"/>
  <c r="O242" i="1"/>
  <c r="O230" i="1"/>
  <c r="O218" i="1"/>
  <c r="O206" i="1"/>
  <c r="O194" i="1"/>
  <c r="O182" i="1"/>
  <c r="O170" i="1"/>
  <c r="O158" i="1"/>
  <c r="O146" i="1"/>
  <c r="O134" i="1"/>
  <c r="O122" i="1"/>
  <c r="O110" i="1"/>
  <c r="O98" i="1"/>
  <c r="O86" i="1"/>
  <c r="O74" i="1"/>
  <c r="O62" i="1"/>
  <c r="O50" i="1"/>
  <c r="O38" i="1"/>
  <c r="O26" i="1"/>
  <c r="O61" i="1"/>
  <c r="O49" i="1"/>
  <c r="O37" i="1"/>
  <c r="O25" i="1"/>
  <c r="O384" i="1"/>
  <c r="O372" i="1"/>
  <c r="O360" i="1"/>
  <c r="O348" i="1"/>
  <c r="O336" i="1"/>
  <c r="O324" i="1"/>
  <c r="O312" i="1"/>
  <c r="O300" i="1"/>
  <c r="O288" i="1"/>
  <c r="O276" i="1"/>
  <c r="O264" i="1"/>
  <c r="O252" i="1"/>
  <c r="O240" i="1"/>
  <c r="O228" i="1"/>
  <c r="O216" i="1"/>
  <c r="O204" i="1"/>
  <c r="O192" i="1"/>
  <c r="O180" i="1"/>
  <c r="O168" i="1"/>
  <c r="O156" i="1"/>
  <c r="O144" i="1"/>
  <c r="O132" i="1"/>
  <c r="O120" i="1"/>
  <c r="O108" i="1"/>
  <c r="O96" i="1"/>
  <c r="O84" i="1"/>
  <c r="O72" i="1"/>
  <c r="O60" i="1"/>
  <c r="O48" i="1"/>
  <c r="O36" i="1"/>
  <c r="O24" i="1"/>
  <c r="O395" i="1"/>
  <c r="O383" i="1"/>
  <c r="O371" i="1"/>
  <c r="O359" i="1"/>
  <c r="O347" i="1"/>
  <c r="O335" i="1"/>
  <c r="O323" i="1"/>
  <c r="O311" i="1"/>
  <c r="O299" i="1"/>
  <c r="O287" i="1"/>
  <c r="O275" i="1"/>
  <c r="O263" i="1"/>
  <c r="O251" i="1"/>
  <c r="O239" i="1"/>
  <c r="O227" i="1"/>
  <c r="O215" i="1"/>
  <c r="O203" i="1"/>
  <c r="O191" i="1"/>
  <c r="O179" i="1"/>
  <c r="O167" i="1"/>
  <c r="O155" i="1"/>
  <c r="O143" i="1"/>
  <c r="O131" i="1"/>
  <c r="O119" i="1"/>
  <c r="O107" i="1"/>
  <c r="O95" i="1"/>
  <c r="O83" i="1"/>
  <c r="O71" i="1"/>
  <c r="O59" i="1"/>
  <c r="O47" i="1"/>
  <c r="O35" i="1"/>
  <c r="O23" i="1"/>
  <c r="O454" i="1"/>
  <c r="O442" i="1"/>
  <c r="O430" i="1"/>
  <c r="O418" i="1"/>
  <c r="O406" i="1"/>
  <c r="O394" i="1"/>
  <c r="O382" i="1"/>
  <c r="O370" i="1"/>
  <c r="O358" i="1"/>
  <c r="O346" i="1"/>
  <c r="O334" i="1"/>
  <c r="O322" i="1"/>
  <c r="O310" i="1"/>
  <c r="O298" i="1"/>
  <c r="O286" i="1"/>
  <c r="O274" i="1"/>
  <c r="O262" i="1"/>
  <c r="O250" i="1"/>
  <c r="O238" i="1"/>
  <c r="O226" i="1"/>
  <c r="O214" i="1"/>
  <c r="O202" i="1"/>
  <c r="O190" i="1"/>
  <c r="O178" i="1"/>
  <c r="O166" i="1"/>
  <c r="O154" i="1"/>
  <c r="O142" i="1"/>
  <c r="O130" i="1"/>
  <c r="O118" i="1"/>
  <c r="O106" i="1"/>
  <c r="O94" i="1"/>
  <c r="O82" i="1"/>
  <c r="O70" i="1"/>
  <c r="O58" i="1"/>
  <c r="O46" i="1"/>
  <c r="O34" i="1"/>
  <c r="O22" i="1"/>
  <c r="O213" i="1"/>
  <c r="O201" i="1"/>
  <c r="O189" i="1"/>
  <c r="O177" i="1"/>
  <c r="O165" i="1"/>
  <c r="O153" i="1"/>
  <c r="O141" i="1"/>
  <c r="O129" i="1"/>
  <c r="O117" i="1"/>
  <c r="O105" i="1"/>
  <c r="O93" i="1"/>
  <c r="O81" i="1"/>
  <c r="O69" i="1"/>
  <c r="O57" i="1"/>
  <c r="O45" i="1"/>
  <c r="O33" i="1"/>
  <c r="O21" i="1"/>
  <c r="O476" i="1"/>
  <c r="O464" i="1"/>
  <c r="O452" i="1"/>
  <c r="O440" i="1"/>
  <c r="O428" i="1"/>
  <c r="O416" i="1"/>
  <c r="O392" i="1"/>
  <c r="O380" i="1"/>
  <c r="O368" i="1"/>
  <c r="O344" i="1"/>
  <c r="O332" i="1"/>
  <c r="O320" i="1"/>
  <c r="O296" i="1"/>
  <c r="O284" i="1"/>
  <c r="O272" i="1"/>
  <c r="O248" i="1"/>
  <c r="O236" i="1"/>
  <c r="O224" i="1"/>
  <c r="O200" i="1"/>
  <c r="O188" i="1"/>
  <c r="O176" i="1"/>
  <c r="O152" i="1"/>
  <c r="O140" i="1"/>
  <c r="O128" i="1"/>
  <c r="O104" i="1"/>
  <c r="O92" i="1"/>
  <c r="O80" i="1"/>
  <c r="O56" i="1"/>
  <c r="O44" i="1"/>
  <c r="O32" i="1"/>
  <c r="O20" i="1"/>
  <c r="O211" i="1"/>
  <c r="O199" i="1"/>
  <c r="O187" i="1"/>
  <c r="O175" i="1"/>
  <c r="O163" i="1"/>
  <c r="O151" i="1"/>
  <c r="O139" i="1"/>
  <c r="O127" i="1"/>
  <c r="O115" i="1"/>
  <c r="O103" i="1"/>
  <c r="O91" i="1"/>
  <c r="O79" i="1"/>
  <c r="O67" i="1"/>
  <c r="O55" i="1"/>
  <c r="O43" i="1"/>
  <c r="O31" i="1"/>
  <c r="O19" i="1"/>
  <c r="O18" i="1"/>
</calcChain>
</file>

<file path=xl/sharedStrings.xml><?xml version="1.0" encoding="utf-8"?>
<sst xmlns="http://schemas.openxmlformats.org/spreadsheetml/2006/main" count="7819" uniqueCount="613">
  <si>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</si>
  <si>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</si>
  <si>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</si>
  <si>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</si>
  <si>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</si>
  <si>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</si>
  <si>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</si>
  <si>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</si>
  <si>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</si>
  <si>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</si>
  <si>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</si>
  <si>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</si>
  <si>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</si>
  <si>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</si>
  <si>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</si>
  <si>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</si>
  <si>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</si>
  <si>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</si>
  <si>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</si>
  <si>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</si>
  <si>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</si>
  <si>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</si>
  <si>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</si>
  <si>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</si>
  <si>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</si>
  <si>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</si>
  <si>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</si>
  <si>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</si>
  <si>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</si>
  <si>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</si>
  <si>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</si>
  <si>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</si>
  <si>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</si>
  <si>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</si>
  <si>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</si>
  <si>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</si>
  <si>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</si>
  <si>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</si>
  <si>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</si>
  <si>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</si>
  <si>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</si>
  <si>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</si>
  <si>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</si>
  <si>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</si>
  <si>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</si>
  <si>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</si>
  <si>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</si>
  <si>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</si>
  <si>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</si>
  <si>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</si>
  <si>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</si>
  <si>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</si>
  <si>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</si>
  <si>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</si>
  <si>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</si>
  <si>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</si>
  <si>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</si>
  <si>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</si>
  <si>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</si>
  <si>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</si>
  <si>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</si>
  <si>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</si>
  <si>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</si>
  <si>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</si>
  <si>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</si>
  <si>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</si>
  <si>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</si>
  <si>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</si>
  <si>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</si>
  <si>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</si>
  <si>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</si>
  <si>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</si>
  <si>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</si>
  <si>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</si>
  <si>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</si>
  <si>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</si>
  <si>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</si>
  <si>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</si>
  <si>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</si>
  <si>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</si>
  <si>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</si>
  <si>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</si>
  <si>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</si>
  <si>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</si>
  <si>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</si>
  <si>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</si>
  <si>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</si>
  <si>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</si>
  <si>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</si>
  <si>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</si>
  <si>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</si>
  <si>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</si>
  <si>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</si>
  <si>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</si>
  <si>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</si>
  <si>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</si>
  <si>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</si>
  <si>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</si>
  <si>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</si>
  <si>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</si>
  <si>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</si>
  <si>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</si>
  <si>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</si>
  <si>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</si>
  <si>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</si>
  <si>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</si>
  <si>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</si>
  <si>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</si>
  <si>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</si>
  <si>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</si>
  <si>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</si>
  <si>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</si>
  <si>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</si>
  <si>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</si>
  <si>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</si>
  <si>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</si>
  <si>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</si>
  <si>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</si>
  <si>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</si>
  <si>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</si>
  <si>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</si>
  <si>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</si>
  <si>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</si>
  <si>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</si>
  <si>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</si>
  <si>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</si>
  <si>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</si>
  <si>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</si>
  <si>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</si>
  <si>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</si>
  <si>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</si>
  <si>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</si>
  <si>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</si>
  <si>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</si>
  <si>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</si>
  <si>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</si>
  <si>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</si>
  <si>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</si>
  <si>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</si>
  <si>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</si>
  <si>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</si>
  <si>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</si>
  <si>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</si>
  <si>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</si>
  <si>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</si>
  <si>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</si>
  <si>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</si>
  <si>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</si>
  <si>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</si>
  <si>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</si>
  <si>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</si>
  <si>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</si>
  <si>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</si>
  <si>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</si>
  <si>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</si>
  <si>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</si>
  <si>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</si>
  <si>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</si>
  <si>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</si>
  <si>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</si>
  <si>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</si>
  <si>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</si>
  <si>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</si>
  <si>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</si>
  <si>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</si>
  <si>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</si>
  <si>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</si>
  <si>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</si>
  <si>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</si>
  <si>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</si>
  <si>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</si>
  <si>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</si>
  <si>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</si>
  <si>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</si>
  <si>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</si>
  <si>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</si>
  <si>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</si>
  <si>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</si>
  <si>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</si>
  <si>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</si>
  <si>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</si>
  <si>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</si>
  <si>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</si>
  <si>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</si>
  <si>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</si>
  <si>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</si>
  <si>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</si>
  <si>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</si>
  <si>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</si>
  <si>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</si>
  <si>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</si>
  <si>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</si>
  <si>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</si>
  <si>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</si>
  <si>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</si>
  <si>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</si>
  <si>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</si>
  <si>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</si>
  <si>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</si>
  <si>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</si>
  <si>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</si>
  <si>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</si>
  <si>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</si>
  <si>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</si>
  <si>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</si>
  <si>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</si>
  <si>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</si>
  <si>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</si>
  <si>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</si>
  <si>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</si>
  <si>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</si>
  <si>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</si>
  <si>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</si>
  <si>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</si>
  <si>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</si>
  <si>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</si>
  <si>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</si>
  <si>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</si>
  <si>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</si>
  <si>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</si>
  <si>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</si>
  <si>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</si>
  <si>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</si>
  <si>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</si>
  <si>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</si>
  <si>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</si>
  <si>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</si>
  <si>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</si>
  <si>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</si>
  <si>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</si>
  <si>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</si>
  <si>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</si>
  <si>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</si>
  <si>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</si>
  <si>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</si>
  <si>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</si>
  <si>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</si>
  <si>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</si>
  <si>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</si>
  <si>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</si>
  <si>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</si>
  <si>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</si>
  <si>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</si>
  <si>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</si>
  <si>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</si>
  <si>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</si>
  <si>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</si>
  <si>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</si>
  <si>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</si>
  <si>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</si>
  <si>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</si>
  <si>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</si>
  <si>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</si>
  <si>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</si>
  <si>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</si>
  <si>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</si>
  <si>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</si>
  <si>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</si>
  <si>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</si>
  <si>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</si>
  <si>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</si>
  <si>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</si>
  <si>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</si>
  <si>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</si>
  <si>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</si>
  <si>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</si>
  <si>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</si>
  <si>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</si>
  <si>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</si>
  <si>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</si>
  <si>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</si>
  <si>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</si>
  <si>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</si>
  <si>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</si>
  <si>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</si>
  <si>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</si>
  <si>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</si>
  <si>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</si>
  <si>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</si>
  <si>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</si>
  <si>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</si>
  <si>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</si>
  <si>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</si>
  <si>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</si>
  <si>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</si>
  <si>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</si>
  <si>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</si>
  <si>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</si>
  <si>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</si>
  <si>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</si>
  <si>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</si>
  <si>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</si>
  <si>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</si>
  <si>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</si>
  <si>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</si>
  <si>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</si>
  <si>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</si>
  <si>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</si>
  <si>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</si>
  <si>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</si>
  <si>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</si>
  <si>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</si>
  <si>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</si>
  <si>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</si>
  <si>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</si>
  <si>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</si>
  <si>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</si>
  <si>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</si>
  <si>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</si>
  <si>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</si>
  <si>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</si>
  <si>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</si>
  <si>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</si>
  <si>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</si>
  <si>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</si>
  <si>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</si>
  <si>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</si>
  <si>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</si>
  <si>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</si>
  <si>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</si>
  <si>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</si>
  <si>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</si>
  <si>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</si>
  <si>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</si>
  <si>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</si>
  <si>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</si>
  <si>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</si>
  <si>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</si>
  <si>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</si>
  <si>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</si>
  <si>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</si>
  <si>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</si>
  <si>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</si>
  <si>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</si>
  <si>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</si>
  <si>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</si>
  <si>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</si>
  <si>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</si>
  <si>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</si>
  <si>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</si>
  <si>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</si>
  <si>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</si>
  <si>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</si>
  <si>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</si>
  <si>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</si>
  <si>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</si>
  <si>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</si>
  <si>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</si>
  <si>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</si>
  <si>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</si>
  <si>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</si>
  <si>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</si>
  <si>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</si>
  <si>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</si>
  <si>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</si>
  <si>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</si>
  <si>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</si>
  <si>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</si>
  <si>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</si>
  <si>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</si>
  <si>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</si>
  <si>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</si>
  <si>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</si>
  <si>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</si>
  <si>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</si>
  <si>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</si>
  <si>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</si>
  <si>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</si>
  <si>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</si>
  <si>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</si>
  <si>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</si>
  <si>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</si>
  <si>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</si>
  <si>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</si>
  <si>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</si>
  <si>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</si>
  <si>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</si>
  <si>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</si>
  <si>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</si>
  <si>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</si>
  <si>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</si>
  <si>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</si>
  <si>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</si>
  <si>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</si>
  <si>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</si>
  <si>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</si>
  <si>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</si>
  <si>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</si>
  <si>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</si>
  <si>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</si>
  <si>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</si>
  <si>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</si>
  <si>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</si>
  <si>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</si>
  <si>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</si>
  <si>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</si>
  <si>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</si>
  <si>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</si>
  <si>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</si>
  <si>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</si>
  <si>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</si>
  <si>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</si>
  <si>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</si>
  <si>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</si>
  <si>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</si>
  <si>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</si>
  <si>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</si>
  <si>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</si>
  <si>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</si>
  <si>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</si>
  <si>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</si>
  <si>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</si>
  <si>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</si>
  <si>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</si>
  <si>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</si>
  <si>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</si>
  <si>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</si>
  <si>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</si>
  <si>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</si>
  <si>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</si>
  <si>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</si>
  <si>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</si>
  <si>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</si>
  <si>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</si>
  <si>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</si>
  <si>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</si>
  <si>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</si>
  <si>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</si>
  <si>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</si>
  <si>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</si>
  <si>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</si>
  <si>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</si>
  <si>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</si>
  <si>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</si>
  <si>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</si>
  <si>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</si>
  <si>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</si>
  <si>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</si>
  <si>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</si>
  <si>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</si>
  <si>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</si>
  <si>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</si>
  <si>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</si>
  <si>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</si>
  <si>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</si>
  <si>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</si>
  <si>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</si>
  <si>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</si>
  <si>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</si>
  <si>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</si>
  <si>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</si>
  <si>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</si>
  <si>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</si>
  <si>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</si>
  <si>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</si>
  <si>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</si>
  <si>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</si>
  <si>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</si>
  <si>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</si>
  <si>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</si>
  <si>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</si>
  <si>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</si>
  <si>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</si>
  <si>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</si>
  <si>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</si>
  <si>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</si>
  <si>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</si>
  <si>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</si>
  <si>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</si>
  <si>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</si>
  <si>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</si>
  <si>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</si>
  <si>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</si>
  <si>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</si>
  <si>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</si>
  <si>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</si>
  <si>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</si>
  <si>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</si>
  <si>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</si>
  <si>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</si>
  <si>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</si>
  <si>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</si>
  <si>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</si>
  <si>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</si>
  <si>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</si>
  <si>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</si>
  <si>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</si>
  <si>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</si>
  <si>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</si>
  <si>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</si>
  <si>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</si>
  <si>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</si>
  <si>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</si>
  <si>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</si>
  <si>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</si>
  <si>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</si>
  <si>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</si>
  <si>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</si>
  <si>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</si>
  <si>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</si>
  <si>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</si>
  <si>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</si>
  <si>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</si>
  <si>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</si>
  <si>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</si>
  <si>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</si>
  <si>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</si>
  <si>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</si>
  <si>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</si>
  <si>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</si>
  <si>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</si>
  <si>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</si>
  <si>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</si>
  <si>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</si>
  <si>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</si>
  <si>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</si>
  <si>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</si>
  <si>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</si>
  <si>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</si>
  <si>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</si>
  <si>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</si>
  <si>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</si>
  <si>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</si>
  <si>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</si>
  <si>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</si>
  <si>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</si>
  <si>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</si>
  <si>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</si>
  <si>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</si>
  <si>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</si>
  <si>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</si>
  <si>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</si>
  <si>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</si>
  <si>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</si>
  <si>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</si>
  <si>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</si>
  <si>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</si>
  <si>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</si>
  <si>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</si>
  <si>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</si>
  <si>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</si>
  <si>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</si>
  <si>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</si>
  <si>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</si>
  <si>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</si>
  <si>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</si>
  <si>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</si>
  <si>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</si>
  <si>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</si>
  <si>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</si>
  <si>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</si>
  <si>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</si>
  <si>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</si>
  <si>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</si>
  <si>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</si>
  <si>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</si>
  <si>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</si>
  <si>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</si>
  <si>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</si>
  <si>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</si>
  <si>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</si>
  <si>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</si>
  <si>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</si>
  <si>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</si>
  <si>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</si>
  <si>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</si>
  <si>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</si>
  <si>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</si>
  <si>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</si>
  <si>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</si>
  <si>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</si>
  <si>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</si>
  <si>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</si>
  <si>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</si>
  <si>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</si>
  <si>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Year</t>
  </si>
  <si>
    <t>total_op_exp</t>
  </si>
  <si>
    <t>gross_profit</t>
  </si>
  <si>
    <t>operating_income</t>
  </si>
  <si>
    <t xml:space="preserve">                          </t>
  </si>
  <si>
    <t>TOTAL REVENUE PIVOT TABLE</t>
  </si>
  <si>
    <t>Row Labels</t>
  </si>
  <si>
    <t>Grand Total</t>
  </si>
  <si>
    <t>Column Labels</t>
  </si>
  <si>
    <t xml:space="preserve">Sum of  Total Revenue </t>
  </si>
  <si>
    <t>Total Revenue</t>
  </si>
  <si>
    <t>TOTAL REVENUE</t>
  </si>
  <si>
    <t>Apple (AAPL)</t>
  </si>
  <si>
    <t>All Companies Average</t>
  </si>
  <si>
    <t>TOTAL REVENUE(AVG)</t>
  </si>
  <si>
    <t>Computer Hardware (2013-2016)</t>
  </si>
  <si>
    <t>All Companies (2013-2016)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</si>
  <si>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</si>
  <si>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</si>
  <si>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</si>
  <si>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</si>
  <si>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</si>
  <si>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</si>
  <si>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</si>
  <si>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</si>
  <si>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</si>
  <si>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</si>
  <si>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</si>
  <si>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</si>
  <si>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Standard Dev</t>
  </si>
  <si>
    <t>Sum of operating_income</t>
  </si>
  <si>
    <t>Operating Income Pivot Table</t>
  </si>
  <si>
    <t>Operating Income</t>
  </si>
  <si>
    <t>Operating Income (AVG)</t>
  </si>
  <si>
    <t>Average Values</t>
  </si>
  <si>
    <t>All Companies</t>
  </si>
  <si>
    <t>Apple</t>
  </si>
  <si>
    <t>Computer Hardware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</si>
</sst>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7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6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164" fontId="0" fillId="0" borderId="16" xfId="0" applyNumberFormat="1" applyBorder="1"/>
    <xf numFmtId="0" fontId="0" fillId="36" borderId="10" xfId="0" applyFill="1" applyBorder="1" applyAlignment="1">
      <alignment horizontal="center" vertical="center" wrapText="1"/>
    </xf>
    <xf numFmtId="164" fontId="0" fillId="0" borderId="11" xfId="0" applyNumberFormat="1" applyBorder="1"/>
    <xf numFmtId="44" fontId="0" fillId="0" borderId="11" xfId="0" applyNumberFormat="1" applyBorder="1" applyAlignment="1">
      <alignment horizontal="center" vertical="center"/>
    </xf>
    <xf numFmtId="164" fontId="0" fillId="0" borderId="12" xfId="0" applyNumberFormat="1" applyBorder="1"/>
    <xf numFmtId="0" fontId="16" fillId="36" borderId="13" xfId="0" applyFont="1" applyFill="1" applyBorder="1" applyAlignment="1">
      <alignment horizontal="center" vertical="center"/>
    </xf>
    <xf numFmtId="0" fontId="16" fillId="36" borderId="0" xfId="0" applyFont="1" applyFill="1"/>
    <xf numFmtId="0" fontId="16" fillId="36" borderId="14" xfId="0" applyFont="1" applyFill="1" applyBorder="1"/>
    <xf numFmtId="0" fontId="0" fillId="36" borderId="15" xfId="0" applyFill="1" applyBorder="1" applyAlignment="1">
      <alignment horizontal="left" wrapText="1" indent="1"/>
    </xf>
    <xf numFmtId="0" fontId="19" fillId="2" borderId="0" xfId="6" applyFont="1" applyAlignment="1"/>
    <xf numFmtId="6" fontId="0" fillId="0" borderId="11" xfId="0" applyNumberFormat="1" applyBorder="1" applyAlignment="1">
      <alignment horizontal="center" vertical="center"/>
    </xf>
    <xf numFmtId="44" fontId="0" fillId="0" borderId="12" xfId="0" applyNumberFormat="1" applyBorder="1"/>
    <xf numFmtId="0" fontId="17" fillId="9" borderId="0" xfId="18"/>
    <xf numFmtId="0" fontId="17" fillId="13" borderId="0" xfId="22"/>
    <xf numFmtId="0" fontId="1" fillId="12" borderId="0" xfId="21"/>
    <xf numFmtId="0" fontId="1" fillId="16" borderId="0" xfId="25"/>
    <xf numFmtId="2" fontId="1" fillId="12" borderId="0" xfId="21" applyNumberFormat="1"/>
    <xf numFmtId="2" fontId="1" fillId="16" borderId="0" xfId="25" applyNumberFormat="1"/>
    <xf numFmtId="0" fontId="1" fillId="11" borderId="0" xfId="20" applyAlignment="1">
      <alignment horizontal="center" vertical="center"/>
    </xf>
    <xf numFmtId="0" fontId="13" fillId="35" borderId="19" xfId="0" applyFont="1" applyFill="1" applyBorder="1"/>
    <xf numFmtId="0" fontId="0" fillId="33" borderId="20" xfId="0" applyFill="1" applyBorder="1"/>
    <xf numFmtId="0" fontId="0" fillId="37" borderId="21" xfId="0" applyFill="1" applyBorder="1"/>
    <xf numFmtId="0" fontId="17" fillId="35" borderId="13" xfId="0" applyFont="1" applyFill="1" applyBorder="1"/>
    <xf numFmtId="0" fontId="17" fillId="35" borderId="15" xfId="0" applyFont="1" applyFill="1" applyBorder="1"/>
    <xf numFmtId="44" fontId="0" fillId="0" borderId="14" xfId="0" applyNumberFormat="1" applyBorder="1"/>
    <xf numFmtId="44" fontId="0" fillId="0" borderId="16" xfId="0" applyNumberFormat="1" applyBorder="1"/>
    <xf numFmtId="44" fontId="0" fillId="0" borderId="17" xfId="0" applyNumberFormat="1" applyBorder="1"/>
    <xf numFmtId="0" fontId="16" fillId="39" borderId="13" xfId="0" applyFont="1" applyFill="1" applyBorder="1"/>
    <xf numFmtId="0" fontId="16" fillId="39" borderId="13" xfId="0" applyFont="1" applyFill="1" applyBorder="1" applyAlignment="1">
      <alignment horizontal="center"/>
    </xf>
    <xf numFmtId="0" fontId="16" fillId="39" borderId="14" xfId="0" applyFont="1" applyFill="1" applyBorder="1" applyAlignment="1">
      <alignment horizontal="center"/>
    </xf>
    <xf numFmtId="0" fontId="0" fillId="36" borderId="13" xfId="0" applyFill="1" applyBorder="1" applyAlignment="1">
      <alignment horizontal="left"/>
    </xf>
    <xf numFmtId="0" fontId="0" fillId="36" borderId="15" xfId="0" applyFill="1" applyBorder="1" applyAlignment="1">
      <alignment horizontal="left"/>
    </xf>
    <xf numFmtId="6" fontId="18" fillId="0" borderId="0" xfId="0" applyNumberFormat="1" applyFont="1" applyBorder="1"/>
    <xf numFmtId="6" fontId="18" fillId="0" borderId="16" xfId="0" applyNumberFormat="1" applyFont="1" applyBorder="1"/>
    <xf numFmtId="6" fontId="18" fillId="0" borderId="14" xfId="0" applyNumberFormat="1" applyFont="1" applyBorder="1"/>
    <xf numFmtId="6" fontId="18" fillId="0" borderId="17" xfId="0" applyNumberFormat="1" applyFont="1" applyBorder="1"/>
    <xf numFmtId="0" fontId="0" fillId="41" borderId="22" xfId="0" applyFill="1" applyBorder="1"/>
    <xf numFmtId="0" fontId="16" fillId="41" borderId="23" xfId="0" applyFont="1" applyFill="1" applyBorder="1" applyAlignment="1">
      <alignment horizontal="right"/>
    </xf>
    <xf numFmtId="0" fontId="16" fillId="42" borderId="0" xfId="0" applyFont="1" applyFill="1"/>
    <xf numFmtId="0" fontId="16" fillId="42" borderId="14" xfId="0" applyFont="1" applyFill="1" applyBorder="1"/>
    <xf numFmtId="0" fontId="0" fillId="41" borderId="23" xfId="0" applyFill="1" applyBorder="1" applyAlignment="1">
      <alignment horizontal="right"/>
    </xf>
    <xf numFmtId="0" fontId="0" fillId="41" borderId="18" xfId="0" applyFill="1" applyBorder="1" applyAlignment="1">
      <alignment horizontal="right"/>
    </xf>
    <xf numFmtId="0" fontId="1" fillId="22" borderId="24" xfId="31" applyBorder="1"/>
    <xf numFmtId="0" fontId="1" fillId="22" borderId="21" xfId="31" applyBorder="1"/>
    <xf numFmtId="44" fontId="1" fillId="22" borderId="0" xfId="31" applyNumberFormat="1" applyBorder="1"/>
    <xf numFmtId="44" fontId="1" fillId="22" borderId="14" xfId="31" applyNumberFormat="1" applyBorder="1"/>
    <xf numFmtId="44" fontId="1" fillId="22" borderId="16" xfId="31" applyNumberFormat="1" applyBorder="1"/>
    <xf numFmtId="44" fontId="1" fillId="22" borderId="17" xfId="31" applyNumberFormat="1" applyBorder="1"/>
    <xf numFmtId="6" fontId="0" fillId="0" borderId="0" xfId="0" applyNumberFormat="1" applyBorder="1" applyAlignment="1">
      <alignment horizontal="center" vertical="center"/>
    </xf>
    <xf numFmtId="6" fontId="0" fillId="0" borderId="14" xfId="0" applyNumberFormat="1" applyBorder="1" applyAlignment="1">
      <alignment horizontal="center" vertical="center"/>
    </xf>
    <xf numFmtId="6" fontId="0" fillId="0" borderId="16" xfId="0" applyNumberFormat="1" applyBorder="1" applyAlignment="1">
      <alignment horizontal="center" vertical="center"/>
    </xf>
    <xf numFmtId="6" fontId="0" fillId="0" borderId="17" xfId="0" applyNumberFormat="1" applyBorder="1" applyAlignment="1">
      <alignment horizontal="center" vertical="center"/>
    </xf>
    <xf numFmtId="0" fontId="0" fillId="36" borderId="23" xfId="0" applyFill="1" applyBorder="1" applyAlignment="1">
      <alignment horizontal="left"/>
    </xf>
    <xf numFmtId="0" fontId="0" fillId="36" borderId="18" xfId="0" applyFill="1" applyBorder="1" applyAlignment="1">
      <alignment horizontal="left"/>
    </xf>
    <xf numFmtId="6" fontId="1" fillId="31" borderId="0" xfId="40" applyNumberFormat="1" applyBorder="1" applyAlignment="1">
      <alignment horizontal="center" vertical="center"/>
    </xf>
    <xf numFmtId="6" fontId="1" fillId="31" borderId="14" xfId="40" applyNumberFormat="1" applyBorder="1" applyAlignment="1">
      <alignment horizontal="center" vertical="center"/>
    </xf>
    <xf numFmtId="6" fontId="1" fillId="31" borderId="16" xfId="40" applyNumberFormat="1" applyBorder="1" applyAlignment="1">
      <alignment horizontal="center" vertical="center"/>
    </xf>
    <xf numFmtId="6" fontId="1" fillId="31" borderId="17" xfId="40" applyNumberFormat="1" applyBorder="1" applyAlignment="1">
      <alignment horizontal="center" vertical="center"/>
    </xf>
    <xf numFmtId="0" fontId="1" fillId="24" borderId="12" xfId="33" applyBorder="1"/>
    <xf numFmtId="0" fontId="1" fillId="32" borderId="12" xfId="41" applyBorder="1"/>
    <xf numFmtId="0" fontId="16" fillId="32" borderId="10" xfId="41" applyFont="1" applyBorder="1"/>
    <xf numFmtId="0" fontId="16" fillId="24" borderId="11" xfId="33" applyFont="1" applyBorder="1"/>
    <xf numFmtId="0" fontId="19" fillId="2" borderId="10" xfId="6" applyFont="1" applyBorder="1" applyAlignment="1">
      <alignment horizontal="center" vertical="center"/>
    </xf>
    <xf numFmtId="0" fontId="19" fillId="2" borderId="11" xfId="6" applyFont="1" applyBorder="1" applyAlignment="1">
      <alignment horizontal="center" vertical="center"/>
    </xf>
    <xf numFmtId="0" fontId="19" fillId="2" borderId="12" xfId="6" applyFont="1" applyBorder="1" applyAlignment="1">
      <alignment horizontal="center" vertical="center"/>
    </xf>
    <xf numFmtId="0" fontId="19" fillId="2" borderId="0" xfId="6" applyFont="1" applyAlignment="1">
      <alignment horizontal="center"/>
    </xf>
    <xf numFmtId="0" fontId="13" fillId="38" borderId="10" xfId="0" applyFont="1" applyFill="1" applyBorder="1" applyAlignment="1">
      <alignment horizontal="center"/>
    </xf>
    <xf numFmtId="0" fontId="13" fillId="38" borderId="11" xfId="0" applyFont="1" applyFill="1" applyBorder="1" applyAlignment="1">
      <alignment horizontal="center"/>
    </xf>
    <xf numFmtId="0" fontId="13" fillId="38" borderId="12" xfId="0" applyFont="1" applyFill="1" applyBorder="1" applyAlignment="1">
      <alignment horizontal="center"/>
    </xf>
    <xf numFmtId="0" fontId="13" fillId="40" borderId="10" xfId="0" applyFont="1" applyFill="1" applyBorder="1" applyAlignment="1">
      <alignment horizontal="center"/>
    </xf>
    <xf numFmtId="0" fontId="13" fillId="40" borderId="11" xfId="0" applyFont="1" applyFill="1" applyBorder="1" applyAlignment="1">
      <alignment horizontal="center"/>
    </xf>
    <xf numFmtId="0" fontId="13" fillId="40" borderId="12" xfId="0" applyFont="1" applyFill="1" applyBorder="1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accent1"/>
                </a:solidFill>
              </a:rPr>
              <a:t>Apple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'Tot_Revenue Comparison'!$A$440</c:f>
              <c:strCache>
                <c:ptCount val="1"/>
                <c:pt idx="0">
                  <c:v>Apple (AAPL)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'Tot_Revenue Comparison'!$B$439:$K$439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'Tot_Revenue Comparison'!$B$440:$K$440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_(&quot;$&quot;* #,##0.00_);_(&quot;$&quot;* \(#,##0.00\);_(&quot;$&quot;* &quot;-&quot;??_);_(@_)">
                  <c:v>170910000000</c:v>
                </c:pt>
                <c:pt idx="6" formatCode="_(&quot;$&quot;* #,##0.00_);_(&quot;$&quot;* \(#,##0.00\);_(&quot;$&quot;* &quot;-&quot;??_);_(@_)">
                  <c:v>182795000000</c:v>
                </c:pt>
                <c:pt idx="7" formatCode="_(&quot;$&quot;* #,##0.00_);_(&quot;$&quot;* \(#,##0.00\);_(&quot;$&quot;* &quot;-&quot;??_);_(@_)">
                  <c:v>233715000000</c:v>
                </c:pt>
                <c:pt idx="8" formatCode="_(&quot;$&quot;* #,##0.00_);_(&quot;$&quot;* \(#,##0.00\);_(&quot;$&quot;* &quot;-&quot;??_);_(@_)">
                  <c:v>215639000000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0-4F94-8522-F94FC442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7760712"/>
        <c:axId val="687761040"/>
      </c:barChart>
      <c:catAx>
        <c:axId val="68776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61040"/>
        <c:crosses val="autoZero"/>
        <c:auto val="1"/>
        <c:lblAlgn val="ctr"/>
        <c:lblOffset val="100"/>
        <c:noMultiLvlLbl val="0"/>
      </c:catAx>
      <c:valAx>
        <c:axId val="6877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</a:t>
                </a:r>
                <a:r>
                  <a:rPr lang="en-ID" baseline="0"/>
                  <a:t>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6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Total Revenue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'Computer Hardware (Tot_Revenue)'!$C$15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 (Tot_Revenue)'!$B$16:$B$19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 (Tot_Revenue)'!$C$16:$C$19</c:f>
              <c:numCache>
                <c:formatCode>"$"#,##0_);[Red]\("$"#,##0\)</c:formatCode>
                <c:ptCount val="4"/>
                <c:pt idx="0">
                  <c:v>170910000000</c:v>
                </c:pt>
                <c:pt idx="1">
                  <c:v>182795000000</c:v>
                </c:pt>
                <c:pt idx="2">
                  <c:v>233715000000</c:v>
                </c:pt>
                <c:pt idx="3">
                  <c:v>215639000000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9-4633-B479-40C1242D1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8912280"/>
        <c:axId val="758921136"/>
      </c:barChart>
      <c:catAx>
        <c:axId val="75891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21136"/>
        <c:crosses val="autoZero"/>
        <c:auto val="1"/>
        <c:lblAlgn val="ctr"/>
        <c:lblOffset val="100"/>
        <c:noMultiLvlLbl val="0"/>
      </c:catAx>
      <c:valAx>
        <c:axId val="7589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1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Total</a:t>
            </a:r>
            <a:r>
              <a:rPr lang="en-US" baseline="0">
                <a:solidFill>
                  <a:schemeClr val="accent2"/>
                </a:solidFill>
              </a:rPr>
              <a:t> Revenue </a:t>
            </a:r>
            <a:r>
              <a:rPr lang="en-US">
                <a:solidFill>
                  <a:schemeClr val="accent2"/>
                </a:solidFill>
              </a:rPr>
              <a:t>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'Computer Hardware (Tot_Revenue)'!$D$15</c:f>
              <c:strCache>
                <c:ptCount val="1"/>
                <c:pt idx="0">
                  <c:v>HP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 (Tot_Revenue)'!$B$16:$B$19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 (Tot_Revenue)'!$D$16:$D$19</c:f>
              <c:numCache>
                <c:formatCode>"$"#,##0_);[Red]\("$"#,##0\)</c:formatCode>
                <c:ptCount val="4"/>
                <c:pt idx="0">
                  <c:v>112298000000</c:v>
                </c:pt>
                <c:pt idx="1">
                  <c:v>56651000000</c:v>
                </c:pt>
                <c:pt idx="2">
                  <c:v>51463000000</c:v>
                </c:pt>
                <c:pt idx="3">
                  <c:v>48238000000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6-467B-AB38-CE1A3C40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5166744"/>
        <c:axId val="775168384"/>
      </c:barChart>
      <c:catAx>
        <c:axId val="77516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68384"/>
        <c:crosses val="autoZero"/>
        <c:auto val="1"/>
        <c:lblAlgn val="ctr"/>
        <c:lblOffset val="100"/>
        <c:noMultiLvlLbl val="0"/>
      </c:catAx>
      <c:valAx>
        <c:axId val="7751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6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accent1"/>
                </a:solidFill>
              </a:rPr>
              <a:t>Apple</a:t>
            </a:r>
            <a:r>
              <a:rPr lang="en-ID" baseline="0"/>
              <a:t> VS </a:t>
            </a:r>
            <a:r>
              <a:rPr lang="en-ID" baseline="0">
                <a:solidFill>
                  <a:schemeClr val="accent2"/>
                </a:solidFill>
              </a:rPr>
              <a:t>HP</a:t>
            </a:r>
            <a:endParaRPr lang="en-ID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'Computer Hardware (Tot_Revenue)'!$C$15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 (Tot_Revenue)'!$B$16:$B$19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 (Tot_Revenue)'!$C$16:$C$19</c:f>
              <c:numCache>
                <c:formatCode>"$"#,##0_);[Red]\("$"#,##0\)</c:formatCode>
                <c:ptCount val="4"/>
                <c:pt idx="0">
                  <c:v>170910000000</c:v>
                </c:pt>
                <c:pt idx="1">
                  <c:v>182795000000</c:v>
                </c:pt>
                <c:pt idx="2">
                  <c:v>233715000000</c:v>
                </c:pt>
                <c:pt idx="3">
                  <c:v>215639000000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2-4666-835D-F75C561E5049}"/>
            </c:ext>
          </c:extLst>
        </c:ser>
        <c:ser>
          <c:idx val="1"/>
          <c:order val="1"/>
          <c:tx>
            <c:strRef>
              <c:f>'Computer Hardware (Tot_Revenue)'!$D$15</c:f>
              <c:strCache>
                <c:ptCount val="1"/>
                <c:pt idx="0">
                  <c:v>HP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 (Tot_Revenue)'!$B$16:$B$19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 (Tot_Revenue)'!$D$16:$D$19</c:f>
              <c:numCache>
                <c:formatCode>"$"#,##0_);[Red]\("$"#,##0\)</c:formatCode>
                <c:ptCount val="4"/>
                <c:pt idx="0">
                  <c:v>112298000000</c:v>
                </c:pt>
                <c:pt idx="1">
                  <c:v>56651000000</c:v>
                </c:pt>
                <c:pt idx="2">
                  <c:v>51463000000</c:v>
                </c:pt>
                <c:pt idx="3">
                  <c:v>48238000000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2-4666-835D-F75C561E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4311440"/>
        <c:axId val="754306192"/>
      </c:barChart>
      <c:catAx>
        <c:axId val="75431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06192"/>
        <c:crosses val="autoZero"/>
        <c:auto val="1"/>
        <c:lblAlgn val="ctr"/>
        <c:lblOffset val="100"/>
        <c:noMultiLvlLbl val="0"/>
      </c:catAx>
      <c:valAx>
        <c:axId val="7543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Operating Income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'Computer Hardware(Op_Income)'!$D$15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Hardware(Op_Income)'!$C$16:$C$19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Hardware(Op_Income)'!$D$16:$D$19</c:f>
              <c:numCache>
                <c:formatCode>"$"#,##0_);[Red]\("$"#,##0\)</c:formatCode>
                <c:ptCount val="4"/>
                <c:pt idx="0">
                  <c:v>48999000000</c:v>
                </c:pt>
                <c:pt idx="1">
                  <c:v>52503000000</c:v>
                </c:pt>
                <c:pt idx="2">
                  <c:v>71230000000</c:v>
                </c:pt>
                <c:pt idx="3">
                  <c:v>60024000000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F-4969-884D-0276A451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8939176"/>
        <c:axId val="758938520"/>
      </c:barChart>
      <c:catAx>
        <c:axId val="75893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8520"/>
        <c:crosses val="autoZero"/>
        <c:auto val="1"/>
        <c:lblAlgn val="ctr"/>
        <c:lblOffset val="100"/>
        <c:noMultiLvlLbl val="0"/>
      </c:catAx>
      <c:valAx>
        <c:axId val="75893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Operating Income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'Computer Hardware(Op_Income)'!$E$15</c:f>
              <c:strCache>
                <c:ptCount val="1"/>
                <c:pt idx="0">
                  <c:v>HP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Hardware(Op_Income)'!$C$16:$C$19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Hardware(Op_Income)'!$E$16:$E$19</c:f>
              <c:numCache>
                <c:formatCode>"$"#,##0_);[Red]\("$"#,##0\)</c:formatCode>
                <c:ptCount val="4"/>
                <c:pt idx="0">
                  <c:v>8143000000</c:v>
                </c:pt>
                <c:pt idx="1">
                  <c:v>4432000000</c:v>
                </c:pt>
                <c:pt idx="2">
                  <c:v>3983000000</c:v>
                </c:pt>
                <c:pt idx="3">
                  <c:v>3754000000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1-415E-9C4E-12A89264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2295008"/>
        <c:axId val="752303536"/>
      </c:barChart>
      <c:catAx>
        <c:axId val="7522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03536"/>
        <c:crosses val="autoZero"/>
        <c:auto val="1"/>
        <c:lblAlgn val="ctr"/>
        <c:lblOffset val="100"/>
        <c:noMultiLvlLbl val="0"/>
      </c:catAx>
      <c:valAx>
        <c:axId val="7523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operating</a:t>
                </a:r>
                <a:r>
                  <a:rPr lang="en-ID" baseline="0"/>
                  <a:t> income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accent1"/>
                </a:solidFill>
              </a:rPr>
              <a:t>Apple</a:t>
            </a:r>
            <a:r>
              <a:rPr lang="en-ID"/>
              <a:t> VS</a:t>
            </a:r>
            <a:r>
              <a:rPr lang="en-ID" baseline="0"/>
              <a:t> </a:t>
            </a:r>
            <a:r>
              <a:rPr lang="en-ID" baseline="0">
                <a:solidFill>
                  <a:schemeClr val="accent2"/>
                </a:solidFill>
              </a:rPr>
              <a:t>HP</a:t>
            </a:r>
            <a:endParaRPr lang="en-ID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'Computer Hardware(Op_Income)'!$D$15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Hardware(Op_Income)'!$C$16:$C$19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Hardware(Op_Income)'!$D$16:$D$19</c:f>
              <c:numCache>
                <c:formatCode>"$"#,##0_);[Red]\("$"#,##0\)</c:formatCode>
                <c:ptCount val="4"/>
                <c:pt idx="0">
                  <c:v>48999000000</c:v>
                </c:pt>
                <c:pt idx="1">
                  <c:v>52503000000</c:v>
                </c:pt>
                <c:pt idx="2">
                  <c:v>71230000000</c:v>
                </c:pt>
                <c:pt idx="3">
                  <c:v>60024000000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8-4275-B183-6C14BDF998E1}"/>
            </c:ext>
          </c:extLst>
        </c:ser>
        <c:ser>
          <c:idx val="1"/>
          <c:order val="1"/>
          <c:tx>
            <c:strRef>
              <c:f>'Computer Hardware(Op_Income)'!$E$15</c:f>
              <c:strCache>
                <c:ptCount val="1"/>
                <c:pt idx="0">
                  <c:v>HP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Hardware(Op_Income)'!$C$16:$C$19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Hardware(Op_Income)'!$E$16:$E$19</c:f>
              <c:numCache>
                <c:formatCode>"$"#,##0_);[Red]\("$"#,##0\)</c:formatCode>
                <c:ptCount val="4"/>
                <c:pt idx="0">
                  <c:v>8143000000</c:v>
                </c:pt>
                <c:pt idx="1">
                  <c:v>4432000000</c:v>
                </c:pt>
                <c:pt idx="2">
                  <c:v>3983000000</c:v>
                </c:pt>
                <c:pt idx="3">
                  <c:v>3754000000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8-4275-B183-6C14BDF9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6391736"/>
        <c:axId val="676390096"/>
      </c:barChart>
      <c:catAx>
        <c:axId val="67639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90096"/>
        <c:crosses val="autoZero"/>
        <c:auto val="1"/>
        <c:lblAlgn val="ctr"/>
        <c:lblOffset val="100"/>
        <c:noMultiLvlLbl val="0"/>
      </c:catAx>
      <c:valAx>
        <c:axId val="6763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9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Hardware(Rev+Op_Income'!$B$5:$B$8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Hardware(Rev+Op_Income'!$C$5:$C$8</c:f>
              <c:numCache>
                <c:formatCode>_("$"* #,##0.00_);_("$"* \(#,##0.00\);_("$"* "-"??_);_(@_)</c:formatCode>
                <c:ptCount val="4"/>
                <c:pt idx="0">
                  <c:v>48999000000</c:v>
                </c:pt>
                <c:pt idx="1">
                  <c:v>52503000000</c:v>
                </c:pt>
                <c:pt idx="2">
                  <c:v>71230000000</c:v>
                </c:pt>
                <c:pt idx="3">
                  <c:v>60024000000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2-49B4-A0D2-EEB393247305}"/>
            </c:ext>
          </c:extLst>
        </c:ser>
        <c:ser>
          <c:idx val="1"/>
          <c:order val="1"/>
          <c:tx>
            <c:v>Total Revenue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Hardware(Rev+Op_Income'!$B$5:$B$8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Hardware(Rev+Op_Income'!$E$5:$E$8</c:f>
              <c:numCache>
                <c:formatCode>"$"#,##0_);[Red]\("$"#,##0\)</c:formatCode>
                <c:ptCount val="4"/>
                <c:pt idx="0">
                  <c:v>170910000000</c:v>
                </c:pt>
                <c:pt idx="1">
                  <c:v>182795000000</c:v>
                </c:pt>
                <c:pt idx="2">
                  <c:v>233715000000</c:v>
                </c:pt>
                <c:pt idx="3">
                  <c:v>215639000000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2-49B4-A0D2-EEB393247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962552"/>
        <c:axId val="678960256"/>
      </c:barChart>
      <c:catAx>
        <c:axId val="67896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0256"/>
        <c:crosses val="autoZero"/>
        <c:auto val="1"/>
        <c:lblAlgn val="ctr"/>
        <c:lblOffset val="100"/>
        <c:noMultiLvlLbl val="0"/>
      </c:catAx>
      <c:valAx>
        <c:axId val="6789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Hardware(Rev+Op_Income'!$B$5:$B$8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Hardware(Rev+Op_Income'!$D$5:$D$8</c:f>
              <c:numCache>
                <c:formatCode>_("$"* #,##0.00_);_("$"* \(#,##0.00\);_("$"* "-"??_);_(@_)</c:formatCode>
                <c:ptCount val="4"/>
                <c:pt idx="0">
                  <c:v>8143000000</c:v>
                </c:pt>
                <c:pt idx="1">
                  <c:v>4432000000</c:v>
                </c:pt>
                <c:pt idx="2">
                  <c:v>3983000000</c:v>
                </c:pt>
                <c:pt idx="3">
                  <c:v>3754000000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1-4981-9410-58C4D8B6699B}"/>
            </c:ext>
          </c:extLst>
        </c:ser>
        <c:ser>
          <c:idx val="1"/>
          <c:order val="1"/>
          <c:tx>
            <c:v>Total Revenue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'Computer Hardware(Rev+Op_Income'!$B$5:$B$8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'Computer Hardware(Rev+Op_Income'!$F$5:$F$8</c:f>
              <c:numCache>
                <c:formatCode>"$"#,##0_);[Red]\("$"#,##0\)</c:formatCode>
                <c:ptCount val="4"/>
                <c:pt idx="0">
                  <c:v>112298000000</c:v>
                </c:pt>
                <c:pt idx="1">
                  <c:v>56651000000</c:v>
                </c:pt>
                <c:pt idx="2">
                  <c:v>51463000000</c:v>
                </c:pt>
                <c:pt idx="3">
                  <c:v>48238000000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1-4981-9410-58C4D8B66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931304"/>
        <c:axId val="758924744"/>
      </c:barChart>
      <c:catAx>
        <c:axId val="75893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24744"/>
        <c:crosses val="autoZero"/>
        <c:auto val="1"/>
        <c:lblAlgn val="ctr"/>
        <c:lblOffset val="100"/>
        <c:noMultiLvlLbl val="0"/>
      </c:catAx>
      <c:valAx>
        <c:axId val="7589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All</a:t>
            </a:r>
            <a:r>
              <a:rPr lang="en-US" baseline="0">
                <a:solidFill>
                  <a:schemeClr val="accent2"/>
                </a:solidFill>
              </a:rPr>
              <a:t> Companies Average Revenue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'Tot_Revenue Comparison'!$A$441</c:f>
              <c:strCache>
                <c:ptCount val="1"/>
                <c:pt idx="0">
                  <c:v>All Companies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'Tot_Revenue Comparison'!$B$439:$K$439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'Tot_Revenue Comparison'!$B$441:$K$441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18243540884.955753</c:v>
                </c:pt>
                <c:pt idx="5">
                  <c:v>20304113413.301662</c:v>
                </c:pt>
                <c:pt idx="6">
                  <c:v>21113807543.062202</c:v>
                </c:pt>
                <c:pt idx="7">
                  <c:v>20371836512.880562</c:v>
                </c:pt>
                <c:pt idx="8">
                  <c:v>25047483239.234451</c:v>
                </c:pt>
                <c:pt idx="9">
                  <c:v>2398373000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62B-ACC8-3E8E695BC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4264624"/>
        <c:axId val="714268888"/>
      </c:barChart>
      <c:catAx>
        <c:axId val="71426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68888"/>
        <c:crosses val="autoZero"/>
        <c:auto val="1"/>
        <c:lblAlgn val="ctr"/>
        <c:lblOffset val="100"/>
        <c:noMultiLvlLbl val="0"/>
      </c:catAx>
      <c:valAx>
        <c:axId val="7142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accent1"/>
                </a:solidFill>
              </a:rPr>
              <a:t>Apple</a:t>
            </a:r>
            <a:r>
              <a:rPr lang="en-ID" baseline="0"/>
              <a:t> vs </a:t>
            </a:r>
            <a:r>
              <a:rPr lang="en-ID" baseline="0">
                <a:solidFill>
                  <a:schemeClr val="accent2"/>
                </a:solidFill>
              </a:rPr>
              <a:t>All Companies</a:t>
            </a:r>
          </a:p>
          <a:p>
            <a:pPr>
              <a:defRPr/>
            </a:pPr>
            <a:r>
              <a:rPr lang="en-ID" baseline="0">
                <a:solidFill>
                  <a:schemeClr val="bg1"/>
                </a:solidFill>
              </a:rPr>
              <a:t>Average Revenue</a:t>
            </a:r>
            <a:r>
              <a:rPr lang="en-ID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'Tot_Revenue Comparison'!$A$440</c:f>
              <c:strCache>
                <c:ptCount val="1"/>
                <c:pt idx="0">
                  <c:v>Apple (AAPL)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'Tot_Revenue Comparison'!$B$440:$K$440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_(&quot;$&quot;* #,##0.00_);_(&quot;$&quot;* \(#,##0.00\);_(&quot;$&quot;* &quot;-&quot;??_);_(@_)">
                  <c:v>170910000000</c:v>
                </c:pt>
                <c:pt idx="6" formatCode="_(&quot;$&quot;* #,##0.00_);_(&quot;$&quot;* \(#,##0.00\);_(&quot;$&quot;* &quot;-&quot;??_);_(@_)">
                  <c:v>182795000000</c:v>
                </c:pt>
                <c:pt idx="7" formatCode="_(&quot;$&quot;* #,##0.00_);_(&quot;$&quot;* \(#,##0.00\);_(&quot;$&quot;* &quot;-&quot;??_);_(@_)">
                  <c:v>233715000000</c:v>
                </c:pt>
                <c:pt idx="8" formatCode="_(&quot;$&quot;* #,##0.00_);_(&quot;$&quot;* \(#,##0.00\);_(&quot;$&quot;* &quot;-&quot;??_);_(@_)">
                  <c:v>215639000000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F-4A0B-B820-0F9B99160EAD}"/>
            </c:ext>
          </c:extLst>
        </c:ser>
        <c:ser>
          <c:idx val="1"/>
          <c:order val="1"/>
          <c:tx>
            <c:strRef>
              <c:f>'Tot_Revenue Comparison'!$A$441</c:f>
              <c:strCache>
                <c:ptCount val="1"/>
                <c:pt idx="0">
                  <c:v>All Companies Average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'Tot_Revenue Comparison'!$B$441:$K$441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18243540884.955753</c:v>
                </c:pt>
                <c:pt idx="5">
                  <c:v>20304113413.301662</c:v>
                </c:pt>
                <c:pt idx="6">
                  <c:v>21113807543.062202</c:v>
                </c:pt>
                <c:pt idx="7">
                  <c:v>20371836512.880562</c:v>
                </c:pt>
                <c:pt idx="8">
                  <c:v>25047483239.234451</c:v>
                </c:pt>
                <c:pt idx="9">
                  <c:v>2398373000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F-4A0B-B820-0F9B9916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2300256"/>
        <c:axId val="752301568"/>
      </c:barChart>
      <c:catAx>
        <c:axId val="75230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01568"/>
        <c:crosses val="autoZero"/>
        <c:auto val="1"/>
        <c:lblAlgn val="ctr"/>
        <c:lblOffset val="100"/>
        <c:noMultiLvlLbl val="0"/>
      </c:catAx>
      <c:valAx>
        <c:axId val="7523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Computer Hardware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'Tot_Revenue Comparison'!$A$473</c:f>
              <c:strCache>
                <c:ptCount val="1"/>
                <c:pt idx="0">
                  <c:v>Computer Hardware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'Tot_Revenue Comparison'!$B$472:$K$472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'Tot_Revenue Comparison'!$B$473:$K$473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&quot;$&quot;#,##0_);[Red]\(&quot;$&quot;#,##0\)">
                  <c:v>141604000000</c:v>
                </c:pt>
                <c:pt idx="6" formatCode="&quot;$&quot;#,##0_);[Red]\(&quot;$&quot;#,##0\)">
                  <c:v>119723000000</c:v>
                </c:pt>
                <c:pt idx="7" formatCode="&quot;$&quot;#,##0_);[Red]\(&quot;$&quot;#,##0\)">
                  <c:v>142589000000</c:v>
                </c:pt>
                <c:pt idx="8" formatCode="&quot;$&quot;#,##0_);[Red]\(&quot;$&quot;#,##0\)">
                  <c:v>131938500000</c:v>
                </c:pt>
                <c:pt idx="9" formatCode="_(&quot;$&quot;* #,##0.00_);_(&quot;$&quot;* \(#,##0.00\);_(&quot;$&quot;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B-4252-AB1B-1B1BAD11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4313080"/>
        <c:axId val="754313408"/>
      </c:barChart>
      <c:catAx>
        <c:axId val="75431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13408"/>
        <c:crosses val="autoZero"/>
        <c:auto val="1"/>
        <c:lblAlgn val="ctr"/>
        <c:lblOffset val="100"/>
        <c:noMultiLvlLbl val="0"/>
      </c:catAx>
      <c:valAx>
        <c:axId val="7543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AVERAGE</a:t>
                </a:r>
                <a:r>
                  <a:rPr lang="en-ID" baseline="0"/>
                  <a:t> TOTAL REVENUE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1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All</a:t>
            </a:r>
            <a:r>
              <a:rPr lang="en-US" baseline="0">
                <a:solidFill>
                  <a:schemeClr val="accent2"/>
                </a:solidFill>
              </a:rPr>
              <a:t> Companies Average Revenue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'Tot_Revenue Comparison'!$A$441</c:f>
              <c:strCache>
                <c:ptCount val="1"/>
                <c:pt idx="0">
                  <c:v>All Companies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'Tot_Revenue Comparison'!$B$439:$K$439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'Tot_Revenue Comparison'!$B$441:$K$441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18243540884.955753</c:v>
                </c:pt>
                <c:pt idx="5">
                  <c:v>20304113413.301662</c:v>
                </c:pt>
                <c:pt idx="6">
                  <c:v>21113807543.062202</c:v>
                </c:pt>
                <c:pt idx="7">
                  <c:v>20371836512.880562</c:v>
                </c:pt>
                <c:pt idx="8">
                  <c:v>25047483239.234451</c:v>
                </c:pt>
                <c:pt idx="9">
                  <c:v>2398373000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2-4928-A471-17BC6EAC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4264624"/>
        <c:axId val="714268888"/>
      </c:barChart>
      <c:catAx>
        <c:axId val="71426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68888"/>
        <c:crosses val="autoZero"/>
        <c:auto val="1"/>
        <c:lblAlgn val="ctr"/>
        <c:lblOffset val="100"/>
        <c:noMultiLvlLbl val="0"/>
      </c:catAx>
      <c:valAx>
        <c:axId val="7142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accent1"/>
                </a:solidFill>
              </a:rPr>
              <a:t>Computer Hardware</a:t>
            </a:r>
            <a:r>
              <a:rPr lang="en-ID"/>
              <a:t> VS </a:t>
            </a:r>
            <a:r>
              <a:rPr lang="en-ID">
                <a:solidFill>
                  <a:schemeClr val="accent2"/>
                </a:solidFill>
              </a:rPr>
              <a:t>All Companies</a:t>
            </a:r>
          </a:p>
          <a:p>
            <a:pPr>
              <a:defRPr/>
            </a:pPr>
            <a:r>
              <a:rPr lang="en-ID"/>
              <a:t>Average</a:t>
            </a:r>
            <a:r>
              <a:rPr lang="en-ID" baseline="0"/>
              <a:t> Total</a:t>
            </a:r>
            <a:r>
              <a:rPr lang="en-ID"/>
              <a:t>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Computer Hardware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'Tot_Revenue Comparison'!$G$472:$J$472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'Tot_Revenue Comparison'!$G$473:$J$473</c:f>
              <c:numCache>
                <c:formatCode>"$"#,##0_);[Red]\("$"#,##0\)</c:formatCode>
                <c:ptCount val="4"/>
                <c:pt idx="0">
                  <c:v>141604000000</c:v>
                </c:pt>
                <c:pt idx="1">
                  <c:v>119723000000</c:v>
                </c:pt>
                <c:pt idx="2">
                  <c:v>142589000000</c:v>
                </c:pt>
                <c:pt idx="3">
                  <c:v>131938500000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E-4BCC-9980-479962E64488}"/>
            </c:ext>
          </c:extLst>
        </c:ser>
        <c:ser>
          <c:idx val="1"/>
          <c:order val="1"/>
          <c:tx>
            <c:v>All Companies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'Tot_Revenue Comparison'!$G$472:$J$472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'Tot_Revenue Comparison'!$G$474:$J$474</c:f>
              <c:numCache>
                <c:formatCode>_-[$$-409]* #,##0.00_ ;_-[$$-409]* \-#,##0.00\ ;_-[$$-409]* "-"??_ ;_-@_ </c:formatCode>
                <c:ptCount val="4"/>
                <c:pt idx="0">
                  <c:v>20304113413.301662</c:v>
                </c:pt>
                <c:pt idx="1">
                  <c:v>21113807543.062202</c:v>
                </c:pt>
                <c:pt idx="2">
                  <c:v>20371836512.880562</c:v>
                </c:pt>
                <c:pt idx="3">
                  <c:v>25047483239.234451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E-4BCC-9980-479962E6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38992"/>
        <c:axId val="754342272"/>
      </c:lineChart>
      <c:catAx>
        <c:axId val="7543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42272"/>
        <c:crosses val="autoZero"/>
        <c:auto val="1"/>
        <c:lblAlgn val="ctr"/>
        <c:lblOffset val="100"/>
        <c:noMultiLvlLbl val="0"/>
      </c:catAx>
      <c:valAx>
        <c:axId val="7543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AVERAGE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Computer Hardware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'Operating Income Comparison'!$A$214</c:f>
              <c:strCache>
                <c:ptCount val="1"/>
                <c:pt idx="0">
                  <c:v>Computer Hardware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'Operating Income Comparison'!$B$213:$K$213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Comparison'!$B$214:$K$214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&quot;$&quot;#,##0_);[Red]\(&quot;$&quot;#,##0\)">
                  <c:v>28571000000</c:v>
                </c:pt>
                <c:pt idx="6" formatCode="&quot;$&quot;#,##0_);[Red]\(&quot;$&quot;#,##0\)">
                  <c:v>28467500000</c:v>
                </c:pt>
                <c:pt idx="7" formatCode="&quot;$&quot;#,##0_);[Red]\(&quot;$&quot;#,##0\)">
                  <c:v>37606500000</c:v>
                </c:pt>
                <c:pt idx="8" formatCode="&quot;$&quot;#,##0_);[Red]\(&quot;$&quot;#,##0\)">
                  <c:v>31889000000</c:v>
                </c:pt>
                <c:pt idx="9" formatCode="_(&quot;$&quot;* #,##0.00_);_(&quot;$&quot;* \(#,##0.00\);_(&quot;$&quot;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A-4488-99B3-CD192C52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0034328"/>
        <c:axId val="630034656"/>
      </c:barChart>
      <c:catAx>
        <c:axId val="63003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34656"/>
        <c:crosses val="autoZero"/>
        <c:auto val="1"/>
        <c:lblAlgn val="ctr"/>
        <c:lblOffset val="100"/>
        <c:noMultiLvlLbl val="0"/>
      </c:catAx>
      <c:valAx>
        <c:axId val="6300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average operating</a:t>
                </a:r>
                <a:r>
                  <a:rPr lang="en-ID" baseline="0"/>
                  <a:t> income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3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All Companies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'Operating Income Comparison'!$A$215</c:f>
              <c:strCache>
                <c:ptCount val="1"/>
                <c:pt idx="0">
                  <c:v>All Companies Average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'Operating Income Comparison'!$B$213:$K$213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Comparison'!$B$215:$K$215</c:f>
              <c:numCache>
                <c:formatCode>_-[$$-409]* #,##0.00_ ;_-[$$-409]* \-#,##0.00\ ;_-[$$-409]* "-"??_ ;_-@_ </c:formatCode>
                <c:ptCount val="10"/>
                <c:pt idx="0">
                  <c:v>-1156000</c:v>
                </c:pt>
                <c:pt idx="1">
                  <c:v>-2761000</c:v>
                </c:pt>
                <c:pt idx="2">
                  <c:v>-11305000</c:v>
                </c:pt>
                <c:pt idx="3">
                  <c:v>-10688000</c:v>
                </c:pt>
                <c:pt idx="4">
                  <c:v>2358647762.8865981</c:v>
                </c:pt>
                <c:pt idx="5">
                  <c:v>2765459271.2765956</c:v>
                </c:pt>
                <c:pt idx="6">
                  <c:v>2765238188.1720428</c:v>
                </c:pt>
                <c:pt idx="7">
                  <c:v>2519572848.9583335</c:v>
                </c:pt>
                <c:pt idx="8">
                  <c:v>3206449908.1632652</c:v>
                </c:pt>
                <c:pt idx="9">
                  <c:v>10678723559.585493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C-48D9-80CE-D2B1E6D1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6935672"/>
        <c:axId val="716936000"/>
      </c:barChart>
      <c:catAx>
        <c:axId val="7169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36000"/>
        <c:crosses val="autoZero"/>
        <c:auto val="1"/>
        <c:lblAlgn val="ctr"/>
        <c:lblOffset val="100"/>
        <c:noMultiLvlLbl val="0"/>
      </c:catAx>
      <c:valAx>
        <c:axId val="7169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average 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3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accent1"/>
                </a:solidFill>
              </a:rPr>
              <a:t>Computer</a:t>
            </a:r>
            <a:r>
              <a:rPr lang="en-ID" baseline="0">
                <a:solidFill>
                  <a:schemeClr val="accent1"/>
                </a:solidFill>
              </a:rPr>
              <a:t> Hardware </a:t>
            </a:r>
            <a:r>
              <a:rPr lang="en-ID" baseline="0"/>
              <a:t>VS </a:t>
            </a:r>
            <a:r>
              <a:rPr lang="en-ID" baseline="0">
                <a:solidFill>
                  <a:schemeClr val="accent2"/>
                </a:solidFill>
              </a:rPr>
              <a:t>All Companies</a:t>
            </a:r>
          </a:p>
          <a:p>
            <a:pPr>
              <a:defRPr/>
            </a:pPr>
            <a:r>
              <a:rPr lang="en-ID"/>
              <a:t>Average Operating</a:t>
            </a:r>
            <a:r>
              <a:rPr lang="en-ID" baseline="0"/>
              <a:t> Income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Computer Hardware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'Operating Income Comparison'!$G$213:$J$213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'Operating Income Comparison'!$G$214:$J$214</c:f>
              <c:numCache>
                <c:formatCode>"$"#,##0_);[Red]\("$"#,##0\)</c:formatCode>
                <c:ptCount val="4"/>
                <c:pt idx="0">
                  <c:v>28571000000</c:v>
                </c:pt>
                <c:pt idx="1">
                  <c:v>28467500000</c:v>
                </c:pt>
                <c:pt idx="2">
                  <c:v>37606500000</c:v>
                </c:pt>
                <c:pt idx="3">
                  <c:v>31889000000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E-4BA5-8F6B-E7A744FDA5E0}"/>
            </c:ext>
          </c:extLst>
        </c:ser>
        <c:ser>
          <c:idx val="1"/>
          <c:order val="1"/>
          <c:tx>
            <c:v>All Companies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'Operating Income Comparison'!$G$213:$J$213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'Operating Income Comparison'!$G$215:$J$215</c:f>
              <c:numCache>
                <c:formatCode>_-[$$-409]* #,##0.00_ ;_-[$$-409]* \-#,##0.00\ ;_-[$$-409]* "-"??_ ;_-@_ </c:formatCode>
                <c:ptCount val="4"/>
                <c:pt idx="0">
                  <c:v>2765459271.2765956</c:v>
                </c:pt>
                <c:pt idx="1">
                  <c:v>2765238188.1720428</c:v>
                </c:pt>
                <c:pt idx="2">
                  <c:v>2519572848.9583335</c:v>
                </c:pt>
                <c:pt idx="3">
                  <c:v>3206449908.1632652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E-4BA5-8F6B-E7A744FD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47848"/>
        <c:axId val="754351784"/>
      </c:lineChart>
      <c:catAx>
        <c:axId val="75434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51784"/>
        <c:crosses val="autoZero"/>
        <c:auto val="1"/>
        <c:lblAlgn val="ctr"/>
        <c:lblOffset val="100"/>
        <c:noMultiLvlLbl val="0"/>
      </c:catAx>
      <c:valAx>
        <c:axId val="7543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average</a:t>
                </a:r>
                <a:r>
                  <a:rPr lang="en-ID" baseline="0"/>
                  <a:t> operating income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4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135037</xdr:colOff>
      <xdr:row>442</xdr:row>
      <xdr:rowOff>17363</xdr:rowOff>
    </xdr:from>
    <xdr:to>
      <xdr:col>4</xdr:col>
      <xdr:colOff>77163</xdr:colOff>
      <xdr:row>457</xdr:row>
      <xdr:rowOff>115747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4B519-68B3-43B6-812D-5572E8C7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434051</xdr:colOff>
      <xdr:row>441</xdr:row>
      <xdr:rowOff>163976</xdr:rowOff>
    </xdr:from>
    <xdr:to>
      <xdr:col>7</xdr:col>
      <xdr:colOff>1224987</xdr:colOff>
      <xdr:row>457</xdr:row>
      <xdr:rowOff>127322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E3F6F-04DA-4CCE-996D-F2C19AF69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19289</xdr:colOff>
      <xdr:row>442</xdr:row>
      <xdr:rowOff>17362</xdr:rowOff>
    </xdr:from>
    <xdr:to>
      <xdr:col>11</xdr:col>
      <xdr:colOff>665542</xdr:colOff>
      <xdr:row>457</xdr:row>
      <xdr:rowOff>96455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917DB-C84C-4C85-A904-00B18C33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279721</xdr:colOff>
      <xdr:row>475</xdr:row>
      <xdr:rowOff>28937</xdr:rowOff>
    </xdr:from>
    <xdr:to>
      <xdr:col>4</xdr:col>
      <xdr:colOff>260429</xdr:colOff>
      <xdr:row>490</xdr:row>
      <xdr:rowOff>88740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A6CB2B-7FA3-47FA-A89C-94A52C4BB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935620</xdr:colOff>
      <xdr:row>475</xdr:row>
      <xdr:rowOff>38583</xdr:rowOff>
    </xdr:from>
    <xdr:to>
      <xdr:col>8</xdr:col>
      <xdr:colOff>260430</xdr:colOff>
      <xdr:row>491</xdr:row>
      <xdr:rowOff>1929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721336-B9E3-4A2E-836D-B7627002E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636607</xdr:colOff>
      <xdr:row>475</xdr:row>
      <xdr:rowOff>46297</xdr:rowOff>
    </xdr:from>
    <xdr:to>
      <xdr:col>11</xdr:col>
      <xdr:colOff>1215342</xdr:colOff>
      <xdr:row>491</xdr:row>
      <xdr:rowOff>48227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16165A-A75B-4A36-8927-C9B1724C4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192640</xdr:colOff>
      <xdr:row>216</xdr:row>
      <xdr:rowOff>156682</xdr:rowOff>
    </xdr:from>
    <xdr:to>
      <xdr:col>3</xdr:col>
      <xdr:colOff>1074505</xdr:colOff>
      <xdr:row>232</xdr:row>
      <xdr:rowOff>23118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070E1-EBCF-404D-83D3-66375C0F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432371</xdr:colOff>
      <xdr:row>216</xdr:row>
      <xdr:rowOff>139558</xdr:rowOff>
    </xdr:from>
    <xdr:to>
      <xdr:col>7</xdr:col>
      <xdr:colOff>1220056</xdr:colOff>
      <xdr:row>232</xdr:row>
      <xdr:rowOff>5994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28582-4E8A-443A-B3E5-F521A1C3C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166954</xdr:colOff>
      <xdr:row>216</xdr:row>
      <xdr:rowOff>102741</xdr:rowOff>
    </xdr:from>
    <xdr:to>
      <xdr:col>11</xdr:col>
      <xdr:colOff>727752</xdr:colOff>
      <xdr:row>232</xdr:row>
      <xdr:rowOff>100172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E6C2C-4099-41AF-8BF9-EEFCD5FA2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774988</xdr:colOff>
      <xdr:row>27</xdr:row>
      <xdr:rowOff>156729</xdr:rowOff>
    </xdr:from>
    <xdr:to>
      <xdr:col>4</xdr:col>
      <xdr:colOff>1337829</xdr:colOff>
      <xdr:row>42</xdr:row>
      <xdr:rowOff>172316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B6FAB-CCAF-4126-A4C8-CD0932F44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264102</xdr:colOff>
      <xdr:row>27</xdr:row>
      <xdr:rowOff>156729</xdr:rowOff>
    </xdr:from>
    <xdr:to>
      <xdr:col>8</xdr:col>
      <xdr:colOff>324716</xdr:colOff>
      <xdr:row>42</xdr:row>
      <xdr:rowOff>172316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66232-C238-43E1-9329-FDE900546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635000</xdr:colOff>
      <xdr:row>27</xdr:row>
      <xdr:rowOff>175847</xdr:rowOff>
    </xdr:from>
    <xdr:to>
      <xdr:col>11</xdr:col>
      <xdr:colOff>986693</xdr:colOff>
      <xdr:row>43</xdr:row>
      <xdr:rowOff>18561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015773-B43A-462D-81E9-8DED75D4A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146540</xdr:colOff>
      <xdr:row>29</xdr:row>
      <xdr:rowOff>93784</xdr:rowOff>
    </xdr:from>
    <xdr:to>
      <xdr:col>5</xdr:col>
      <xdr:colOff>955432</xdr:colOff>
      <xdr:row>44</xdr:row>
      <xdr:rowOff>23446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934F0-44D7-4E10-81AA-854BA52FC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29308</xdr:colOff>
      <xdr:row>29</xdr:row>
      <xdr:rowOff>35169</xdr:rowOff>
    </xdr:from>
    <xdr:to>
      <xdr:col>8</xdr:col>
      <xdr:colOff>662354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86221-EB15-4ABC-A882-8E5F55B86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1060938</xdr:colOff>
      <xdr:row>28</xdr:row>
      <xdr:rowOff>70339</xdr:rowOff>
    </xdr:from>
    <xdr:to>
      <xdr:col>11</xdr:col>
      <xdr:colOff>738553</xdr:colOff>
      <xdr:row>44</xdr:row>
      <xdr:rowOff>58616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E7C8E2-E6BC-4434-9771-986B27BB3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10</xdr:row>
      <xdr:rowOff>0</xdr:rowOff>
    </xdr:from>
    <xdr:to>
      <xdr:col>4</xdr:col>
      <xdr:colOff>944880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026E6-94F3-4EC7-92A0-60924959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1310640</xdr:colOff>
      <xdr:row>9</xdr:row>
      <xdr:rowOff>167640</xdr:rowOff>
    </xdr:from>
    <xdr:to>
      <xdr:col>10</xdr:col>
      <xdr:colOff>563880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923CE-3BEB-4FC3-A4AE-BE4662E5C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ris Darmawan Pane" refreshedDate="44209.792950810188" createdVersion="6" refreshedVersion="6" minRefreshableVersion="3" recordCount="1710" xr:uid="{92882FD9-B279-4021-ACF4-328CAFCEE8CE}">
  <cacheSource type="worksheet">
    <worksheetSource ref="B1:O1711" sheet="NYSE Dataset(filtered)"/>
  </cacheSource>
  <cacheFields count="14">
    <cacheField name="Ticker 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/>
    </cacheField>
    <cacheField name="Period Ending" numFmtId="14">
      <sharedItems containsSemiMixedTypes="0" containsNonDate="0" containsDate="1" containsString="0" minDate="2003-06-30T00:00:00" maxDate="2017-01-02T00:00:00"/>
    </cacheField>
    <cacheField name="Year" numFmtId="0">
      <sharedItems containsSemiMixedTypes="0" containsString="0" containsNumber="1" containsInteger="1" minValue="2003" maxValue="2017" count="10">
        <n v="2012"/>
        <n v="2013"/>
        <n v="2014"/>
        <n v="2015"/>
        <n v="2016"/>
        <n v="2003"/>
        <n v="2004"/>
        <n v="2006"/>
        <n v="2007"/>
        <n v="2017"/>
      </sharedItems>
    </cacheField>
    <cacheField name="GICS Sector" numFmtId="0">
      <sharedItems/>
    </cacheField>
    <cacheField name="GICS Sub Industry" numFmtId="0">
      <sharedItems count="120"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-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,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, Accessories &amp; Luxury Goods"/>
        <s v="Home Improvement Retail"/>
        <s v="Motorcycle Manufacturers"/>
        <s v="Oil &amp; Gas Drilling"/>
        <s v="Technology Hardware,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-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, Hardware,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</sharedItems>
    </cacheField>
    <cacheField name=" Total Revenue " numFmtId="6">
      <sharedItems containsSemiMixedTypes="0" containsString="0" containsNumber="1" containsInteger="1" minValue="1514000" maxValue="485651000000"/>
    </cacheField>
    <cacheField name=" Cost of Goods Sold " numFmtId="0">
      <sharedItems containsMixedTypes="1" containsNumber="1" containsInteger="1" minValue="142000" maxValue="365086000000"/>
    </cacheField>
    <cacheField name=" Sales, General and Admin. " numFmtId="0">
      <sharedItems containsMixedTypes="1" containsNumber="1" containsInteger="1" minValue="-487000000" maxValue="97041000000"/>
    </cacheField>
    <cacheField name=" Research and Development " numFmtId="0">
      <sharedItems containsMixedTypes="1" containsNumber="1" containsInteger="1" minValue="30000" maxValue="12740000000"/>
    </cacheField>
    <cacheField name=" Other Operating Items " numFmtId="0">
      <sharedItems containsMixedTypes="1" containsNumber="1" containsInteger="1" minValue="-87159000" maxValue="54872000000"/>
    </cacheField>
    <cacheField name="total_op_exp" numFmtId="0">
      <sharedItems containsString="0" containsBlank="1" containsNumber="1" containsInteger="1" minValue="5244000000" maxValue="24239000000"/>
    </cacheField>
    <cacheField name="gross_profit" numFmtId="0">
      <sharedItems containsString="0" containsBlank="1" containsNumber="1" containsInteger="1" minValue="8998000000" maxValue="93626000000"/>
    </cacheField>
    <cacheField name="operating_income" numFmtId="0">
      <sharedItems containsString="0" containsBlank="1" containsNumber="1" containsInteger="1" minValue="3754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ris Darmawan Pane" refreshedDate="44209.896900231484" createdVersion="6" refreshedVersion="6" minRefreshableVersion="3" recordCount="767" xr:uid="{7BB49634-39B4-498A-A67C-DD6CA9FA0E94}">
  <cacheSource type="worksheet">
    <worksheetSource ref="B1:O768" sheet="NYSE Dataset(filtered)"/>
  </cacheSource>
  <cacheFields count="14">
    <cacheField name="Ticker Symbol" numFmtId="0">
      <sharedItems count="193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</sharedItems>
    </cacheField>
    <cacheField name="Years" numFmtId="0">
      <sharedItems/>
    </cacheField>
    <cacheField name="Period Ending" numFmtId="14">
      <sharedItems containsSemiMixedTypes="0" containsNonDate="0" containsDate="1" containsString="0" minDate="2003-06-30T00:00:00" maxDate="2017-01-01T00:00:00"/>
    </cacheField>
    <cacheField name="Year" numFmtId="0">
      <sharedItems containsSemiMixedTypes="0" containsString="0" containsNumber="1" containsInteger="1" minValue="2003" maxValue="2016" count="9">
        <n v="2012"/>
        <n v="2013"/>
        <n v="2014"/>
        <n v="2015"/>
        <n v="2016"/>
        <n v="2003"/>
        <n v="2004"/>
        <n v="2006"/>
        <n v="2007"/>
      </sharedItems>
    </cacheField>
    <cacheField name="GICS Sector" numFmtId="0">
      <sharedItems/>
    </cacheField>
    <cacheField name="GICS Sub Industry" numFmtId="0">
      <sharedItems/>
    </cacheField>
    <cacheField name=" Total Revenue " numFmtId="6">
      <sharedItems containsSemiMixedTypes="0" containsString="0" containsNumber="1" containsInteger="1" minValue="1514000" maxValue="233715000000"/>
    </cacheField>
    <cacheField name=" Cost of Goods Sold " numFmtId="0">
      <sharedItems containsSemiMixedTypes="0" containsString="0" containsNumber="1" containsInteger="1" minValue="0" maxValue="163336000000"/>
    </cacheField>
    <cacheField name=" Sales, General and Admin. " numFmtId="0">
      <sharedItems containsSemiMixedTypes="0" containsString="0" containsNumber="1" containsInteger="1" minValue="0" maxValue="74181000000"/>
    </cacheField>
    <cacheField name=" Research and Development " numFmtId="0">
      <sharedItems containsSemiMixedTypes="0" containsString="0" containsNumber="1" containsInteger="1" minValue="0" maxValue="10045000000"/>
    </cacheField>
    <cacheField name=" Other Operating Items " numFmtId="0">
      <sharedItems containsSemiMixedTypes="0" containsString="0" containsNumber="1" containsInteger="1" minValue="-82000000" maxValue="29372000000"/>
    </cacheField>
    <cacheField name="total_op_exp" numFmtId="6">
      <sharedItems containsSemiMixedTypes="0" containsString="0" containsNumber="1" containsInteger="1" minValue="0" maxValue="80262000000"/>
    </cacheField>
    <cacheField name="gross_profit" numFmtId="6">
      <sharedItems containsSemiMixedTypes="0" containsString="0" containsNumber="1" containsInteger="1" minValue="-12647000000" maxValue="98663000000"/>
    </cacheField>
    <cacheField name="operating_income" numFmtId="6">
      <sharedItems containsSemiMixedTypes="0" containsString="0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x v="0"/>
    <s v="Year 1"/>
    <d v="2012-12-31T00:00:00"/>
    <x v="0"/>
    <s v="Industrials"/>
    <x v="0"/>
    <n v="24855000000"/>
    <n v="10499000000"/>
    <n v="12977000000"/>
    <s v=" $-   "/>
    <n v="845000000"/>
    <m/>
    <m/>
    <m/>
  </r>
  <r>
    <x v="0"/>
    <s v="Year 2"/>
    <d v="2013-12-31T00:00:00"/>
    <x v="1"/>
    <s v="Industrials"/>
    <x v="0"/>
    <n v="26743000000"/>
    <n v="11019000000"/>
    <n v="12913000000"/>
    <s v=" $-   "/>
    <n v="853000000"/>
    <m/>
    <m/>
    <m/>
  </r>
  <r>
    <x v="0"/>
    <s v="Year 3"/>
    <d v="2014-12-31T00:00:00"/>
    <x v="2"/>
    <s v="Industrials"/>
    <x v="0"/>
    <n v="42650000000"/>
    <n v="15620000000"/>
    <n v="20686000000"/>
    <s v=" $-   "/>
    <n v="1295000000"/>
    <m/>
    <m/>
    <m/>
  </r>
  <r>
    <x v="0"/>
    <s v="Year 4"/>
    <d v="2015-12-31T00:00:00"/>
    <x v="3"/>
    <s v="Industrials"/>
    <x v="0"/>
    <n v="40990000000"/>
    <n v="11096000000"/>
    <n v="21275000000"/>
    <s v=" $-   "/>
    <n v="1364000000"/>
    <m/>
    <m/>
    <m/>
  </r>
  <r>
    <x v="1"/>
    <s v="Year 1"/>
    <d v="2012-12-29T00:00:00"/>
    <x v="0"/>
    <s v="Consumer Discretionary"/>
    <x v="1"/>
    <n v="6205003000"/>
    <n v="3106967000"/>
    <n v="2440721000"/>
    <s v=" $-   "/>
    <s v=" $-   "/>
    <m/>
    <m/>
    <m/>
  </r>
  <r>
    <x v="1"/>
    <s v="Year 2"/>
    <d v="2013-12-28T00:00:00"/>
    <x v="1"/>
    <s v="Consumer Discretionary"/>
    <x v="1"/>
    <n v="6493814000"/>
    <n v="3241668000"/>
    <n v="2591828000"/>
    <s v=" $-   "/>
    <s v=" $-   "/>
    <m/>
    <m/>
    <m/>
  </r>
  <r>
    <x v="1"/>
    <s v="Year 3"/>
    <d v="2015-01-03T00:00:00"/>
    <x v="3"/>
    <s v="Consumer Discretionary"/>
    <x v="1"/>
    <n v="9843861000"/>
    <n v="5390248000"/>
    <n v="3601903000"/>
    <s v=" $-   "/>
    <s v=" $-   "/>
    <m/>
    <m/>
    <m/>
  </r>
  <r>
    <x v="1"/>
    <s v="Year 4"/>
    <d v="2016-01-02T00:00:00"/>
    <x v="4"/>
    <s v="Consumer Discretionary"/>
    <x v="1"/>
    <n v="9737018000"/>
    <n v="5314246000"/>
    <n v="3596992000"/>
    <s v=" $-   "/>
    <s v=" $-   "/>
    <m/>
    <m/>
    <m/>
  </r>
  <r>
    <x v="2"/>
    <s v="Year 1"/>
    <d v="2013-09-28T00:00:00"/>
    <x v="1"/>
    <s v="Information Technology"/>
    <x v="2"/>
    <n v="170910000000"/>
    <n v="106606000000"/>
    <n v="10830000000"/>
    <n v="4475000000"/>
    <n v="0"/>
    <n v="15305000000"/>
    <n v="64304000000"/>
    <n v="48999000000"/>
  </r>
  <r>
    <x v="2"/>
    <s v="Year 2"/>
    <d v="2014-09-27T00:00:00"/>
    <x v="2"/>
    <s v="Information Technology"/>
    <x v="2"/>
    <n v="182795000000"/>
    <n v="112258000000"/>
    <n v="11993000000"/>
    <n v="6041000000"/>
    <n v="0"/>
    <n v="18034000000"/>
    <n v="70537000000"/>
    <n v="52503000000"/>
  </r>
  <r>
    <x v="2"/>
    <s v="Year 3"/>
    <d v="2015-09-26T00:00:00"/>
    <x v="3"/>
    <s v="Information Technology"/>
    <x v="2"/>
    <n v="233715000000"/>
    <n v="140089000000"/>
    <n v="14329000000"/>
    <n v="8067000000"/>
    <n v="0"/>
    <n v="22396000000"/>
    <n v="93626000000"/>
    <n v="71230000000"/>
  </r>
  <r>
    <x v="2"/>
    <s v="Year 4"/>
    <d v="2016-09-24T00:00:00"/>
    <x v="4"/>
    <s v="Information Technology"/>
    <x v="2"/>
    <n v="215639000000"/>
    <n v="131376000000"/>
    <n v="14194000000"/>
    <n v="10045000000"/>
    <n v="0"/>
    <n v="24239000000"/>
    <n v="84263000000"/>
    <n v="60024000000"/>
  </r>
  <r>
    <x v="3"/>
    <s v="Year 1"/>
    <d v="2012-12-31T00:00:00"/>
    <x v="0"/>
    <s v="Health Care"/>
    <x v="3"/>
    <n v="18380000000"/>
    <n v="4508000000"/>
    <n v="4989000000"/>
    <n v="2778000000"/>
    <s v=" $-   "/>
    <m/>
    <m/>
    <m/>
  </r>
  <r>
    <x v="3"/>
    <s v="Year 2"/>
    <d v="2013-12-31T00:00:00"/>
    <x v="1"/>
    <s v="Health Care"/>
    <x v="3"/>
    <n v="18790000000"/>
    <n v="4581000000"/>
    <n v="5352000000"/>
    <n v="2855000000"/>
    <s v=" $-   "/>
    <m/>
    <m/>
    <m/>
  </r>
  <r>
    <x v="3"/>
    <s v="Year 3"/>
    <d v="2014-12-31T00:00:00"/>
    <x v="2"/>
    <s v="Health Care"/>
    <x v="3"/>
    <n v="19960000000"/>
    <n v="4426000000"/>
    <n v="8474000000"/>
    <n v="3297000000"/>
    <s v=" $-   "/>
    <m/>
    <m/>
    <m/>
  </r>
  <r>
    <x v="3"/>
    <s v="Year 4"/>
    <d v="2015-12-31T00:00:00"/>
    <x v="3"/>
    <s v="Health Care"/>
    <x v="3"/>
    <n v="22859000000"/>
    <n v="4500000000"/>
    <n v="6387000000"/>
    <n v="4285000000"/>
    <s v=" $-   "/>
    <m/>
    <m/>
    <m/>
  </r>
  <r>
    <x v="4"/>
    <s v="Year 1"/>
    <d v="2013-09-30T00:00:00"/>
    <x v="1"/>
    <s v="Health Care"/>
    <x v="4"/>
    <n v="87959167000"/>
    <n v="85451348000"/>
    <n v="1447234000"/>
    <s v=" $-   "/>
    <n v="162186000"/>
    <m/>
    <m/>
    <m/>
  </r>
  <r>
    <x v="4"/>
    <s v="Year 2"/>
    <d v="2014-09-30T00:00:00"/>
    <x v="2"/>
    <s v="Health Care"/>
    <x v="4"/>
    <n v="119569127000"/>
    <n v="116586761000"/>
    <n v="2011595000"/>
    <s v=" $-   "/>
    <n v="188680000"/>
    <m/>
    <m/>
    <m/>
  </r>
  <r>
    <x v="4"/>
    <s v="Year 3"/>
    <d v="2015-09-30T00:00:00"/>
    <x v="3"/>
    <s v="Health Care"/>
    <x v="4"/>
    <n v="135961803000"/>
    <n v="132432490000"/>
    <n v="2858458000"/>
    <s v=" $-   "/>
    <n v="248635000"/>
    <m/>
    <m/>
    <m/>
  </r>
  <r>
    <x v="4"/>
    <s v="Year 4"/>
    <d v="2016-09-30T00:00:00"/>
    <x v="4"/>
    <s v="Health Care"/>
    <x v="4"/>
    <n v="146849686000"/>
    <n v="142577080000"/>
    <n v="2382097000"/>
    <s v=" $-   "/>
    <n v="364735000"/>
    <m/>
    <m/>
    <m/>
  </r>
  <r>
    <x v="5"/>
    <s v="Year 1"/>
    <d v="2012-12-31T00:00:00"/>
    <x v="0"/>
    <s v="Health Care"/>
    <x v="5"/>
    <n v="19050000000"/>
    <n v="8899000000"/>
    <n v="6735000000"/>
    <n v="1461000000"/>
    <n v="595000000"/>
    <m/>
    <m/>
    <m/>
  </r>
  <r>
    <x v="5"/>
    <s v="Year 2"/>
    <d v="2013-12-31T00:00:00"/>
    <x v="1"/>
    <s v="Health Care"/>
    <x v="5"/>
    <n v="19657000000"/>
    <n v="9193000000"/>
    <n v="6372000000"/>
    <n v="1371000000"/>
    <n v="588000000"/>
    <m/>
    <m/>
    <m/>
  </r>
  <r>
    <x v="5"/>
    <s v="Year 3"/>
    <d v="2014-12-31T00:00:00"/>
    <x v="2"/>
    <s v="Health Care"/>
    <x v="5"/>
    <n v="20247000000"/>
    <n v="9218000000"/>
    <n v="6530000000"/>
    <n v="1345000000"/>
    <n v="555000000"/>
    <m/>
    <m/>
    <m/>
  </r>
  <r>
    <x v="5"/>
    <s v="Year 4"/>
    <d v="2015-12-31T00:00:00"/>
    <x v="3"/>
    <s v="Health Care"/>
    <x v="5"/>
    <n v="20405000000"/>
    <n v="8747000000"/>
    <n v="6785000000"/>
    <n v="1405000000"/>
    <n v="601000000"/>
    <m/>
    <m/>
    <m/>
  </r>
  <r>
    <x v="6"/>
    <s v="Year 1"/>
    <d v="2013-11-29T00:00:00"/>
    <x v="1"/>
    <s v="Information Technology"/>
    <x v="6"/>
    <n v="4055240000"/>
    <n v="586557000"/>
    <n v="2140578000"/>
    <n v="826631000"/>
    <n v="52254000"/>
    <m/>
    <m/>
    <m/>
  </r>
  <r>
    <x v="6"/>
    <s v="Year 2"/>
    <d v="2014-11-28T00:00:00"/>
    <x v="2"/>
    <s v="Information Technology"/>
    <x v="6"/>
    <n v="4147065000"/>
    <n v="622080000"/>
    <n v="2195640000"/>
    <n v="844353000"/>
    <n v="52424000"/>
    <m/>
    <m/>
    <m/>
  </r>
  <r>
    <x v="6"/>
    <s v="Year 3"/>
    <d v="2015-11-27T00:00:00"/>
    <x v="3"/>
    <s v="Information Technology"/>
    <x v="6"/>
    <n v="4795511000"/>
    <n v="744317000"/>
    <n v="2215161000"/>
    <n v="862730000"/>
    <n v="68649000"/>
    <m/>
    <m/>
    <m/>
  </r>
  <r>
    <x v="6"/>
    <s v="Year 4"/>
    <d v="2016-12-02T00:00:00"/>
    <x v="4"/>
    <s v="Information Technology"/>
    <x v="6"/>
    <n v="5854430000"/>
    <n v="819908000"/>
    <n v="2487907000"/>
    <n v="975987000"/>
    <n v="78534000"/>
    <m/>
    <m/>
    <m/>
  </r>
  <r>
    <x v="7"/>
    <s v="Year 1"/>
    <d v="2013-11-02T00:00:00"/>
    <x v="1"/>
    <s v="Information Technology"/>
    <x v="7"/>
    <n v="2633689000"/>
    <n v="941278000"/>
    <n v="396233000"/>
    <n v="513035000"/>
    <n v="220000"/>
    <m/>
    <m/>
    <m/>
  </r>
  <r>
    <x v="7"/>
    <s v="Year 2"/>
    <d v="2014-11-01T00:00:00"/>
    <x v="2"/>
    <s v="Information Technology"/>
    <x v="7"/>
    <n v="2864773000"/>
    <n v="1034585000"/>
    <n v="454676000"/>
    <n v="559686000"/>
    <n v="26020000"/>
    <m/>
    <m/>
    <m/>
  </r>
  <r>
    <x v="7"/>
    <s v="Year 3"/>
    <d v="2015-10-31T00:00:00"/>
    <x v="3"/>
    <s v="Information Technology"/>
    <x v="7"/>
    <n v="3435092000"/>
    <n v="1175830000"/>
    <n v="702644000"/>
    <n v="637459000"/>
    <n v="88318000"/>
    <m/>
    <m/>
    <m/>
  </r>
  <r>
    <x v="7"/>
    <s v="Year 4"/>
    <d v="2016-10-29T00:00:00"/>
    <x v="4"/>
    <s v="Information Technology"/>
    <x v="7"/>
    <n v="3421409000"/>
    <n v="1194236000"/>
    <n v="461438000"/>
    <n v="653816000"/>
    <n v="70123000"/>
    <m/>
    <m/>
    <m/>
  </r>
  <r>
    <x v="8"/>
    <s v="Year 1"/>
    <d v="2012-12-31T00:00:00"/>
    <x v="0"/>
    <s v="Consumer Staples"/>
    <x v="8"/>
    <n v="90559000000"/>
    <n v="86936000000"/>
    <n v="1665000000"/>
    <s v=" $-   "/>
    <s v=" $-   "/>
    <m/>
    <m/>
    <m/>
  </r>
  <r>
    <x v="8"/>
    <s v="Year 2"/>
    <d v="2013-12-31T00:00:00"/>
    <x v="1"/>
    <s v="Consumer Staples"/>
    <x v="8"/>
    <n v="89804000000"/>
    <n v="85915000000"/>
    <n v="1759000000"/>
    <s v=" $-   "/>
    <s v=" $-   "/>
    <m/>
    <m/>
    <m/>
  </r>
  <r>
    <x v="8"/>
    <s v="Year 3"/>
    <d v="2014-12-31T00:00:00"/>
    <x v="2"/>
    <s v="Consumer Staples"/>
    <x v="8"/>
    <n v="81201000000"/>
    <n v="76433000000"/>
    <n v="1907000000"/>
    <s v=" $-   "/>
    <s v=" $-   "/>
    <m/>
    <m/>
    <m/>
  </r>
  <r>
    <x v="8"/>
    <s v="Year 4"/>
    <d v="2015-12-31T00:00:00"/>
    <x v="3"/>
    <s v="Consumer Staples"/>
    <x v="8"/>
    <n v="67702000000"/>
    <n v="63682000000"/>
    <n v="2010000000"/>
    <s v=" $-   "/>
    <s v=" $-   "/>
    <m/>
    <m/>
    <m/>
  </r>
  <r>
    <x v="9"/>
    <s v="Year 1"/>
    <d v="2012-12-31T00:00:00"/>
    <x v="0"/>
    <s v="Information Technology"/>
    <x v="9"/>
    <n v="3641390000"/>
    <n v="2392091000"/>
    <n v="108059000"/>
    <s v=" $-   "/>
    <n v="166876000"/>
    <m/>
    <m/>
    <m/>
  </r>
  <r>
    <x v="9"/>
    <s v="Year 2"/>
    <d v="2013-12-31T00:00:00"/>
    <x v="1"/>
    <s v="Information Technology"/>
    <x v="9"/>
    <n v="4319063000"/>
    <n v="2894917000"/>
    <n v="109115000"/>
    <s v=" $-   "/>
    <n v="216119000"/>
    <m/>
    <m/>
    <m/>
  </r>
  <r>
    <x v="9"/>
    <s v="Year 3"/>
    <d v="2014-12-31T00:00:00"/>
    <x v="2"/>
    <s v="Information Technology"/>
    <x v="9"/>
    <n v="5302940000"/>
    <n v="3643979000"/>
    <n v="247412000"/>
    <s v=" $-   "/>
    <n v="313082000"/>
    <m/>
    <m/>
    <m/>
  </r>
  <r>
    <x v="9"/>
    <s v="Year 4"/>
    <d v="2015-12-31T00:00:00"/>
    <x v="3"/>
    <s v="Information Technology"/>
    <x v="9"/>
    <n v="6439746000"/>
    <n v="4482700000"/>
    <n v="203046000"/>
    <s v=" $-   "/>
    <n v="492140000"/>
    <m/>
    <m/>
    <m/>
  </r>
  <r>
    <x v="10"/>
    <s v="Year 1"/>
    <d v="2013-01-31T00:00:00"/>
    <x v="1"/>
    <s v="Information Technology"/>
    <x v="6"/>
    <n v="2312200000"/>
    <n v="238500000"/>
    <n v="1081800000"/>
    <n v="600000000"/>
    <n v="42100000"/>
    <m/>
    <m/>
    <m/>
  </r>
  <r>
    <x v="10"/>
    <s v="Year 2"/>
    <d v="2014-01-31T00:00:00"/>
    <x v="2"/>
    <s v="Information Technology"/>
    <x v="6"/>
    <n v="2273900000"/>
    <n v="274300000"/>
    <n v="1054400000"/>
    <n v="611100000"/>
    <n v="36500000"/>
    <m/>
    <m/>
    <m/>
  </r>
  <r>
    <x v="10"/>
    <s v="Year 3"/>
    <d v="2015-01-31T00:00:00"/>
    <x v="3"/>
    <s v="Information Technology"/>
    <x v="6"/>
    <n v="2512200000"/>
    <n v="342100000"/>
    <n v="1281300000"/>
    <n v="725200000"/>
    <n v="39800000"/>
    <m/>
    <m/>
    <m/>
  </r>
  <r>
    <x v="10"/>
    <s v="Year 4"/>
    <d v="2016-01-31T00:00:00"/>
    <x v="4"/>
    <s v="Information Technology"/>
    <x v="6"/>
    <n v="2504100000"/>
    <n v="370700000"/>
    <n v="1308900000"/>
    <n v="790000000"/>
    <n v="33200000"/>
    <m/>
    <m/>
    <m/>
  </r>
  <r>
    <x v="11"/>
    <s v="Year 1"/>
    <d v="2012-12-31T00:00:00"/>
    <x v="0"/>
    <s v="Utilities"/>
    <x v="10"/>
    <n v="5781000000"/>
    <n v="3477000000"/>
    <n v="443000000"/>
    <s v=" $-   "/>
    <n v="673000000"/>
    <m/>
    <m/>
    <m/>
  </r>
  <r>
    <x v="11"/>
    <s v="Year 2"/>
    <d v="2013-12-31T00:00:00"/>
    <x v="1"/>
    <s v="Utilities"/>
    <x v="10"/>
    <n v="5838000000"/>
    <n v="3490000000"/>
    <n v="458000000"/>
    <s v=" $-   "/>
    <n v="706000000"/>
    <m/>
    <m/>
    <m/>
  </r>
  <r>
    <x v="11"/>
    <s v="Year 3"/>
    <d v="2014-12-31T00:00:00"/>
    <x v="2"/>
    <s v="Utilities"/>
    <x v="10"/>
    <n v="6053000000"/>
    <n v="3586000000"/>
    <n v="468000000"/>
    <s v=" $-   "/>
    <n v="745000000"/>
    <m/>
    <m/>
    <m/>
  </r>
  <r>
    <x v="11"/>
    <s v="Year 4"/>
    <d v="2015-12-31T00:00:00"/>
    <x v="3"/>
    <s v="Utilities"/>
    <x v="10"/>
    <n v="6098000000"/>
    <n v="3501000000"/>
    <n v="542000000"/>
    <s v=" $-   "/>
    <n v="796000000"/>
    <m/>
    <m/>
    <m/>
  </r>
  <r>
    <x v="12"/>
    <s v="Year 1"/>
    <d v="2012-12-31T00:00:00"/>
    <x v="0"/>
    <s v="Utilities"/>
    <x v="11"/>
    <n v="14945000000"/>
    <n v="6395000000"/>
    <n v="3812000000"/>
    <s v=" $-   "/>
    <n v="1782000000"/>
    <m/>
    <m/>
    <m/>
  </r>
  <r>
    <x v="12"/>
    <s v="Year 2"/>
    <d v="2013-12-31T00:00:00"/>
    <x v="1"/>
    <s v="Utilities"/>
    <x v="11"/>
    <n v="14813500000"/>
    <n v="6722300000"/>
    <n v="3329800000"/>
    <s v=" $-   "/>
    <n v="1712500000"/>
    <m/>
    <m/>
    <m/>
  </r>
  <r>
    <x v="12"/>
    <s v="Year 3"/>
    <d v="2014-12-31T00:00:00"/>
    <x v="2"/>
    <s v="Utilities"/>
    <x v="11"/>
    <n v="16378600000"/>
    <n v="7685700000"/>
    <n v="3667900000"/>
    <s v=" $-   "/>
    <n v="1897600000"/>
    <m/>
    <m/>
    <m/>
  </r>
  <r>
    <x v="12"/>
    <s v="Year 4"/>
    <d v="2015-12-31T00:00:00"/>
    <x v="3"/>
    <s v="Utilities"/>
    <x v="11"/>
    <n v="16453200000"/>
    <n v="7433500000"/>
    <n v="3676500000"/>
    <s v=" $-   "/>
    <n v="2009700000"/>
    <m/>
    <m/>
    <m/>
  </r>
  <r>
    <x v="13"/>
    <s v="Year 1"/>
    <d v="2012-12-31T00:00:00"/>
    <x v="0"/>
    <s v="Financials"/>
    <x v="12"/>
    <n v="25364000000"/>
    <n v="17074000000"/>
    <s v=" $-   "/>
    <s v=" $-   "/>
    <n v="3727000000"/>
    <m/>
    <m/>
    <m/>
  </r>
  <r>
    <x v="13"/>
    <s v="Year 2"/>
    <d v="2013-12-31T00:00:00"/>
    <x v="1"/>
    <s v="Financials"/>
    <x v="12"/>
    <n v="23939000000"/>
    <n v="15341000000"/>
    <s v=" $-   "/>
    <s v=" $-   "/>
    <n v="3489000000"/>
    <m/>
    <m/>
    <m/>
  </r>
  <r>
    <x v="13"/>
    <s v="Year 3"/>
    <d v="2014-12-31T00:00:00"/>
    <x v="2"/>
    <s v="Financials"/>
    <x v="12"/>
    <n v="22728000000"/>
    <n v="14373000000"/>
    <s v=" $-   "/>
    <s v=" $-   "/>
    <n v="3547000000"/>
    <m/>
    <m/>
    <m/>
  </r>
  <r>
    <x v="13"/>
    <s v="Year 4"/>
    <d v="2015-12-31T00:00:00"/>
    <x v="3"/>
    <s v="Financials"/>
    <x v="12"/>
    <n v="20872000000"/>
    <n v="13049000000"/>
    <s v=" $-   "/>
    <s v=" $-   "/>
    <n v="3672000000"/>
    <m/>
    <m/>
    <m/>
  </r>
  <r>
    <x v="14"/>
    <s v="Year 1"/>
    <d v="2012-12-31T00:00:00"/>
    <x v="0"/>
    <s v="Financials"/>
    <x v="13"/>
    <n v="71214000000"/>
    <n v="37745000000"/>
    <n v="21491000000"/>
    <s v=" $-   "/>
    <s v=" $-   "/>
    <m/>
    <m/>
    <m/>
  </r>
  <r>
    <x v="14"/>
    <s v="Year 2"/>
    <d v="2013-12-31T00:00:00"/>
    <x v="1"/>
    <s v="Financials"/>
    <x v="13"/>
    <n v="68874000000"/>
    <n v="34660000000"/>
    <n v="22005000000"/>
    <s v=" $-   "/>
    <s v=" $-   "/>
    <m/>
    <m/>
    <m/>
  </r>
  <r>
    <x v="14"/>
    <s v="Year 3"/>
    <d v="2014-12-31T00:00:00"/>
    <x v="2"/>
    <s v="Financials"/>
    <x v="13"/>
    <n v="64406000000"/>
    <n v="33611000000"/>
    <n v="18491000000"/>
    <s v=" $-   "/>
    <s v=" $-   "/>
    <m/>
    <m/>
    <m/>
  </r>
  <r>
    <x v="14"/>
    <s v="Year 4"/>
    <d v="2015-12-31T00:00:00"/>
    <x v="3"/>
    <s v="Financials"/>
    <x v="13"/>
    <n v="58327000000"/>
    <n v="36581000000"/>
    <n v="16417000000"/>
    <s v=" $-   "/>
    <s v=" $-   "/>
    <m/>
    <m/>
    <m/>
  </r>
  <r>
    <x v="15"/>
    <s v="Year 1"/>
    <d v="2012-12-31T00:00:00"/>
    <x v="0"/>
    <s v="Real Estate"/>
    <x v="14"/>
    <n v="958511000"/>
    <n v="386355000"/>
    <n v="61732000"/>
    <s v=" $-   "/>
    <n v="325173000"/>
    <m/>
    <m/>
    <m/>
  </r>
  <r>
    <x v="15"/>
    <s v="Year 2"/>
    <d v="2013-12-31T00:00:00"/>
    <x v="1"/>
    <s v="Real Estate"/>
    <x v="14"/>
    <n v="974053000"/>
    <n v="380051000"/>
    <n v="53073000"/>
    <s v=" $-   "/>
    <n v="291910000"/>
    <m/>
    <m/>
    <m/>
  </r>
  <r>
    <x v="15"/>
    <s v="Year 3"/>
    <d v="2014-12-31T00:00:00"/>
    <x v="2"/>
    <s v="Real Estate"/>
    <x v="14"/>
    <n v="984363000"/>
    <n v="380964000"/>
    <n v="56621000"/>
    <s v=" $-   "/>
    <n v="282608000"/>
    <m/>
    <m/>
    <m/>
  </r>
  <r>
    <x v="15"/>
    <s v="Year 4"/>
    <d v="2015-12-31T00:00:00"/>
    <x v="3"/>
    <s v="Real Estate"/>
    <x v="14"/>
    <n v="981310000"/>
    <n v="365248000"/>
    <n v="53546000"/>
    <s v=" $-   "/>
    <n v="306301000"/>
    <m/>
    <m/>
    <m/>
  </r>
  <r>
    <x v="16"/>
    <s v="Year 1"/>
    <d v="2013-12-31T00:00:00"/>
    <x v="1"/>
    <s v="Financials"/>
    <x v="15"/>
    <n v="9047657000"/>
    <n v="6709936000"/>
    <s v=" $-   "/>
    <s v=" $-   "/>
    <n v="1470287000"/>
    <m/>
    <m/>
    <m/>
  </r>
  <r>
    <x v="16"/>
    <s v="Year 2"/>
    <d v="2014-12-31T00:00:00"/>
    <x v="2"/>
    <s v="Financials"/>
    <x v="15"/>
    <n v="10381653000"/>
    <n v="8093563000"/>
    <s v=" $-   "/>
    <s v=" $-   "/>
    <n v="1485558000"/>
    <m/>
    <m/>
    <m/>
  </r>
  <r>
    <x v="16"/>
    <s v="Year 3"/>
    <d v="2015-12-31T00:00:00"/>
    <x v="3"/>
    <s v="Financials"/>
    <x v="15"/>
    <n v="10325494000"/>
    <n v="8666624000"/>
    <s v=" $-   "/>
    <s v=" $-   "/>
    <n v="1402573000"/>
    <m/>
    <m/>
    <m/>
  </r>
  <r>
    <x v="16"/>
    <s v="Year 4"/>
    <d v="2016-12-31T00:00:00"/>
    <x v="4"/>
    <s v="Financials"/>
    <x v="15"/>
    <n v="7531780000"/>
    <n v="5251228000"/>
    <s v=" $-   "/>
    <s v=" $-   "/>
    <n v="1351314000"/>
    <m/>
    <m/>
    <m/>
  </r>
  <r>
    <x v="17"/>
    <s v="Year 1"/>
    <d v="2012-12-31T00:00:00"/>
    <x v="0"/>
    <s v="Information Technology"/>
    <x v="16"/>
    <n v="1373947000"/>
    <n v="529900000"/>
    <n v="433448000"/>
    <n v="74744000"/>
    <n v="20962000"/>
    <m/>
    <m/>
    <m/>
  </r>
  <r>
    <x v="17"/>
    <s v="Year 2"/>
    <d v="2013-12-31T00:00:00"/>
    <x v="1"/>
    <s v="Information Technology"/>
    <x v="16"/>
    <n v="1577922000"/>
    <n v="511087000"/>
    <n v="535598000"/>
    <n v="93879000"/>
    <n v="21547000"/>
    <m/>
    <m/>
    <m/>
  </r>
  <r>
    <x v="17"/>
    <s v="Year 3"/>
    <d v="2014-12-31T00:00:00"/>
    <x v="2"/>
    <s v="Information Technology"/>
    <x v="16"/>
    <n v="1963874000"/>
    <n v="610943000"/>
    <n v="704880000"/>
    <n v="125286000"/>
    <n v="32057000"/>
    <m/>
    <m/>
    <m/>
  </r>
  <r>
    <x v="17"/>
    <s v="Year 4"/>
    <d v="2015-12-31T00:00:00"/>
    <x v="3"/>
    <s v="Information Technology"/>
    <x v="16"/>
    <n v="2197448000"/>
    <n v="725620000"/>
    <n v="829253000"/>
    <n v="148591000"/>
    <n v="27067000"/>
    <m/>
    <m/>
    <m/>
  </r>
  <r>
    <x v="18"/>
    <s v="Year 1"/>
    <d v="2012-12-31T00:00:00"/>
    <x v="0"/>
    <s v="Materials"/>
    <x v="17"/>
    <n v="2519154000"/>
    <n v="1620311000"/>
    <n v="308456000"/>
    <n v="78919000"/>
    <s v=" $-   "/>
    <m/>
    <m/>
    <m/>
  </r>
  <r>
    <x v="18"/>
    <s v="Year 2"/>
    <d v="2013-12-31T00:00:00"/>
    <x v="1"/>
    <s v="Materials"/>
    <x v="17"/>
    <n v="2394270000"/>
    <n v="1543799000"/>
    <n v="158189000"/>
    <n v="82246000"/>
    <s v=" $-   "/>
    <m/>
    <m/>
    <m/>
  </r>
  <r>
    <x v="18"/>
    <s v="Year 3"/>
    <d v="2014-12-31T00:00:00"/>
    <x v="2"/>
    <s v="Materials"/>
    <x v="17"/>
    <n v="2445548000"/>
    <n v="1674700000"/>
    <n v="355135000"/>
    <n v="88310000"/>
    <s v=" $-   "/>
    <m/>
    <m/>
    <m/>
  </r>
  <r>
    <x v="18"/>
    <s v="Year 4"/>
    <d v="2015-12-31T00:00:00"/>
    <x v="3"/>
    <s v="Materials"/>
    <x v="17"/>
    <n v="3651335000"/>
    <n v="2454463000"/>
    <n v="512274000"/>
    <n v="102871000"/>
    <s v=" $-   "/>
    <m/>
    <m/>
    <m/>
  </r>
  <r>
    <x v="19"/>
    <s v="Year 1"/>
    <d v="2012-12-31T00:00:00"/>
    <x v="0"/>
    <s v="Industrials"/>
    <x v="0"/>
    <n v="4657000000"/>
    <n v="2319000000"/>
    <n v="1542000000"/>
    <s v=" $-   "/>
    <n v="264000000"/>
    <m/>
    <m/>
    <m/>
  </r>
  <r>
    <x v="19"/>
    <s v="Year 2"/>
    <d v="2013-12-31T00:00:00"/>
    <x v="1"/>
    <s v="Industrials"/>
    <x v="0"/>
    <n v="5156000000"/>
    <n v="2355000000"/>
    <n v="1693000000"/>
    <s v=" $-   "/>
    <n v="270000000"/>
    <m/>
    <m/>
    <m/>
  </r>
  <r>
    <x v="19"/>
    <s v="Year 3"/>
    <d v="2014-12-31T00:00:00"/>
    <x v="2"/>
    <s v="Industrials"/>
    <x v="0"/>
    <n v="5368000000"/>
    <n v="2325000000"/>
    <n v="1817000000"/>
    <s v=" $-   "/>
    <n v="294000000"/>
    <m/>
    <m/>
    <m/>
  </r>
  <r>
    <x v="19"/>
    <s v="Year 4"/>
    <d v="2015-12-31T00:00:00"/>
    <x v="3"/>
    <s v="Industrials"/>
    <x v="0"/>
    <n v="5598000000"/>
    <n v="1935000000"/>
    <n v="2013000000"/>
    <s v=" $-   "/>
    <n v="320000000"/>
    <m/>
    <m/>
    <m/>
  </r>
  <r>
    <x v="20"/>
    <s v="Year 1"/>
    <d v="2012-12-31T00:00:00"/>
    <x v="0"/>
    <s v="Financials"/>
    <x v="13"/>
    <n v="33315000000"/>
    <n v="21618000000"/>
    <s v=" $-   "/>
    <s v=" $-   "/>
    <n v="8002000000"/>
    <m/>
    <m/>
    <m/>
  </r>
  <r>
    <x v="20"/>
    <s v="Year 2"/>
    <d v="2013-12-31T00:00:00"/>
    <x v="1"/>
    <s v="Financials"/>
    <x v="13"/>
    <n v="34507000000"/>
    <n v="19828000000"/>
    <n v="1278000000"/>
    <s v=" $-   "/>
    <n v="8389000000"/>
    <m/>
    <m/>
    <m/>
  </r>
  <r>
    <x v="20"/>
    <s v="Year 3"/>
    <d v="2014-12-31T00:00:00"/>
    <x v="2"/>
    <s v="Financials"/>
    <x v="13"/>
    <n v="35239000000"/>
    <n v="21193000000"/>
    <n v="919000000"/>
    <s v=" $-   "/>
    <n v="8476000000"/>
    <m/>
    <m/>
    <m/>
  </r>
  <r>
    <x v="20"/>
    <s v="Year 4"/>
    <d v="2015-12-31T00:00:00"/>
    <x v="3"/>
    <s v="Financials"/>
    <x v="13"/>
    <n v="35653000000"/>
    <n v="22837000000"/>
    <n v="761000000"/>
    <s v=" $-   "/>
    <n v="8445000000"/>
    <m/>
    <m/>
    <m/>
  </r>
  <r>
    <x v="21"/>
    <s v="Year 1"/>
    <d v="2013-12-31T00:00:00"/>
    <x v="1"/>
    <s v="Industrials"/>
    <x v="18"/>
    <n v="2069600000"/>
    <n v="1208100000"/>
    <n v="483100000"/>
    <s v=" $-   "/>
    <s v=" $-   "/>
    <m/>
    <m/>
    <m/>
  </r>
  <r>
    <x v="21"/>
    <s v="Year 2"/>
    <d v="2014-12-31T00:00:00"/>
    <x v="2"/>
    <s v="Industrials"/>
    <x v="18"/>
    <n v="2118300000"/>
    <n v="1264600000"/>
    <n v="527400000"/>
    <s v=" $-   "/>
    <s v=" $-   "/>
    <m/>
    <m/>
    <m/>
  </r>
  <r>
    <x v="21"/>
    <s v="Year 3"/>
    <d v="2015-12-31T00:00:00"/>
    <x v="3"/>
    <s v="Industrials"/>
    <x v="18"/>
    <n v="2068100000"/>
    <n v="1199000000"/>
    <n v="510500000"/>
    <s v=" $-   "/>
    <s v=" $-   "/>
    <m/>
    <m/>
    <m/>
  </r>
  <r>
    <x v="21"/>
    <s v="Year 4"/>
    <d v="2016-12-31T00:00:00"/>
    <x v="4"/>
    <s v="Industrials"/>
    <x v="18"/>
    <n v="2238000000"/>
    <n v="1252700000"/>
    <n v="559800000"/>
    <s v=" $-   "/>
    <s v=" $-   "/>
    <m/>
    <m/>
    <m/>
  </r>
  <r>
    <x v="22"/>
    <s v="Year 1"/>
    <d v="2013-12-31T00:00:00"/>
    <x v="1"/>
    <s v="Health Care"/>
    <x v="19"/>
    <n v="1551346000"/>
    <n v="177556000"/>
    <n v="493726000"/>
    <n v="317093000"/>
    <n v="417000"/>
    <m/>
    <m/>
    <m/>
  </r>
  <r>
    <x v="22"/>
    <s v="Year 2"/>
    <d v="2014-12-31T00:00:00"/>
    <x v="2"/>
    <s v="Health Care"/>
    <x v="19"/>
    <n v="2234000000"/>
    <n v="174000000"/>
    <n v="650000000"/>
    <n v="514000000"/>
    <s v=" $-   "/>
    <m/>
    <m/>
    <m/>
  </r>
  <r>
    <x v="22"/>
    <s v="Year 3"/>
    <d v="2015-12-31T00:00:00"/>
    <x v="3"/>
    <s v="Health Care"/>
    <x v="19"/>
    <n v="2604000000"/>
    <n v="233000000"/>
    <n v="927000000"/>
    <n v="709000000"/>
    <n v="117000000"/>
    <m/>
    <m/>
    <m/>
  </r>
  <r>
    <x v="22"/>
    <s v="Year 4"/>
    <d v="2016-12-31T00:00:00"/>
    <x v="4"/>
    <s v="Health Care"/>
    <x v="19"/>
    <n v="3084000000"/>
    <n v="258000000"/>
    <n v="990000000"/>
    <n v="757000000"/>
    <n v="322000000"/>
    <m/>
    <m/>
    <m/>
  </r>
  <r>
    <x v="23"/>
    <s v="Year 1"/>
    <d v="2013-10-27T00:00:00"/>
    <x v="1"/>
    <s v="Information Technology"/>
    <x v="20"/>
    <n v="7509000000"/>
    <n v="4518000000"/>
    <n v="898000000"/>
    <n v="1320000000"/>
    <s v=" $-   "/>
    <m/>
    <m/>
    <m/>
  </r>
  <r>
    <x v="23"/>
    <s v="Year 2"/>
    <d v="2014-10-26T00:00:00"/>
    <x v="2"/>
    <s v="Information Technology"/>
    <x v="20"/>
    <n v="9072000000"/>
    <n v="5229000000"/>
    <n v="895000000"/>
    <n v="1428000000"/>
    <s v=" $-   "/>
    <m/>
    <m/>
    <m/>
  </r>
  <r>
    <x v="23"/>
    <s v="Year 3"/>
    <d v="2015-10-25T00:00:00"/>
    <x v="3"/>
    <s v="Information Technology"/>
    <x v="20"/>
    <n v="9659000000"/>
    <n v="5707000000"/>
    <n v="808000000"/>
    <n v="1451000000"/>
    <s v=" $-   "/>
    <m/>
    <m/>
    <m/>
  </r>
  <r>
    <x v="23"/>
    <s v="Year 4"/>
    <d v="2016-10-30T00:00:00"/>
    <x v="4"/>
    <s v="Information Technology"/>
    <x v="20"/>
    <n v="10825000000"/>
    <n v="6314000000"/>
    <n v="819000000"/>
    <n v="1540000000"/>
    <s v=" $-   "/>
    <m/>
    <m/>
    <m/>
  </r>
  <r>
    <x v="24"/>
    <s v="Year 1"/>
    <d v="2012-12-31T00:00:00"/>
    <x v="0"/>
    <s v="Industrials"/>
    <x v="21"/>
    <n v="3334213000"/>
    <n v="2154132000"/>
    <n v="380532000"/>
    <s v=" $-   "/>
    <n v="53677000"/>
    <m/>
    <m/>
    <m/>
  </r>
  <r>
    <x v="24"/>
    <s v="Year 2"/>
    <d v="2013-12-31T00:00:00"/>
    <x v="1"/>
    <s v="Industrials"/>
    <x v="21"/>
    <n v="3594136000"/>
    <n v="2323642000"/>
    <n v="398177000"/>
    <s v=" $-   "/>
    <n v="57238000"/>
    <m/>
    <m/>
    <m/>
  </r>
  <r>
    <x v="24"/>
    <s v="Year 3"/>
    <d v="2014-12-31T00:00:00"/>
    <x v="2"/>
    <s v="Industrials"/>
    <x v="21"/>
    <n v="4021964000"/>
    <n v="2597017000"/>
    <n v="462637000"/>
    <s v=" $-   "/>
    <n v="63724000"/>
    <m/>
    <m/>
    <m/>
  </r>
  <r>
    <x v="24"/>
    <s v="Year 4"/>
    <d v="2015-12-31T00:00:00"/>
    <x v="3"/>
    <s v="Industrials"/>
    <x v="21"/>
    <n v="3974295000"/>
    <n v="2549280000"/>
    <n v="448592000"/>
    <s v=" $-   "/>
    <n v="68707000"/>
    <m/>
    <m/>
    <m/>
  </r>
  <r>
    <x v="25"/>
    <s v="Year 1"/>
    <d v="2013-12-31T00:00:00"/>
    <x v="1"/>
    <s v="Health Care"/>
    <x v="19"/>
    <n v="18676000000"/>
    <n v="3346000000"/>
    <n v="5380000000"/>
    <n v="4083000000"/>
    <s v=" $-   "/>
    <m/>
    <m/>
    <m/>
  </r>
  <r>
    <x v="25"/>
    <s v="Year 2"/>
    <d v="2014-12-31T00:00:00"/>
    <x v="2"/>
    <s v="Health Care"/>
    <x v="19"/>
    <n v="20063000000"/>
    <n v="4422000000"/>
    <n v="5153000000"/>
    <n v="4297000000"/>
    <s v=" $-   "/>
    <m/>
    <m/>
    <m/>
  </r>
  <r>
    <x v="25"/>
    <s v="Year 3"/>
    <d v="2015-12-31T00:00:00"/>
    <x v="3"/>
    <s v="Health Care"/>
    <x v="19"/>
    <n v="21662000000"/>
    <n v="4227000000"/>
    <n v="4895000000"/>
    <n v="4070000000"/>
    <s v=" $-   "/>
    <m/>
    <m/>
    <m/>
  </r>
  <r>
    <x v="25"/>
    <s v="Year 4"/>
    <d v="2016-12-31T00:00:00"/>
    <x v="4"/>
    <s v="Health Care"/>
    <x v="19"/>
    <n v="22991000000"/>
    <n v="4162000000"/>
    <n v="5195000000"/>
    <n v="3840000000"/>
    <s v=" $-   "/>
    <m/>
    <m/>
    <m/>
  </r>
  <r>
    <x v="26"/>
    <s v="Year 1"/>
    <d v="2012-12-31T00:00:00"/>
    <x v="0"/>
    <s v="Financials"/>
    <x v="22"/>
    <n v="10259000000"/>
    <n v="1899000000"/>
    <n v="3927000000"/>
    <s v=" $-   "/>
    <n v="2877000000"/>
    <m/>
    <m/>
    <m/>
  </r>
  <r>
    <x v="26"/>
    <s v="Year 2"/>
    <d v="2013-12-31T00:00:00"/>
    <x v="1"/>
    <s v="Financials"/>
    <x v="22"/>
    <n v="11230000000"/>
    <n v="1954000000"/>
    <n v="3862000000"/>
    <s v=" $-   "/>
    <n v="3132000000"/>
    <m/>
    <m/>
    <m/>
  </r>
  <r>
    <x v="26"/>
    <s v="Year 3"/>
    <d v="2014-12-31T00:00:00"/>
    <x v="2"/>
    <s v="Financials"/>
    <x v="22"/>
    <n v="12296000000"/>
    <n v="1982000000"/>
    <n v="3808000000"/>
    <s v=" $-   "/>
    <n v="3603000000"/>
    <m/>
    <m/>
    <m/>
  </r>
  <r>
    <x v="26"/>
    <s v="Year 4"/>
    <d v="2015-12-31T00:00:00"/>
    <x v="3"/>
    <s v="Financials"/>
    <x v="22"/>
    <n v="12200000000"/>
    <n v="2261000000"/>
    <n v="3750000000"/>
    <s v=" $-   "/>
    <n v="3630000000"/>
    <m/>
    <m/>
    <m/>
  </r>
  <r>
    <x v="27"/>
    <s v="Year 1"/>
    <d v="2012-12-31T00:00:00"/>
    <x v="0"/>
    <s v="Real Estate"/>
    <x v="23"/>
    <n v="2875960000"/>
    <n v="722479000"/>
    <n v="389486000"/>
    <s v=" $-   "/>
    <n v="644276000"/>
    <m/>
    <m/>
    <m/>
  </r>
  <r>
    <x v="27"/>
    <s v="Year 2"/>
    <d v="2013-12-31T00:00:00"/>
    <x v="1"/>
    <s v="Real Estate"/>
    <x v="23"/>
    <n v="3361407000"/>
    <n v="859873000"/>
    <n v="487084000"/>
    <s v=" $-   "/>
    <n v="800145000"/>
    <m/>
    <m/>
    <m/>
  </r>
  <r>
    <x v="27"/>
    <s v="Year 3"/>
    <d v="2014-12-31T00:00:00"/>
    <x v="2"/>
    <s v="Real Estate"/>
    <x v="23"/>
    <n v="4100048000"/>
    <n v="1094265000"/>
    <n v="515059000"/>
    <s v=" $-   "/>
    <n v="1003802000"/>
    <m/>
    <m/>
    <m/>
  </r>
  <r>
    <x v="27"/>
    <s v="Year 4"/>
    <d v="2015-12-31T00:00:00"/>
    <x v="3"/>
    <s v="Real Estate"/>
    <x v="23"/>
    <n v="4771516000"/>
    <n v="1308868000"/>
    <n v="564531000"/>
    <s v=" $-   "/>
    <n v="1285328000"/>
    <m/>
    <m/>
    <m/>
  </r>
  <r>
    <x v="28"/>
    <s v="Year 1"/>
    <d v="2013-12-31T00:00:00"/>
    <x v="1"/>
    <s v="Consumer Discretionary"/>
    <x v="24"/>
    <n v="74452000000"/>
    <n v="54181000000"/>
    <n v="19526000000"/>
    <s v=" $-   "/>
    <s v=" $-   "/>
    <m/>
    <m/>
    <m/>
  </r>
  <r>
    <x v="28"/>
    <s v="Year 2"/>
    <d v="2014-12-31T00:00:00"/>
    <x v="2"/>
    <s v="Consumer Discretionary"/>
    <x v="24"/>
    <n v="88988000000"/>
    <n v="62752000000"/>
    <n v="26058000000"/>
    <s v=" $-   "/>
    <s v=" $-   "/>
    <m/>
    <m/>
    <m/>
  </r>
  <r>
    <x v="28"/>
    <s v="Year 3"/>
    <d v="2015-12-31T00:00:00"/>
    <x v="3"/>
    <s v="Consumer Discretionary"/>
    <x v="24"/>
    <n v="107006000000"/>
    <n v="71651000000"/>
    <n v="33122000000"/>
    <s v=" $-   "/>
    <s v=" $-   "/>
    <m/>
    <m/>
    <m/>
  </r>
  <r>
    <x v="28"/>
    <s v="Year 4"/>
    <d v="2016-12-31T00:00:00"/>
    <x v="4"/>
    <s v="Consumer Discretionary"/>
    <x v="24"/>
    <n v="135987000000"/>
    <n v="88265000000"/>
    <n v="43536000000"/>
    <s v=" $-   "/>
    <s v=" $-   "/>
    <m/>
    <m/>
    <m/>
  </r>
  <r>
    <x v="29"/>
    <s v="Year 1"/>
    <d v="2013-12-31T00:00:00"/>
    <x v="1"/>
    <s v="Consumer Discretionary"/>
    <x v="25"/>
    <n v="17517600000"/>
    <n v="14757700000"/>
    <n v="1924300000"/>
    <s v=" $-   "/>
    <n v="95300000"/>
    <m/>
    <m/>
    <m/>
  </r>
  <r>
    <x v="29"/>
    <s v="Year 2"/>
    <d v="2014-12-31T00:00:00"/>
    <x v="2"/>
    <s v="Consumer Discretionary"/>
    <x v="25"/>
    <n v="19108800000"/>
    <n v="16120100000"/>
    <n v="2061000000"/>
    <s v=" $-   "/>
    <n v="106900000"/>
    <m/>
    <m/>
    <m/>
  </r>
  <r>
    <x v="29"/>
    <s v="Year 3"/>
    <d v="2015-12-31T00:00:00"/>
    <x v="3"/>
    <s v="Consumer Discretionary"/>
    <x v="25"/>
    <n v="20862000000"/>
    <n v="17600500000"/>
    <n v="2245600000"/>
    <s v=" $-   "/>
    <n v="127400000"/>
    <m/>
    <m/>
    <m/>
  </r>
  <r>
    <x v="29"/>
    <s v="Year 4"/>
    <d v="2016-12-31T00:00:00"/>
    <x v="4"/>
    <s v="Consumer Discretionary"/>
    <x v="25"/>
    <n v="21609000000"/>
    <n v="18295800000"/>
    <n v="2280300000"/>
    <s v=" $-   "/>
    <n v="143400000"/>
    <m/>
    <m/>
    <m/>
  </r>
  <r>
    <x v="30"/>
    <s v="Year 1"/>
    <d v="2012-12-31T00:00:00"/>
    <x v="0"/>
    <s v="Health Care"/>
    <x v="26"/>
    <n v="61497200000"/>
    <n v="48213600000"/>
    <n v="8680500000"/>
    <s v=" $-   "/>
    <n v="233000000"/>
    <m/>
    <m/>
    <m/>
  </r>
  <r>
    <x v="30"/>
    <s v="Year 2"/>
    <d v="2013-12-31T00:00:00"/>
    <x v="1"/>
    <s v="Health Care"/>
    <x v="26"/>
    <n v="71023500000"/>
    <n v="56237100000"/>
    <n v="9952900000"/>
    <s v=" $-   "/>
    <n v="245300000"/>
    <m/>
    <m/>
    <m/>
  </r>
  <r>
    <x v="30"/>
    <s v="Year 3"/>
    <d v="2014-12-31T00:00:00"/>
    <x v="2"/>
    <s v="Health Care"/>
    <x v="26"/>
    <n v="73874100000"/>
    <n v="56854900000"/>
    <n v="11748400000"/>
    <s v=" $-   "/>
    <n v="220900000"/>
    <m/>
    <m/>
    <m/>
  </r>
  <r>
    <x v="30"/>
    <s v="Year 4"/>
    <d v="2015-12-31T00:00:00"/>
    <x v="3"/>
    <s v="Health Care"/>
    <x v="26"/>
    <n v="79156500000"/>
    <n v="61116900000"/>
    <n v="12534800000"/>
    <s v=" $-   "/>
    <n v="230100000"/>
    <m/>
    <m/>
    <m/>
  </r>
  <r>
    <x v="31"/>
    <s v="Year 1"/>
    <d v="2012-12-31T00:00:00"/>
    <x v="0"/>
    <s v="Energy"/>
    <x v="27"/>
    <n v="16428000000"/>
    <n v="3079000000"/>
    <n v="1333000000"/>
    <s v=" $-   "/>
    <n v="6881000000"/>
    <m/>
    <m/>
    <m/>
  </r>
  <r>
    <x v="31"/>
    <s v="Year 2"/>
    <d v="2013-12-31T00:00:00"/>
    <x v="1"/>
    <s v="Energy"/>
    <x v="27"/>
    <n v="14771000000"/>
    <n v="2938000000"/>
    <n v="1286000000"/>
    <s v=" $-   "/>
    <n v="5866000000"/>
    <m/>
    <m/>
    <m/>
  </r>
  <r>
    <x v="31"/>
    <s v="Year 3"/>
    <d v="2014-12-31T00:00:00"/>
    <x v="2"/>
    <s v="Energy"/>
    <x v="27"/>
    <n v="12691000000"/>
    <n v="2511000000"/>
    <n v="1095000000"/>
    <s v=" $-   "/>
    <n v="9720000000"/>
    <m/>
    <m/>
    <m/>
  </r>
  <r>
    <x v="31"/>
    <s v="Year 4"/>
    <d v="2015-12-31T00:00:00"/>
    <x v="3"/>
    <s v="Energy"/>
    <x v="27"/>
    <n v="6383000000"/>
    <n v="2065000000"/>
    <n v="791000000"/>
    <s v=" $-   "/>
    <n v="29372000000"/>
    <m/>
    <m/>
    <m/>
  </r>
  <r>
    <x v="32"/>
    <s v="Year 1"/>
    <d v="2013-12-31T00:00:00"/>
    <x v="1"/>
    <s v="Energy"/>
    <x v="27"/>
    <n v="14581000000"/>
    <n v="2942000000"/>
    <n v="2256000000"/>
    <s v=" $-   "/>
    <n v="3927000000"/>
    <m/>
    <m/>
    <m/>
  </r>
  <r>
    <x v="32"/>
    <s v="Year 2"/>
    <d v="2014-12-31T00:00:00"/>
    <x v="2"/>
    <s v="Energy"/>
    <x v="27"/>
    <n v="18470000000"/>
    <n v="3317000000"/>
    <n v="2725000000"/>
    <s v=" $-   "/>
    <n v="4550000000"/>
    <m/>
    <m/>
    <m/>
  </r>
  <r>
    <x v="32"/>
    <s v="Year 3"/>
    <d v="2015-12-31T00:00:00"/>
    <x v="3"/>
    <s v="Energy"/>
    <x v="27"/>
    <n v="8698000000"/>
    <n v="3185000000"/>
    <n v="2000000000"/>
    <s v=" $-   "/>
    <n v="4603000000"/>
    <m/>
    <m/>
    <m/>
  </r>
  <r>
    <x v="32"/>
    <s v="Year 4"/>
    <d v="2016-12-31T00:00:00"/>
    <x v="4"/>
    <s v="Energy"/>
    <x v="27"/>
    <n v="7869000000"/>
    <n v="2900000000"/>
    <n v="2094000000"/>
    <s v=" $-   "/>
    <n v="4301000000"/>
    <m/>
    <m/>
    <m/>
  </r>
  <r>
    <x v="33"/>
    <s v="Year 1"/>
    <d v="2013-09-30T00:00:00"/>
    <x v="1"/>
    <s v="Materials"/>
    <x v="28"/>
    <n v="10180400000"/>
    <n v="7472100000"/>
    <n v="1018600000"/>
    <n v="133700000"/>
    <s v=" $-   "/>
    <m/>
    <m/>
    <m/>
  </r>
  <r>
    <x v="33"/>
    <s v="Year 2"/>
    <d v="2014-09-30T00:00:00"/>
    <x v="2"/>
    <s v="Materials"/>
    <x v="28"/>
    <n v="10439000000"/>
    <n v="7629900000"/>
    <n v="1007400000"/>
    <n v="139800000"/>
    <s v=" $-   "/>
    <m/>
    <m/>
    <m/>
  </r>
  <r>
    <x v="33"/>
    <s v="Year 3"/>
    <d v="2015-09-30T00:00:00"/>
    <x v="3"/>
    <s v="Materials"/>
    <x v="28"/>
    <n v="9894900000"/>
    <n v="6939000000"/>
    <n v="895300000"/>
    <n v="137100000"/>
    <s v=" $-   "/>
    <m/>
    <m/>
    <m/>
  </r>
  <r>
    <x v="33"/>
    <s v="Year 4"/>
    <d v="2016-09-30T00:00:00"/>
    <x v="4"/>
    <s v="Materials"/>
    <x v="28"/>
    <n v="9524400000"/>
    <n v="6402700000"/>
    <n v="797600000"/>
    <n v="132000000"/>
    <s v=" $-   "/>
    <m/>
    <m/>
    <m/>
  </r>
  <r>
    <x v="34"/>
    <s v="Year 1"/>
    <d v="2012-12-31T00:00:00"/>
    <x v="0"/>
    <s v="Information Technology"/>
    <x v="29"/>
    <n v="4292100000"/>
    <n v="2948900000"/>
    <n v="512900000"/>
    <s v=" $-   "/>
    <s v=" $-   "/>
    <m/>
    <m/>
    <m/>
  </r>
  <r>
    <x v="34"/>
    <s v="Year 2"/>
    <d v="2013-12-31T00:00:00"/>
    <x v="1"/>
    <s v="Information Technology"/>
    <x v="29"/>
    <n v="4614700000"/>
    <n v="3163900000"/>
    <n v="548000000"/>
    <s v=" $-   "/>
    <s v=" $-   "/>
    <m/>
    <m/>
    <m/>
  </r>
  <r>
    <x v="34"/>
    <s v="Year 3"/>
    <d v="2014-12-31T00:00:00"/>
    <x v="2"/>
    <s v="Information Technology"/>
    <x v="29"/>
    <n v="5345500000"/>
    <n v="3651700000"/>
    <n v="645100000"/>
    <s v=" $-   "/>
    <s v=" $-   "/>
    <m/>
    <m/>
    <m/>
  </r>
  <r>
    <x v="34"/>
    <s v="Year 4"/>
    <d v="2015-12-31T00:00:00"/>
    <x v="3"/>
    <s v="Information Technology"/>
    <x v="29"/>
    <n v="5568700000"/>
    <n v="3789200000"/>
    <n v="669100000"/>
    <s v=" $-   "/>
    <s v=" $-   "/>
    <m/>
    <m/>
    <m/>
  </r>
  <r>
    <x v="35"/>
    <s v="Year 1"/>
    <d v="2012-12-31T00:00:00"/>
    <x v="0"/>
    <s v="Industrials"/>
    <x v="30"/>
    <n v="23700000000"/>
    <n v="20401000000"/>
    <n v="997000000"/>
    <n v="197000000"/>
    <n v="1460000000"/>
    <m/>
    <m/>
    <m/>
  </r>
  <r>
    <x v="35"/>
    <s v="Year 2"/>
    <d v="2013-12-31T00:00:00"/>
    <x v="1"/>
    <s v="Industrials"/>
    <x v="30"/>
    <n v="23032000000"/>
    <n v="19286000000"/>
    <n v="1008000000"/>
    <n v="192000000"/>
    <n v="1421000000"/>
    <m/>
    <m/>
    <m/>
  </r>
  <r>
    <x v="35"/>
    <s v="Year 3"/>
    <d v="2014-12-31T00:00:00"/>
    <x v="2"/>
    <s v="Industrials"/>
    <x v="30"/>
    <n v="23906000000"/>
    <n v="19137000000"/>
    <n v="995000000"/>
    <n v="218000000"/>
    <n v="1371000000"/>
    <m/>
    <m/>
    <m/>
  </r>
  <r>
    <x v="35"/>
    <s v="Year 4"/>
    <d v="2015-12-31T00:00:00"/>
    <x v="3"/>
    <s v="Industrials"/>
    <x v="30"/>
    <n v="22534000000"/>
    <n v="18069000000"/>
    <n v="979000000"/>
    <n v="238000000"/>
    <n v="1280000000"/>
    <m/>
    <m/>
    <m/>
  </r>
  <r>
    <x v="36"/>
    <s v="Year 1"/>
    <d v="2012-12-31T00:00:00"/>
    <x v="0"/>
    <s v="Information Technology"/>
    <x v="31"/>
    <n v="4856000000"/>
    <n v="1662000000"/>
    <n v="1139000000"/>
    <n v="604000000"/>
    <s v=" $-   "/>
    <m/>
    <m/>
    <m/>
  </r>
  <r>
    <x v="36"/>
    <s v="Year 2"/>
    <d v="2013-12-31T00:00:00"/>
    <x v="1"/>
    <s v="Information Technology"/>
    <x v="31"/>
    <n v="4583000000"/>
    <n v="1531000000"/>
    <n v="1096000000"/>
    <n v="584000000"/>
    <s v=" $-   "/>
    <m/>
    <m/>
    <m/>
  </r>
  <r>
    <x v="36"/>
    <s v="Year 3"/>
    <d v="2014-12-31T00:00:00"/>
    <x v="2"/>
    <s v="Information Technology"/>
    <x v="31"/>
    <n v="4408000000"/>
    <n v="1525000000"/>
    <n v="1129000000"/>
    <n v="571000000"/>
    <s v=" $-   "/>
    <m/>
    <m/>
    <m/>
  </r>
  <r>
    <x v="36"/>
    <s v="Year 4"/>
    <d v="2015-12-31T00:00:00"/>
    <x v="3"/>
    <s v="Information Technology"/>
    <x v="31"/>
    <n v="4664000000"/>
    <n v="1585000000"/>
    <n v="1114000000"/>
    <n v="646000000"/>
    <s v=" $-   "/>
    <m/>
    <m/>
    <m/>
  </r>
  <r>
    <x v="37"/>
    <s v="Year 1"/>
    <d v="2015-11-01T00:00:00"/>
    <x v="3"/>
    <s v="Information Technology"/>
    <x v="7"/>
    <n v="6824000000"/>
    <n v="3271000000"/>
    <n v="486000000"/>
    <n v="1049000000"/>
    <n v="249000000"/>
    <m/>
    <m/>
    <m/>
  </r>
  <r>
    <x v="37"/>
    <s v="Year 2"/>
    <d v="2016-10-30T00:00:00"/>
    <x v="4"/>
    <s v="Information Technology"/>
    <x v="7"/>
    <n v="13240000000"/>
    <n v="7300000000"/>
    <n v="806000000"/>
    <n v="2674000000"/>
    <n v="1873000000"/>
    <m/>
    <m/>
    <m/>
  </r>
  <r>
    <x v="38"/>
    <s v="Year 1"/>
    <d v="2012-12-31T00:00:00"/>
    <x v="0"/>
    <s v="Materials"/>
    <x v="32"/>
    <n v="5863500000"/>
    <n v="4335300000"/>
    <n v="1148900000"/>
    <s v=" $-   "/>
    <s v=" $-   "/>
    <m/>
    <m/>
    <m/>
  </r>
  <r>
    <x v="38"/>
    <s v="Year 2"/>
    <d v="2013-12-28T00:00:00"/>
    <x v="1"/>
    <s v="Materials"/>
    <x v="32"/>
    <n v="6140000000"/>
    <n v="4502300000"/>
    <n v="1174200000"/>
    <s v=" $-   "/>
    <s v=" $-   "/>
    <m/>
    <m/>
    <m/>
  </r>
  <r>
    <x v="38"/>
    <s v="Year 3"/>
    <d v="2015-01-03T00:00:00"/>
    <x v="3"/>
    <s v="Materials"/>
    <x v="32"/>
    <n v="6330300000"/>
    <n v="4679100000"/>
    <n v="1158900000"/>
    <s v=" $-   "/>
    <s v=" $-   "/>
    <m/>
    <m/>
    <m/>
  </r>
  <r>
    <x v="38"/>
    <s v="Year 4"/>
    <d v="2016-01-02T00:00:00"/>
    <x v="4"/>
    <s v="Materials"/>
    <x v="32"/>
    <n v="5966900000"/>
    <n v="4321100000"/>
    <n v="1108100000"/>
    <s v=" $-   "/>
    <s v=" $-   "/>
    <m/>
    <m/>
    <m/>
  </r>
  <r>
    <x v="39"/>
    <s v="Year 1"/>
    <d v="2012-12-31T00:00:00"/>
    <x v="0"/>
    <s v="Utilities"/>
    <x v="33"/>
    <n v="2853926000"/>
    <n v="1329500000"/>
    <n v="220758000"/>
    <s v=" $-   "/>
    <n v="380402000"/>
    <m/>
    <m/>
    <m/>
  </r>
  <r>
    <x v="39"/>
    <s v="Year 2"/>
    <d v="2013-12-31T00:00:00"/>
    <x v="1"/>
    <s v="Utilities"/>
    <x v="33"/>
    <n v="2879000000"/>
    <n v="1289000000"/>
    <n v="234000000"/>
    <s v=" $-   "/>
    <n v="407000000"/>
    <m/>
    <m/>
    <m/>
  </r>
  <r>
    <x v="39"/>
    <s v="Year 3"/>
    <d v="2014-12-31T00:00:00"/>
    <x v="2"/>
    <s v="Utilities"/>
    <x v="33"/>
    <n v="3011000000"/>
    <n v="1350000000"/>
    <n v="236000000"/>
    <s v=" $-   "/>
    <n v="424000000"/>
    <m/>
    <m/>
    <m/>
  </r>
  <r>
    <x v="39"/>
    <s v="Year 4"/>
    <d v="2015-12-31T00:00:00"/>
    <x v="3"/>
    <s v="Utilities"/>
    <x v="33"/>
    <n v="3159000000"/>
    <n v="1404000000"/>
    <n v="243000000"/>
    <s v=" $-   "/>
    <n v="440000000"/>
    <m/>
    <m/>
    <m/>
  </r>
  <r>
    <x v="40"/>
    <s v="Year 1"/>
    <d v="2012-12-31T00:00:00"/>
    <x v="0"/>
    <s v="Financials"/>
    <x v="34"/>
    <n v="33781000000"/>
    <n v="480000000"/>
    <n v="23392000000"/>
    <s v=" $-   "/>
    <n v="1712000000"/>
    <m/>
    <m/>
    <m/>
  </r>
  <r>
    <x v="40"/>
    <s v="Year 2"/>
    <d v="2013-12-31T00:00:00"/>
    <x v="1"/>
    <s v="Financials"/>
    <x v="34"/>
    <n v="34828000000"/>
    <n v="442000000"/>
    <n v="23150000000"/>
    <s v=" $-   "/>
    <n v="1832000000"/>
    <m/>
    <m/>
    <m/>
  </r>
  <r>
    <x v="40"/>
    <s v="Year 3"/>
    <d v="2014-12-31T00:00:00"/>
    <x v="2"/>
    <s v="Financials"/>
    <x v="34"/>
    <n v="35895000000"/>
    <n v="373000000"/>
    <n v="23153000000"/>
    <s v=" $-   "/>
    <n v="2044000000"/>
    <m/>
    <m/>
    <m/>
  </r>
  <r>
    <x v="40"/>
    <s v="Year 4"/>
    <d v="2015-12-31T00:00:00"/>
    <x v="3"/>
    <s v="Financials"/>
    <x v="34"/>
    <n v="34441000000"/>
    <n v="475000000"/>
    <n v="22892000000"/>
    <s v=" $-   "/>
    <n v="1988000000"/>
    <m/>
    <m/>
    <m/>
  </r>
  <r>
    <x v="41"/>
    <s v="Year 1"/>
    <d v="2013-08-31T00:00:00"/>
    <x v="1"/>
    <s v="Industrials"/>
    <x v="21"/>
    <n v="2089100000"/>
    <n v="1251500000"/>
    <n v="607600000"/>
    <s v=" $-   "/>
    <s v=" $-   "/>
    <m/>
    <m/>
    <m/>
  </r>
  <r>
    <x v="41"/>
    <s v="Year 2"/>
    <d v="2014-08-31T00:00:00"/>
    <x v="2"/>
    <s v="Industrials"/>
    <x v="21"/>
    <n v="2393500000"/>
    <n v="1414300000"/>
    <n v="680300000"/>
    <s v=" $-   "/>
    <s v=" $-   "/>
    <m/>
    <m/>
    <m/>
  </r>
  <r>
    <x v="41"/>
    <s v="Year 3"/>
    <d v="2015-08-31T00:00:00"/>
    <x v="3"/>
    <s v="Industrials"/>
    <x v="21"/>
    <n v="2706700000"/>
    <n v="1561100000"/>
    <n v="756900000"/>
    <s v=" $-   "/>
    <s v=" $-   "/>
    <m/>
    <m/>
    <m/>
  </r>
  <r>
    <x v="41"/>
    <s v="Year 4"/>
    <d v="2016-08-31T00:00:00"/>
    <x v="4"/>
    <s v="Industrials"/>
    <x v="21"/>
    <n v="3291300000"/>
    <n v="1855100000"/>
    <n v="946000000"/>
    <s v=" $-   "/>
    <s v=" $-   "/>
    <m/>
    <m/>
    <m/>
  </r>
  <r>
    <x v="42"/>
    <s v="Year 1"/>
    <d v="2013-08-31T00:00:00"/>
    <x v="1"/>
    <s v="Consumer Discretionary"/>
    <x v="25"/>
    <n v="9147530000"/>
    <n v="4406595000"/>
    <n v="2967837000"/>
    <s v=" $-   "/>
    <s v=" $-   "/>
    <m/>
    <m/>
    <m/>
  </r>
  <r>
    <x v="42"/>
    <s v="Year 2"/>
    <d v="2014-08-30T00:00:00"/>
    <x v="2"/>
    <s v="Consumer Discretionary"/>
    <x v="25"/>
    <n v="9475313000"/>
    <n v="4540406000"/>
    <n v="3104684000"/>
    <s v=" $-   "/>
    <s v=" $-   "/>
    <m/>
    <m/>
    <m/>
  </r>
  <r>
    <x v="42"/>
    <s v="Year 3"/>
    <d v="2015-08-29T00:00:00"/>
    <x v="3"/>
    <s v="Consumer Discretionary"/>
    <x v="25"/>
    <n v="10187340000"/>
    <n v="4860309000"/>
    <n v="3373980000"/>
    <s v=" $-   "/>
    <s v=" $-   "/>
    <m/>
    <m/>
    <m/>
  </r>
  <r>
    <x v="42"/>
    <s v="Year 4"/>
    <d v="2016-08-27T00:00:00"/>
    <x v="4"/>
    <s v="Consumer Discretionary"/>
    <x v="25"/>
    <n v="10635676000"/>
    <n v="5026940000"/>
    <n v="3548341000"/>
    <s v=" $-   "/>
    <s v=" $-   "/>
    <m/>
    <m/>
    <m/>
  </r>
  <r>
    <x v="43"/>
    <s v="Year 1"/>
    <d v="2013-12-31T00:00:00"/>
    <x v="1"/>
    <s v="Industrials"/>
    <x v="30"/>
    <n v="86623000000"/>
    <n v="73268000000"/>
    <n v="3742000000"/>
    <n v="3071000000"/>
    <s v=" $-   "/>
    <m/>
    <m/>
    <m/>
  </r>
  <r>
    <x v="43"/>
    <s v="Year 2"/>
    <d v="2014-12-31T00:00:00"/>
    <x v="2"/>
    <s v="Industrials"/>
    <x v="30"/>
    <n v="90762000000"/>
    <n v="76752000000"/>
    <n v="3480000000"/>
    <n v="3047000000"/>
    <s v=" $-   "/>
    <m/>
    <m/>
    <m/>
  </r>
  <r>
    <x v="43"/>
    <s v="Year 3"/>
    <d v="2015-12-31T00:00:00"/>
    <x v="3"/>
    <s v="Industrials"/>
    <x v="30"/>
    <n v="96114000000"/>
    <n v="82088000000"/>
    <n v="3251000000"/>
    <n v="3331000000"/>
    <s v=" $-   "/>
    <m/>
    <m/>
    <m/>
  </r>
  <r>
    <x v="43"/>
    <s v="Year 4"/>
    <d v="2016-12-31T00:00:00"/>
    <x v="4"/>
    <s v="Industrials"/>
    <x v="30"/>
    <n v="94571000000"/>
    <n v="80790000000"/>
    <n v="3313000000"/>
    <n v="4627000000"/>
    <s v=" $-   "/>
    <m/>
    <m/>
    <m/>
  </r>
  <r>
    <x v="44"/>
    <s v="Year 1"/>
    <d v="2012-12-31T00:00:00"/>
    <x v="0"/>
    <s v="Financials"/>
    <x v="35"/>
    <n v="100078000000"/>
    <n v="3753000000"/>
    <n v="70829000000"/>
    <s v=" $-   "/>
    <n v="9433000000"/>
    <m/>
    <m/>
    <m/>
  </r>
  <r>
    <x v="44"/>
    <s v="Year 2"/>
    <d v="2013-12-31T00:00:00"/>
    <x v="1"/>
    <s v="Financials"/>
    <x v="35"/>
    <n v="101697000000"/>
    <n v="3034000000"/>
    <n v="68128000000"/>
    <s v=" $-   "/>
    <n v="4642000000"/>
    <m/>
    <m/>
    <m/>
  </r>
  <r>
    <x v="44"/>
    <s v="Year 3"/>
    <d v="2014-12-31T00:00:00"/>
    <x v="2"/>
    <s v="Financials"/>
    <x v="35"/>
    <n v="95181000000"/>
    <n v="2656000000"/>
    <n v="74181000000"/>
    <s v=" $-   "/>
    <n v="3211000000"/>
    <m/>
    <m/>
    <m/>
  </r>
  <r>
    <x v="44"/>
    <s v="Year 4"/>
    <d v="2015-12-31T00:00:00"/>
    <x v="3"/>
    <s v="Financials"/>
    <x v="35"/>
    <n v="93056000000"/>
    <n v="2204000000"/>
    <n v="56358000000"/>
    <s v=" $-   "/>
    <n v="3995000000"/>
    <m/>
    <m/>
    <m/>
  </r>
  <r>
    <x v="45"/>
    <s v="Year 1"/>
    <d v="2012-12-31T00:00:00"/>
    <x v="0"/>
    <s v="Health Care"/>
    <x v="5"/>
    <n v="13936000000"/>
    <n v="6802000000"/>
    <n v="3283000000"/>
    <n v="1081000000"/>
    <s v=" $-   "/>
    <m/>
    <m/>
    <m/>
  </r>
  <r>
    <x v="45"/>
    <s v="Year 2"/>
    <d v="2013-12-31T00:00:00"/>
    <x v="1"/>
    <s v="Health Care"/>
    <x v="5"/>
    <n v="9413000000"/>
    <n v="5251000000"/>
    <n v="3084000000"/>
    <n v="582000000"/>
    <s v=" $-   "/>
    <m/>
    <m/>
    <m/>
  </r>
  <r>
    <x v="45"/>
    <s v="Year 3"/>
    <d v="2014-12-31T00:00:00"/>
    <x v="2"/>
    <s v="Health Care"/>
    <x v="5"/>
    <n v="10719000000"/>
    <n v="6138000000"/>
    <n v="3315000000"/>
    <n v="610000000"/>
    <s v=" $-   "/>
    <m/>
    <m/>
    <m/>
  </r>
  <r>
    <x v="45"/>
    <s v="Year 4"/>
    <d v="2015-12-31T00:00:00"/>
    <x v="3"/>
    <s v="Health Care"/>
    <x v="5"/>
    <n v="9968000000"/>
    <n v="5822000000"/>
    <n v="3094000000"/>
    <n v="603000000"/>
    <s v=" $-   "/>
    <m/>
    <m/>
    <m/>
  </r>
  <r>
    <x v="46"/>
    <s v="Year 1"/>
    <d v="2013-03-02T00:00:00"/>
    <x v="1"/>
    <s v="Consumer Discretionary"/>
    <x v="25"/>
    <n v="10914585000"/>
    <n v="6525830000"/>
    <n v="2750537000"/>
    <s v=" $-   "/>
    <s v=" $-   "/>
    <m/>
    <m/>
    <m/>
  </r>
  <r>
    <x v="46"/>
    <s v="Year 2"/>
    <d v="2014-03-01T00:00:00"/>
    <x v="2"/>
    <s v="Consumer Discretionary"/>
    <x v="25"/>
    <n v="11503963000"/>
    <n v="6938381000"/>
    <n v="2950995000"/>
    <s v=" $-   "/>
    <s v=" $-   "/>
    <m/>
    <m/>
    <m/>
  </r>
  <r>
    <x v="46"/>
    <s v="Year 3"/>
    <d v="2015-02-28T00:00:00"/>
    <x v="3"/>
    <s v="Consumer Discretionary"/>
    <x v="25"/>
    <n v="11881176000"/>
    <n v="7261397000"/>
    <n v="3065486000"/>
    <s v=" $-   "/>
    <s v=" $-   "/>
    <m/>
    <m/>
    <m/>
  </r>
  <r>
    <x v="46"/>
    <s v="Year 4"/>
    <d v="2016-02-27T00:00:00"/>
    <x v="4"/>
    <s v="Consumer Discretionary"/>
    <x v="25"/>
    <n v="12103887000"/>
    <n v="7483577000"/>
    <n v="3205407000"/>
    <s v=" $-   "/>
    <s v=" $-   "/>
    <m/>
    <m/>
    <m/>
  </r>
  <r>
    <x v="47"/>
    <s v="Year 1"/>
    <d v="2012-12-31T00:00:00"/>
    <x v="0"/>
    <s v="Financials"/>
    <x v="35"/>
    <n v="10737000000"/>
    <n v="429000000"/>
    <n v="5650000000"/>
    <s v=" $-   "/>
    <n v="1167000000"/>
    <m/>
    <m/>
    <m/>
  </r>
  <r>
    <x v="47"/>
    <s v="Year 2"/>
    <d v="2013-12-31T00:00:00"/>
    <x v="1"/>
    <s v="Financials"/>
    <x v="35"/>
    <n v="10543000000"/>
    <n v="301000000"/>
    <n v="5625000000"/>
    <s v=" $-   "/>
    <n v="698000000"/>
    <m/>
    <m/>
    <m/>
  </r>
  <r>
    <x v="47"/>
    <s v="Year 3"/>
    <d v="2014-12-31T00:00:00"/>
    <x v="2"/>
    <s v="Financials"/>
    <x v="35"/>
    <n v="9998000000"/>
    <n v="239000000"/>
    <n v="5715000000"/>
    <s v=" $-   "/>
    <n v="342000000"/>
    <m/>
    <m/>
    <m/>
  </r>
  <r>
    <x v="47"/>
    <s v="Year 4"/>
    <d v="2015-12-31T00:00:00"/>
    <x v="3"/>
    <s v="Financials"/>
    <x v="35"/>
    <n v="10346000000"/>
    <n v="233000000"/>
    <n v="5996000000"/>
    <s v=" $-   "/>
    <n v="533000000"/>
    <m/>
    <m/>
    <m/>
  </r>
  <r>
    <x v="48"/>
    <s v="Year 1"/>
    <d v="2012-03-03T00:00:00"/>
    <x v="0"/>
    <s v="Consumer Discretionary"/>
    <x v="36"/>
    <n v="45457000000"/>
    <n v="34473000000"/>
    <n v="8755000000"/>
    <s v=" $-   "/>
    <s v=" $-   "/>
    <m/>
    <m/>
    <m/>
  </r>
  <r>
    <x v="48"/>
    <s v="Year 2"/>
    <d v="2014-02-01T00:00:00"/>
    <x v="2"/>
    <s v="Consumer Discretionary"/>
    <x v="36"/>
    <n v="40611000000"/>
    <n v="31212000000"/>
    <n v="8106000000"/>
    <s v=" $-   "/>
    <s v=" $-   "/>
    <m/>
    <m/>
    <m/>
  </r>
  <r>
    <x v="48"/>
    <s v="Year 3"/>
    <d v="2015-01-31T00:00:00"/>
    <x v="3"/>
    <s v="Consumer Discretionary"/>
    <x v="36"/>
    <n v="40339000000"/>
    <n v="31292000000"/>
    <n v="7592000000"/>
    <s v=" $-   "/>
    <s v=" $-   "/>
    <m/>
    <m/>
    <m/>
  </r>
  <r>
    <x v="48"/>
    <s v="Year 4"/>
    <d v="2016-01-30T00:00:00"/>
    <x v="4"/>
    <s v="Consumer Discretionary"/>
    <x v="36"/>
    <n v="39528000000"/>
    <n v="30337000000"/>
    <n v="7618000000"/>
    <s v=" $-   "/>
    <s v=" $-   "/>
    <m/>
    <m/>
    <m/>
  </r>
  <r>
    <x v="49"/>
    <s v="Year 1"/>
    <d v="2013-12-31T00:00:00"/>
    <x v="1"/>
    <s v="Health Care"/>
    <x v="5"/>
    <n v="3049500000"/>
    <n v="1194400000"/>
    <n v="920300000"/>
    <n v="295700000"/>
    <s v=" $-   "/>
    <m/>
    <m/>
    <m/>
  </r>
  <r>
    <x v="49"/>
    <s v="Year 2"/>
    <d v="2014-12-31T00:00:00"/>
    <x v="2"/>
    <s v="Health Care"/>
    <x v="5"/>
    <n v="3323600000"/>
    <n v="1258600000"/>
    <n v="981500000"/>
    <n v="302000000"/>
    <s v=" $-   "/>
    <m/>
    <m/>
    <m/>
  </r>
  <r>
    <x v="49"/>
    <s v="Year 3"/>
    <d v="2015-12-31T00:00:00"/>
    <x v="3"/>
    <s v="Health Care"/>
    <x v="5"/>
    <n v="3416000000"/>
    <n v="1301200000"/>
    <n v="1012100000"/>
    <n v="259200000"/>
    <s v=" $-   "/>
    <m/>
    <m/>
    <m/>
  </r>
  <r>
    <x v="49"/>
    <s v="Year 4"/>
    <d v="2016-12-31T00:00:00"/>
    <x v="4"/>
    <s v="Health Care"/>
    <x v="5"/>
    <n v="3714000000"/>
    <n v="1371700000"/>
    <n v="1101900000"/>
    <n v="292800000"/>
    <s v=" $-   "/>
    <m/>
    <m/>
    <m/>
  </r>
  <r>
    <x v="50"/>
    <s v="Year 1"/>
    <d v="2013-09-30T00:00:00"/>
    <x v="1"/>
    <s v="Health Care"/>
    <x v="5"/>
    <n v="8054000000"/>
    <n v="3883000000"/>
    <n v="2422000000"/>
    <n v="494000000"/>
    <s v=" $-   "/>
    <m/>
    <m/>
    <m/>
  </r>
  <r>
    <x v="50"/>
    <s v="Year 2"/>
    <d v="2014-09-30T00:00:00"/>
    <x v="2"/>
    <s v="Health Care"/>
    <x v="5"/>
    <n v="8446000000"/>
    <n v="4145000000"/>
    <n v="2145000000"/>
    <n v="550000000"/>
    <s v=" $-   "/>
    <m/>
    <m/>
    <m/>
  </r>
  <r>
    <x v="50"/>
    <s v="Year 3"/>
    <d v="2015-09-30T00:00:00"/>
    <x v="3"/>
    <s v="Health Care"/>
    <x v="5"/>
    <n v="10282000000"/>
    <n v="5587000000"/>
    <n v="2563000000"/>
    <n v="632000000"/>
    <s v=" $-   "/>
    <m/>
    <m/>
    <m/>
  </r>
  <r>
    <x v="50"/>
    <s v="Year 4"/>
    <d v="2016-09-30T00:00:00"/>
    <x v="4"/>
    <s v="Health Care"/>
    <x v="5"/>
    <n v="12483000000"/>
    <n v="6492000000"/>
    <n v="3005000000"/>
    <n v="828000000"/>
    <s v=" $-   "/>
    <m/>
    <m/>
    <m/>
  </r>
  <r>
    <x v="51"/>
    <s v="Year 1"/>
    <d v="2013-12-31T00:00:00"/>
    <x v="1"/>
    <s v="Energy"/>
    <x v="37"/>
    <n v="22364000000"/>
    <n v="18553000000"/>
    <n v="1306000000"/>
    <n v="556000000"/>
    <s v=" $-   "/>
    <m/>
    <m/>
    <m/>
  </r>
  <r>
    <x v="51"/>
    <s v="Year 2"/>
    <d v="2014-12-31T00:00:00"/>
    <x v="2"/>
    <s v="Energy"/>
    <x v="37"/>
    <n v="24551000000"/>
    <n v="19746000000"/>
    <n v="1333000000"/>
    <n v="613000000"/>
    <s v=" $-   "/>
    <m/>
    <m/>
    <m/>
  </r>
  <r>
    <x v="51"/>
    <s v="Year 3"/>
    <d v="2015-12-31T00:00:00"/>
    <x v="3"/>
    <s v="Energy"/>
    <x v="37"/>
    <n v="15742000000"/>
    <n v="14415000000"/>
    <n v="969000000"/>
    <n v="466000000"/>
    <s v=" $-   "/>
    <m/>
    <m/>
    <m/>
  </r>
  <r>
    <x v="51"/>
    <s v="Year 4"/>
    <d v="2016-12-31T00:00:00"/>
    <x v="4"/>
    <s v="Energy"/>
    <x v="37"/>
    <n v="9841000000"/>
    <n v="9973000000"/>
    <n v="815000000"/>
    <n v="384000000"/>
    <s v=" $-   "/>
    <m/>
    <m/>
    <m/>
  </r>
  <r>
    <x v="52"/>
    <s v="Year 1"/>
    <d v="2013-12-31T00:00:00"/>
    <x v="1"/>
    <s v="Health Care"/>
    <x v="19"/>
    <n v="6932200000"/>
    <n v="857700000"/>
    <n v="1797000000"/>
    <n v="1444100000"/>
    <n v="342900000"/>
    <m/>
    <m/>
    <m/>
  </r>
  <r>
    <x v="52"/>
    <s v="Year 2"/>
    <d v="2014-12-31T00:00:00"/>
    <x v="2"/>
    <s v="Health Care"/>
    <x v="19"/>
    <n v="9703300000"/>
    <n v="1171000000"/>
    <n v="2193400000"/>
    <n v="1893400000"/>
    <n v="489800000"/>
    <m/>
    <m/>
    <m/>
  </r>
  <r>
    <x v="52"/>
    <s v="Year 3"/>
    <d v="2015-12-31T00:00:00"/>
    <x v="3"/>
    <s v="Health Care"/>
    <x v="19"/>
    <n v="10763800000"/>
    <n v="1240400000"/>
    <n v="2143600000"/>
    <n v="2012800000"/>
    <n v="382600000"/>
    <m/>
    <m/>
    <m/>
  </r>
  <r>
    <x v="52"/>
    <s v="Year 4"/>
    <d v="2016-12-31T00:00:00"/>
    <x v="4"/>
    <s v="Health Care"/>
    <x v="19"/>
    <n v="11448800000"/>
    <n v="1478700000"/>
    <n v="1972900000"/>
    <n v="1973300000"/>
    <n v="385600000"/>
    <m/>
    <m/>
    <m/>
  </r>
  <r>
    <x v="53"/>
    <s v="Year 1"/>
    <d v="2012-12-31T00:00:00"/>
    <x v="0"/>
    <s v="Materials"/>
    <x v="38"/>
    <n v="8735700000"/>
    <n v="7174000000"/>
    <n v="488300000"/>
    <s v=" $-   "/>
    <n v="282900000"/>
    <m/>
    <m/>
    <m/>
  </r>
  <r>
    <x v="53"/>
    <s v="Year 2"/>
    <d v="2013-12-31T00:00:00"/>
    <x v="1"/>
    <s v="Materials"/>
    <x v="38"/>
    <n v="8468100000"/>
    <n v="6875400000"/>
    <n v="497400000"/>
    <s v=" $-   "/>
    <n v="299900000"/>
    <m/>
    <m/>
    <m/>
  </r>
  <r>
    <x v="53"/>
    <s v="Year 3"/>
    <d v="2014-12-31T00:00:00"/>
    <x v="2"/>
    <s v="Materials"/>
    <x v="38"/>
    <n v="8570000000"/>
    <n v="6903500000"/>
    <n v="547000000"/>
    <s v=" $-   "/>
    <n v="280900000"/>
    <m/>
    <m/>
    <m/>
  </r>
  <r>
    <x v="53"/>
    <s v="Year 4"/>
    <d v="2015-12-31T00:00:00"/>
    <x v="3"/>
    <s v="Materials"/>
    <x v="38"/>
    <n v="7997000000"/>
    <n v="6460300000"/>
    <n v="646000000"/>
    <s v=" $-   "/>
    <n v="285500000"/>
    <m/>
    <m/>
    <m/>
  </r>
  <r>
    <x v="54"/>
    <s v="Year 1"/>
    <d v="2012-12-31T00:00:00"/>
    <x v="0"/>
    <s v="Health Care"/>
    <x v="4"/>
    <n v="17621000000"/>
    <n v="4610000000"/>
    <n v="5017000000"/>
    <n v="3904000000"/>
    <s v=" $-   "/>
    <m/>
    <m/>
    <m/>
  </r>
  <r>
    <x v="54"/>
    <s v="Year 2"/>
    <d v="2013-12-31T00:00:00"/>
    <x v="1"/>
    <s v="Health Care"/>
    <x v="4"/>
    <n v="16385000000"/>
    <n v="4619000000"/>
    <n v="4939000000"/>
    <n v="3731000000"/>
    <s v=" $-   "/>
    <m/>
    <m/>
    <m/>
  </r>
  <r>
    <x v="54"/>
    <s v="Year 3"/>
    <d v="2014-12-31T00:00:00"/>
    <x v="2"/>
    <s v="Health Care"/>
    <x v="4"/>
    <n v="15879000000"/>
    <n v="3932000000"/>
    <n v="4822000000"/>
    <n v="4534000000"/>
    <s v=" $-   "/>
    <m/>
    <m/>
    <m/>
  </r>
  <r>
    <x v="54"/>
    <s v="Year 4"/>
    <d v="2015-12-31T00:00:00"/>
    <x v="3"/>
    <s v="Health Care"/>
    <x v="4"/>
    <n v="16560000000"/>
    <n v="3909000000"/>
    <n v="4841000000"/>
    <n v="5920000000"/>
    <s v=" $-   "/>
    <m/>
    <m/>
    <m/>
  </r>
  <r>
    <x v="55"/>
    <s v="Year 1"/>
    <d v="2012-12-31T00:00:00"/>
    <x v="0"/>
    <s v="Health Care"/>
    <x v="5"/>
    <n v="7249000000"/>
    <n v="2349000000"/>
    <n v="2529000000"/>
    <n v="886000000"/>
    <n v="395000000"/>
    <m/>
    <m/>
    <m/>
  </r>
  <r>
    <x v="55"/>
    <s v="Year 2"/>
    <d v="2013-12-31T00:00:00"/>
    <x v="1"/>
    <s v="Health Care"/>
    <x v="5"/>
    <n v="7143000000"/>
    <n v="2174000000"/>
    <n v="2678000000"/>
    <n v="861000000"/>
    <n v="410000000"/>
    <m/>
    <m/>
    <m/>
  </r>
  <r>
    <x v="55"/>
    <s v="Year 3"/>
    <d v="2014-12-31T00:00:00"/>
    <x v="2"/>
    <s v="Health Care"/>
    <x v="5"/>
    <n v="7380000000"/>
    <n v="2210000000"/>
    <n v="2817000000"/>
    <n v="817000000"/>
    <n v="438000000"/>
    <m/>
    <m/>
    <m/>
  </r>
  <r>
    <x v="55"/>
    <s v="Year 4"/>
    <d v="2015-12-31T00:00:00"/>
    <x v="3"/>
    <s v="Health Care"/>
    <x v="5"/>
    <n v="7477000000"/>
    <n v="2173000000"/>
    <n v="2996000000"/>
    <n v="876000000"/>
    <n v="495000000"/>
    <m/>
    <m/>
    <m/>
  </r>
  <r>
    <x v="56"/>
    <s v="Year 1"/>
    <d v="2013-12-31T00:00:00"/>
    <x v="1"/>
    <s v="Consumer Discretionary"/>
    <x v="39"/>
    <n v="7436600000"/>
    <n v="5879100000"/>
    <n v="702300000"/>
    <s v=" $-   "/>
    <s v=" $-   "/>
    <m/>
    <m/>
    <m/>
  </r>
  <r>
    <x v="56"/>
    <s v="Year 2"/>
    <d v="2014-12-31T00:00:00"/>
    <x v="2"/>
    <s v="Consumer Discretionary"/>
    <x v="39"/>
    <n v="8305100000"/>
    <n v="6548700000"/>
    <n v="792700000"/>
    <s v=" $-   "/>
    <s v=" $-   "/>
    <m/>
    <m/>
    <m/>
  </r>
  <r>
    <x v="56"/>
    <s v="Year 3"/>
    <d v="2015-12-31T00:00:00"/>
    <x v="3"/>
    <s v="Consumer Discretionary"/>
    <x v="39"/>
    <n v="8023200000"/>
    <n v="6320100000"/>
    <n v="763400000"/>
    <s v=" $-   "/>
    <s v=" $-   "/>
    <m/>
    <m/>
    <m/>
  </r>
  <r>
    <x v="56"/>
    <s v="Year 4"/>
    <d v="2016-12-31T00:00:00"/>
    <x v="4"/>
    <s v="Consumer Discretionary"/>
    <x v="39"/>
    <n v="9071000000"/>
    <n v="7137900000"/>
    <n v="1707200000"/>
    <s v=" $-   "/>
    <s v=" $-   "/>
    <m/>
    <m/>
    <m/>
  </r>
  <r>
    <x v="57"/>
    <s v="Year 1"/>
    <d v="2012-12-31T00:00:00"/>
    <x v="0"/>
    <s v="Real Estate"/>
    <x v="14"/>
    <n v="1847186000"/>
    <n v="667208000"/>
    <n v="93782000"/>
    <s v=" $-   "/>
    <n v="445875000"/>
    <m/>
    <m/>
    <m/>
  </r>
  <r>
    <x v="57"/>
    <s v="Year 2"/>
    <d v="2013-12-31T00:00:00"/>
    <x v="1"/>
    <s v="Real Estate"/>
    <x v="14"/>
    <n v="2135539000"/>
    <n v="771403000"/>
    <n v="117073000"/>
    <s v=" $-   "/>
    <n v="560637000"/>
    <m/>
    <m/>
    <m/>
  </r>
  <r>
    <x v="57"/>
    <s v="Year 3"/>
    <d v="2014-12-31T00:00:00"/>
    <x v="2"/>
    <s v="Real Estate"/>
    <x v="14"/>
    <n v="2396998000"/>
    <n v="864526000"/>
    <n v="102077000"/>
    <s v=" $-   "/>
    <n v="628573000"/>
    <m/>
    <m/>
    <m/>
  </r>
  <r>
    <x v="57"/>
    <s v="Year 4"/>
    <d v="2015-12-31T00:00:00"/>
    <x v="3"/>
    <s v="Real Estate"/>
    <x v="14"/>
    <n v="2490821000"/>
    <n v="904336000"/>
    <n v="97578000"/>
    <s v=" $-   "/>
    <n v="639542000"/>
    <m/>
    <m/>
    <m/>
  </r>
  <r>
    <x v="58"/>
    <s v="Year 1"/>
    <d v="2013-05-26T00:00:00"/>
    <x v="1"/>
    <s v="Consumer Staples"/>
    <x v="40"/>
    <n v="13469300000"/>
    <n v="10104400000"/>
    <n v="2065900000"/>
    <s v=" $-   "/>
    <s v=" $-   "/>
    <m/>
    <m/>
    <m/>
  </r>
  <r>
    <x v="58"/>
    <s v="Year 2"/>
    <d v="2014-05-25T00:00:00"/>
    <x v="2"/>
    <s v="Consumer Staples"/>
    <x v="40"/>
    <n v="11838200000"/>
    <n v="8910800000"/>
    <n v="1778900000"/>
    <s v=" $-   "/>
    <s v=" $-   "/>
    <m/>
    <m/>
    <m/>
  </r>
  <r>
    <x v="58"/>
    <s v="Year 3"/>
    <d v="2015-05-31T00:00:00"/>
    <x v="3"/>
    <s v="Consumer Staples"/>
    <x v="40"/>
    <n v="11937000000"/>
    <n v="9061400000"/>
    <n v="1545300000"/>
    <s v=" $-   "/>
    <s v=" $-   "/>
    <m/>
    <m/>
    <m/>
  </r>
  <r>
    <x v="58"/>
    <s v="Year 4"/>
    <d v="2016-05-29T00:00:00"/>
    <x v="4"/>
    <s v="Consumer Staples"/>
    <x v="40"/>
    <n v="11642900000"/>
    <n v="8552100000"/>
    <n v="2209400000"/>
    <s v=" $-   "/>
    <s v=" $-   "/>
    <m/>
    <m/>
    <m/>
  </r>
  <r>
    <x v="59"/>
    <s v="Year 1"/>
    <d v="2013-06-30T00:00:00"/>
    <x v="1"/>
    <s v="Health Care"/>
    <x v="4"/>
    <n v="101093000000"/>
    <n v="96172000000"/>
    <n v="2875000000"/>
    <s v=" $-   "/>
    <n v="158000000"/>
    <m/>
    <m/>
    <m/>
  </r>
  <r>
    <x v="59"/>
    <s v="Year 2"/>
    <d v="2014-06-30T00:00:00"/>
    <x v="2"/>
    <s v="Health Care"/>
    <x v="4"/>
    <n v="91084000000"/>
    <n v="85923000000"/>
    <n v="3028000000"/>
    <s v=" $-   "/>
    <n v="223000000"/>
    <m/>
    <m/>
    <m/>
  </r>
  <r>
    <x v="59"/>
    <s v="Year 3"/>
    <d v="2015-06-30T00:00:00"/>
    <x v="3"/>
    <s v="Health Care"/>
    <x v="4"/>
    <n v="102531000000"/>
    <n v="96819000000"/>
    <n v="3240000000"/>
    <s v=" $-   "/>
    <n v="281000000"/>
    <m/>
    <m/>
    <m/>
  </r>
  <r>
    <x v="59"/>
    <s v="Year 4"/>
    <d v="2016-06-30T00:00:00"/>
    <x v="4"/>
    <s v="Health Care"/>
    <x v="4"/>
    <n v="121546000000"/>
    <n v="115003000000"/>
    <n v="3648000000"/>
    <s v=" $-   "/>
    <n v="459000000"/>
    <m/>
    <m/>
    <m/>
  </r>
  <r>
    <x v="60"/>
    <s v="Year 1"/>
    <d v="2013-12-31T00:00:00"/>
    <x v="1"/>
    <s v="Industrials"/>
    <x v="41"/>
    <n v="55656000000"/>
    <n v="41454000000"/>
    <n v="6528000000"/>
    <n v="2046000000"/>
    <s v=" $-   "/>
    <m/>
    <m/>
    <m/>
  </r>
  <r>
    <x v="60"/>
    <s v="Year 2"/>
    <d v="2014-12-31T00:00:00"/>
    <x v="2"/>
    <s v="Industrials"/>
    <x v="41"/>
    <n v="55184000000"/>
    <n v="41342000000"/>
    <n v="8148000000"/>
    <n v="2380000000"/>
    <s v=" $-   "/>
    <m/>
    <m/>
    <m/>
  </r>
  <r>
    <x v="60"/>
    <s v="Year 3"/>
    <d v="2015-12-31T00:00:00"/>
    <x v="3"/>
    <s v="Industrials"/>
    <x v="41"/>
    <n v="47011000000"/>
    <n v="34133000000"/>
    <n v="6974000000"/>
    <n v="2119000000"/>
    <s v=" $-   "/>
    <m/>
    <m/>
    <m/>
  </r>
  <r>
    <x v="60"/>
    <s v="Year 4"/>
    <d v="2016-12-31T00:00:00"/>
    <x v="4"/>
    <s v="Industrials"/>
    <x v="41"/>
    <n v="38537000000"/>
    <n v="28905000000"/>
    <n v="6588000000"/>
    <n v="1951000000"/>
    <s v=" $-   "/>
    <m/>
    <m/>
    <m/>
  </r>
  <r>
    <x v="61"/>
    <s v="Year 1"/>
    <d v="2012-12-31T00:00:00"/>
    <x v="0"/>
    <s v="Financials"/>
    <x v="13"/>
    <n v="17936000000"/>
    <n v="12620000000"/>
    <n v="2096000000"/>
    <s v=" $-   "/>
    <n v="-6000000"/>
    <m/>
    <m/>
    <m/>
  </r>
  <r>
    <x v="61"/>
    <s v="Year 2"/>
    <d v="2013-12-31T00:00:00"/>
    <x v="1"/>
    <s v="Financials"/>
    <x v="13"/>
    <n v="19261000000"/>
    <n v="12522000000"/>
    <n v="2211000000"/>
    <s v=" $-   "/>
    <n v="15000000"/>
    <m/>
    <m/>
    <m/>
  </r>
  <r>
    <x v="61"/>
    <s v="Year 3"/>
    <d v="2014-12-31T00:00:00"/>
    <x v="2"/>
    <s v="Financials"/>
    <x v="13"/>
    <n v="19171000000"/>
    <n v="13241000000"/>
    <n v="2245000000"/>
    <s v=" $-   "/>
    <n v="-82000000"/>
    <m/>
    <m/>
    <m/>
  </r>
  <r>
    <x v="61"/>
    <s v="Year 4"/>
    <d v="2015-12-31T00:00:00"/>
    <x v="3"/>
    <s v="Financials"/>
    <x v="13"/>
    <n v="18987000000"/>
    <n v="12968000000"/>
    <n v="2270000000"/>
    <s v=" $-   "/>
    <n v="120000000"/>
    <m/>
    <m/>
    <m/>
  </r>
  <r>
    <x v="62"/>
    <s v="Year 1"/>
    <d v="2012-12-31T00:00:00"/>
    <x v="0"/>
    <s v="Real Estate"/>
    <x v="42"/>
    <n v="6514099000"/>
    <n v="5745428000"/>
    <s v=" $-   "/>
    <s v=" $-   "/>
    <n v="169645000"/>
    <m/>
    <m/>
    <m/>
  </r>
  <r>
    <x v="62"/>
    <s v="Year 2"/>
    <d v="2013-12-31T00:00:00"/>
    <x v="1"/>
    <s v="Real Estate"/>
    <x v="42"/>
    <n v="7184794000"/>
    <n v="6293699000"/>
    <s v=" $-   "/>
    <s v=" $-   "/>
    <n v="190390000"/>
    <m/>
    <m/>
    <m/>
  </r>
  <r>
    <x v="62"/>
    <s v="Year 3"/>
    <d v="2014-12-31T00:00:00"/>
    <x v="2"/>
    <s v="Real Estate"/>
    <x v="42"/>
    <n v="9049918000"/>
    <n v="8050222000"/>
    <s v=" $-   "/>
    <s v=" $-   "/>
    <n v="265101000"/>
    <m/>
    <m/>
    <m/>
  </r>
  <r>
    <x v="62"/>
    <s v="Year 4"/>
    <d v="2015-12-31T00:00:00"/>
    <x v="3"/>
    <s v="Real Estate"/>
    <x v="42"/>
    <n v="10855810000"/>
    <n v="9716541000"/>
    <s v=" $-   "/>
    <s v=" $-   "/>
    <n v="314096000"/>
    <m/>
    <m/>
    <m/>
  </r>
  <r>
    <x v="63"/>
    <s v="Year 1"/>
    <d v="2012-12-31T00:00:00"/>
    <x v="0"/>
    <s v="Real Estate"/>
    <x v="14"/>
    <n v="2432680000"/>
    <n v="728989000"/>
    <n v="212572000"/>
    <s v=" $-   "/>
    <n v="622592000"/>
    <m/>
    <m/>
    <m/>
  </r>
  <r>
    <x v="63"/>
    <s v="Year 2"/>
    <d v="2013-12-31T00:00:00"/>
    <x v="1"/>
    <s v="Real Estate"/>
    <x v="14"/>
    <n v="2865751000"/>
    <n v="991017000"/>
    <n v="213519000"/>
    <s v=" $-   "/>
    <n v="741342000"/>
    <m/>
    <m/>
    <m/>
  </r>
  <r>
    <x v="63"/>
    <s v="Year 3"/>
    <d v="2014-12-31T00:00:00"/>
    <x v="2"/>
    <s v="Real Estate"/>
    <x v="14"/>
    <n v="3538756000"/>
    <n v="1306606000"/>
    <n v="257296000"/>
    <s v=" $-   "/>
    <n v="985781000"/>
    <m/>
    <m/>
    <m/>
  </r>
  <r>
    <x v="63"/>
    <s v="Year 4"/>
    <d v="2015-12-31T00:00:00"/>
    <x v="3"/>
    <s v="Real Estate"/>
    <x v="14"/>
    <n v="3663851000"/>
    <n v="1321426000"/>
    <n v="310921000"/>
    <s v=" $-   "/>
    <n v="1036178000"/>
    <m/>
    <m/>
    <m/>
  </r>
  <r>
    <x v="64"/>
    <s v="Year 1"/>
    <d v="2013-11-30T00:00:00"/>
    <x v="1"/>
    <s v="Consumer Discretionary"/>
    <x v="43"/>
    <n v="15456000000"/>
    <n v="10645000000"/>
    <n v="1879000000"/>
    <s v=" $-   "/>
    <n v="1590000000"/>
    <m/>
    <m/>
    <m/>
  </r>
  <r>
    <x v="64"/>
    <s v="Year 2"/>
    <d v="2014-11-30T00:00:00"/>
    <x v="2"/>
    <s v="Consumer Discretionary"/>
    <x v="43"/>
    <n v="15884000000"/>
    <n v="10421000000"/>
    <n v="2054000000"/>
    <s v=" $-   "/>
    <n v="1637000000"/>
    <m/>
    <m/>
    <m/>
  </r>
  <r>
    <x v="64"/>
    <s v="Year 3"/>
    <d v="2015-11-30T00:00:00"/>
    <x v="3"/>
    <s v="Consumer Discretionary"/>
    <x v="43"/>
    <n v="15714000000"/>
    <n v="9447000000"/>
    <n v="2067000000"/>
    <s v=" $-   "/>
    <n v="1626000000"/>
    <m/>
    <m/>
    <m/>
  </r>
  <r>
    <x v="64"/>
    <s v="Year 4"/>
    <d v="2016-11-30T00:00:00"/>
    <x v="4"/>
    <s v="Consumer Discretionary"/>
    <x v="43"/>
    <n v="16389000000"/>
    <n v="9383000000"/>
    <n v="2197000000"/>
    <s v=" $-   "/>
    <n v="1738000000"/>
    <m/>
    <m/>
    <m/>
  </r>
  <r>
    <x v="65"/>
    <s v="Year 1"/>
    <d v="2013-12-31T00:00:00"/>
    <x v="1"/>
    <s v="Health Care"/>
    <x v="19"/>
    <n v="6493900000"/>
    <n v="340400000"/>
    <n v="1684500000"/>
    <n v="2226200000"/>
    <n v="262800000"/>
    <m/>
    <m/>
    <m/>
  </r>
  <r>
    <x v="65"/>
    <s v="Year 2"/>
    <d v="2014-12-31T00:00:00"/>
    <x v="2"/>
    <s v="Health Care"/>
    <x v="19"/>
    <n v="7670400000"/>
    <n v="385900000"/>
    <n v="2027900000"/>
    <n v="2430600000"/>
    <n v="258300000"/>
    <m/>
    <m/>
    <m/>
  </r>
  <r>
    <x v="65"/>
    <s v="Year 3"/>
    <d v="2015-12-31T00:00:00"/>
    <x v="3"/>
    <s v="Health Care"/>
    <x v="19"/>
    <n v="9256000000"/>
    <n v="420100000"/>
    <n v="2305400000"/>
    <n v="3697300000"/>
    <n v="279000000"/>
    <m/>
    <m/>
    <m/>
  </r>
  <r>
    <x v="65"/>
    <s v="Year 4"/>
    <d v="2016-12-31T00:00:00"/>
    <x v="4"/>
    <s v="Health Care"/>
    <x v="19"/>
    <n v="11229200000"/>
    <n v="438000000"/>
    <n v="2657700000"/>
    <n v="4470100000"/>
    <n v="459000000"/>
    <m/>
    <m/>
    <m/>
  </r>
  <r>
    <x v="66"/>
    <s v="Year 1"/>
    <d v="2013-12-28T00:00:00"/>
    <x v="1"/>
    <s v="Health Care"/>
    <x v="44"/>
    <n v="2910748000"/>
    <n v="514722000"/>
    <n v="1468434000"/>
    <n v="338786000"/>
    <n v="12794000"/>
    <m/>
    <m/>
    <m/>
  </r>
  <r>
    <x v="66"/>
    <s v="Year 2"/>
    <d v="2015-01-03T00:00:00"/>
    <x v="3"/>
    <s v="Health Care"/>
    <x v="44"/>
    <n v="3402703000"/>
    <n v="604377000"/>
    <n v="1628961000"/>
    <n v="392805000"/>
    <n v="13476000"/>
    <m/>
    <m/>
    <m/>
  </r>
  <r>
    <x v="66"/>
    <s v="Year 3"/>
    <d v="2016-01-02T00:00:00"/>
    <x v="4"/>
    <s v="Health Care"/>
    <x v="44"/>
    <n v="4425267000"/>
    <n v="750781000"/>
    <n v="2262024000"/>
    <n v="539799000"/>
    <n v="91527000"/>
    <m/>
    <m/>
    <m/>
  </r>
  <r>
    <x v="66"/>
    <s v="Year 4"/>
    <d v="2016-12-31T00:00:00"/>
    <x v="4"/>
    <s v="Health Care"/>
    <x v="44"/>
    <n v="4796473000"/>
    <n v="779116000"/>
    <n v="2464380000"/>
    <n v="551418000"/>
    <n v="90546000"/>
    <m/>
    <m/>
    <m/>
  </r>
  <r>
    <x v="67"/>
    <s v="Year 1"/>
    <d v="2012-12-31T00:00:00"/>
    <x v="0"/>
    <s v="Materials"/>
    <x v="45"/>
    <n v="6104000000"/>
    <n v="2990700000"/>
    <n v="200900000"/>
    <s v=" $-   "/>
    <s v=" $-   "/>
    <m/>
    <m/>
    <m/>
  </r>
  <r>
    <x v="67"/>
    <s v="Year 2"/>
    <d v="2013-12-31T00:00:00"/>
    <x v="1"/>
    <s v="Materials"/>
    <x v="45"/>
    <n v="5474700000"/>
    <n v="2954500000"/>
    <n v="150200000"/>
    <s v=" $-   "/>
    <s v=" $-   "/>
    <m/>
    <m/>
    <m/>
  </r>
  <r>
    <x v="67"/>
    <s v="Year 3"/>
    <d v="2014-12-31T00:00:00"/>
    <x v="2"/>
    <s v="Materials"/>
    <x v="45"/>
    <n v="4743200000"/>
    <n v="2964700000"/>
    <n v="205200000"/>
    <s v=" $-   "/>
    <s v=" $-   "/>
    <m/>
    <m/>
    <m/>
  </r>
  <r>
    <x v="67"/>
    <s v="Year 4"/>
    <d v="2015-12-31T00:00:00"/>
    <x v="3"/>
    <s v="Materials"/>
    <x v="45"/>
    <n v="4308300000"/>
    <n v="2761200000"/>
    <n v="319000000"/>
    <s v=" $-   "/>
    <s v=" $-   "/>
    <m/>
    <m/>
    <m/>
  </r>
  <r>
    <x v="68"/>
    <s v="Year 1"/>
    <d v="2012-12-31T00:00:00"/>
    <x v="0"/>
    <s v="Financials"/>
    <x v="46"/>
    <n v="5513000000"/>
    <n v="375000000"/>
    <n v="3380000000"/>
    <s v=" $-   "/>
    <n v="490000000"/>
    <m/>
    <m/>
    <m/>
  </r>
  <r>
    <x v="68"/>
    <s v="Year 2"/>
    <d v="2013-12-31T00:00:00"/>
    <x v="1"/>
    <s v="Financials"/>
    <x v="46"/>
    <n v="5133000000"/>
    <n v="216000000"/>
    <n v="3142000000"/>
    <s v=" $-   "/>
    <n v="581000000"/>
    <m/>
    <m/>
    <m/>
  </r>
  <r>
    <x v="68"/>
    <s v="Year 3"/>
    <d v="2014-12-31T00:00:00"/>
    <x v="2"/>
    <s v="Financials"/>
    <x v="46"/>
    <n v="5342000000"/>
    <n v="160000000"/>
    <n v="3247000000"/>
    <s v=" $-   "/>
    <n v="464000000"/>
    <m/>
    <m/>
    <m/>
  </r>
  <r>
    <x v="68"/>
    <s v="Year 4"/>
    <d v="2015-12-31T00:00:00"/>
    <x v="3"/>
    <s v="Financials"/>
    <x v="46"/>
    <n v="5276000000"/>
    <n v="237000000"/>
    <n v="3113000000"/>
    <s v=" $-   "/>
    <n v="448000000"/>
    <m/>
    <m/>
    <m/>
  </r>
  <r>
    <x v="69"/>
    <s v="Year 1"/>
    <d v="2012-12-31T00:00:00"/>
    <x v="0"/>
    <s v="Consumer Staples"/>
    <x v="47"/>
    <n v="2921900000"/>
    <n v="1630500000"/>
    <n v="746300000"/>
    <s v=" $-   "/>
    <s v=" $-   "/>
    <m/>
    <m/>
    <m/>
  </r>
  <r>
    <x v="69"/>
    <s v="Year 2"/>
    <d v="2013-12-31T00:00:00"/>
    <x v="1"/>
    <s v="Consumer Staples"/>
    <x v="47"/>
    <n v="3194300000"/>
    <n v="1756300000"/>
    <n v="815800000"/>
    <s v=" $-   "/>
    <s v=" $-   "/>
    <m/>
    <m/>
    <m/>
  </r>
  <r>
    <x v="69"/>
    <s v="Year 3"/>
    <d v="2014-12-31T00:00:00"/>
    <x v="2"/>
    <s v="Consumer Staples"/>
    <x v="47"/>
    <n v="3297600000"/>
    <n v="1844700000"/>
    <n v="811700000"/>
    <s v=" $-   "/>
    <s v=" $-   "/>
    <m/>
    <m/>
    <m/>
  </r>
  <r>
    <x v="69"/>
    <s v="Year 4"/>
    <d v="2015-12-31T00:00:00"/>
    <x v="3"/>
    <s v="Consumer Staples"/>
    <x v="47"/>
    <n v="3394800000"/>
    <n v="1883000000"/>
    <n v="837600000"/>
    <s v=" $-   "/>
    <s v=" $-   "/>
    <m/>
    <m/>
    <m/>
  </r>
  <r>
    <x v="70"/>
    <s v="Year 1"/>
    <d v="2012-12-31T00:00:00"/>
    <x v="0"/>
    <s v="Energy"/>
    <x v="48"/>
    <n v="12316000000"/>
    <n v="7081000000"/>
    <n v="723000000"/>
    <s v=" $-   "/>
    <n v="2811000000"/>
    <m/>
    <m/>
    <m/>
  </r>
  <r>
    <x v="70"/>
    <s v="Year 2"/>
    <d v="2013-12-31T00:00:00"/>
    <x v="1"/>
    <s v="Energy"/>
    <x v="48"/>
    <n v="19080000000"/>
    <n v="12930000000"/>
    <n v="686000000"/>
    <s v=" $-   "/>
    <n v="2903000000"/>
    <m/>
    <m/>
    <m/>
  </r>
  <r>
    <x v="70"/>
    <s v="Year 3"/>
    <d v="2014-12-31T00:00:00"/>
    <x v="2"/>
    <s v="Energy"/>
    <x v="48"/>
    <n v="23125000000"/>
    <n v="16049000000"/>
    <n v="554000000"/>
    <s v=" $-   "/>
    <n v="2915000000"/>
    <m/>
    <m/>
    <m/>
  </r>
  <r>
    <x v="70"/>
    <s v="Year 4"/>
    <d v="2015-12-31T00:00:00"/>
    <x v="3"/>
    <s v="Energy"/>
    <x v="48"/>
    <n v="12764000000"/>
    <n v="10295000000"/>
    <n v="334000000"/>
    <s v=" $-   "/>
    <n v="2229000000"/>
    <m/>
    <m/>
    <m/>
  </r>
  <r>
    <x v="71"/>
    <s v="Year 1"/>
    <d v="2012-12-31T00:00:00"/>
    <x v="0"/>
    <s v="Industrials"/>
    <x v="49"/>
    <n v="11359113000"/>
    <n v="9641542000"/>
    <n v="1042251000"/>
    <s v=" $-   "/>
    <s v=" $-   "/>
    <m/>
    <m/>
    <m/>
  </r>
  <r>
    <x v="71"/>
    <s v="Year 2"/>
    <d v="2013-12-31T00:00:00"/>
    <x v="1"/>
    <s v="Industrials"/>
    <x v="49"/>
    <n v="12752076000"/>
    <n v="10915981000"/>
    <n v="1153445000"/>
    <s v=" $-   "/>
    <s v=" $-   "/>
    <m/>
    <m/>
    <m/>
  </r>
  <r>
    <x v="71"/>
    <s v="Year 3"/>
    <d v="2014-12-31T00:00:00"/>
    <x v="2"/>
    <s v="Industrials"/>
    <x v="49"/>
    <n v="13470067000"/>
    <n v="11462415000"/>
    <n v="1259234000"/>
    <s v=" $-   "/>
    <s v=" $-   "/>
    <m/>
    <m/>
    <m/>
  </r>
  <r>
    <x v="71"/>
    <s v="Year 4"/>
    <d v="2015-12-31T00:00:00"/>
    <x v="3"/>
    <s v="Industrials"/>
    <x v="49"/>
    <n v="13476084000"/>
    <n v="11207604000"/>
    <n v="1410170000"/>
    <s v=" $-   "/>
    <s v=" $-   "/>
    <m/>
    <m/>
    <m/>
  </r>
  <r>
    <x v="72"/>
    <s v="Year 1"/>
    <d v="2013-12-31T00:00:00"/>
    <x v="1"/>
    <s v="Consumer Discretionary"/>
    <x v="50"/>
    <n v="8155000000"/>
    <n v="5345000000"/>
    <n v="47000000"/>
    <s v=" $-   "/>
    <n v="1854000000"/>
    <m/>
    <m/>
    <m/>
  </r>
  <r>
    <x v="72"/>
    <s v="Year 2"/>
    <d v="2014-12-31T00:00:00"/>
    <x v="2"/>
    <s v="Consumer Discretionary"/>
    <x v="50"/>
    <n v="9108000000"/>
    <n v="5973000000"/>
    <n v="62000000"/>
    <s v=" $-   "/>
    <n v="2102000000"/>
    <m/>
    <m/>
    <m/>
  </r>
  <r>
    <x v="72"/>
    <s v="Year 3"/>
    <d v="2015-12-31T00:00:00"/>
    <x v="3"/>
    <s v="Consumer Discretionary"/>
    <x v="50"/>
    <n v="9754000000"/>
    <n v="6426000000"/>
    <n v="89000000"/>
    <s v=" $-   "/>
    <n v="2125000000"/>
    <m/>
    <m/>
    <m/>
  </r>
  <r>
    <x v="72"/>
    <s v="Year 4"/>
    <d v="2016-12-31T00:00:00"/>
    <x v="4"/>
    <s v="Consumer Discretionary"/>
    <x v="50"/>
    <n v="29003000000"/>
    <n v="18655000000"/>
    <n v="86000000"/>
    <s v=" $-   "/>
    <n v="6907000000"/>
    <m/>
    <m/>
    <m/>
  </r>
  <r>
    <x v="73"/>
    <s v="Year 1"/>
    <d v="2012-12-31T00:00:00"/>
    <x v="0"/>
    <s v="Health Care"/>
    <x v="26"/>
    <n v="29119000000"/>
    <n v="17900000000"/>
    <s v=" $-   "/>
    <s v=" $-   "/>
    <n v="8742000000"/>
    <m/>
    <m/>
    <m/>
  </r>
  <r>
    <x v="73"/>
    <s v="Year 2"/>
    <d v="2013-12-31T00:00:00"/>
    <x v="1"/>
    <s v="Health Care"/>
    <x v="26"/>
    <n v="32380000000"/>
    <n v="20865000000"/>
    <s v=" $-   "/>
    <s v=" $-   "/>
    <n v="9339000000"/>
    <m/>
    <m/>
    <m/>
  </r>
  <r>
    <x v="73"/>
    <s v="Year 3"/>
    <d v="2014-12-31T00:00:00"/>
    <x v="2"/>
    <s v="Health Care"/>
    <x v="26"/>
    <n v="34914000000"/>
    <n v="21334000000"/>
    <s v=" $-   "/>
    <s v=" $-   "/>
    <n v="10276000000"/>
    <m/>
    <m/>
    <m/>
  </r>
  <r>
    <x v="73"/>
    <s v="Year 4"/>
    <d v="2015-12-31T00:00:00"/>
    <x v="3"/>
    <s v="Health Care"/>
    <x v="26"/>
    <n v="37876000000"/>
    <n v="23290000000"/>
    <s v=" $-   "/>
    <s v=" $-   "/>
    <n v="11259000000"/>
    <m/>
    <m/>
    <m/>
  </r>
  <r>
    <x v="74"/>
    <s v="Year 1"/>
    <d v="2012-12-31T00:00:00"/>
    <x v="0"/>
    <s v="Financials"/>
    <x v="13"/>
    <n v="4111000000"/>
    <n v="3477000000"/>
    <s v=" $-   "/>
    <s v=" $-   "/>
    <n v="14000000"/>
    <m/>
    <m/>
    <m/>
  </r>
  <r>
    <x v="74"/>
    <s v="Year 2"/>
    <d v="2013-12-31T00:00:00"/>
    <x v="1"/>
    <s v="Financials"/>
    <x v="13"/>
    <n v="4531000000"/>
    <n v="3748000000"/>
    <s v=" $-   "/>
    <s v=" $-   "/>
    <n v="15000000"/>
    <m/>
    <m/>
    <m/>
  </r>
  <r>
    <x v="74"/>
    <s v="Year 3"/>
    <d v="2014-12-31T00:00:00"/>
    <x v="2"/>
    <s v="Financials"/>
    <x v="13"/>
    <n v="4945000000"/>
    <n v="4157000000"/>
    <s v=" $-   "/>
    <s v=" $-   "/>
    <n v="14000000"/>
    <m/>
    <m/>
    <m/>
  </r>
  <r>
    <x v="74"/>
    <s v="Year 4"/>
    <d v="2015-12-31T00:00:00"/>
    <x v="3"/>
    <s v="Financials"/>
    <x v="13"/>
    <n v="5142000000"/>
    <n v="4195000000"/>
    <s v=" $-   "/>
    <s v=" $-   "/>
    <n v="13000000"/>
    <m/>
    <m/>
    <m/>
  </r>
  <r>
    <x v="75"/>
    <s v="Year 1"/>
    <d v="2012-12-31T00:00:00"/>
    <x v="0"/>
    <s v="Consumer Staples"/>
    <x v="47"/>
    <n v="17085000000"/>
    <n v="7153000000"/>
    <n v="6043000000"/>
    <s v=" $-   "/>
    <s v=" $-   "/>
    <m/>
    <m/>
    <m/>
  </r>
  <r>
    <x v="75"/>
    <s v="Year 2"/>
    <d v="2013-12-31T00:00:00"/>
    <x v="1"/>
    <s v="Consumer Staples"/>
    <x v="47"/>
    <n v="17420000000"/>
    <n v="7219000000"/>
    <n v="6645000000"/>
    <s v=" $-   "/>
    <s v=" $-   "/>
    <m/>
    <m/>
    <m/>
  </r>
  <r>
    <x v="75"/>
    <s v="Year 3"/>
    <d v="2014-12-31T00:00:00"/>
    <x v="2"/>
    <s v="Consumer Staples"/>
    <x v="47"/>
    <n v="17277000000"/>
    <n v="7168000000"/>
    <n v="6552000000"/>
    <s v=" $-   "/>
    <s v=" $-   "/>
    <m/>
    <m/>
    <m/>
  </r>
  <r>
    <x v="75"/>
    <s v="Year 4"/>
    <d v="2015-12-31T00:00:00"/>
    <x v="3"/>
    <s v="Consumer Staples"/>
    <x v="47"/>
    <n v="16034000000"/>
    <n v="6635000000"/>
    <n v="6610000000"/>
    <s v=" $-   "/>
    <s v=" $-   "/>
    <m/>
    <m/>
    <m/>
  </r>
  <r>
    <x v="76"/>
    <s v="Year 1"/>
    <d v="2013-06-30T00:00:00"/>
    <x v="1"/>
    <s v="Consumer Staples"/>
    <x v="47"/>
    <n v="5533000000"/>
    <n v="3142000000"/>
    <n v="1291000000"/>
    <n v="130000000"/>
    <s v=" $-   "/>
    <m/>
    <m/>
    <m/>
  </r>
  <r>
    <x v="76"/>
    <s v="Year 2"/>
    <d v="2014-06-30T00:00:00"/>
    <x v="2"/>
    <s v="Consumer Staples"/>
    <x v="47"/>
    <n v="5514000000"/>
    <n v="3158000000"/>
    <n v="1254000000"/>
    <n v="125000000"/>
    <s v=" $-   "/>
    <m/>
    <m/>
    <m/>
  </r>
  <r>
    <x v="76"/>
    <s v="Year 3"/>
    <d v="2015-06-30T00:00:00"/>
    <x v="3"/>
    <s v="Consumer Staples"/>
    <x v="47"/>
    <n v="5655000000"/>
    <n v="3190000000"/>
    <n v="1321000000"/>
    <n v="136000000"/>
    <s v=" $-   "/>
    <m/>
    <m/>
    <m/>
  </r>
  <r>
    <x v="76"/>
    <s v="Year 4"/>
    <d v="2016-06-30T00:00:00"/>
    <x v="4"/>
    <s v="Consumer Staples"/>
    <x v="47"/>
    <n v="5761000000"/>
    <n v="3163000000"/>
    <n v="1393000000"/>
    <n v="141000000"/>
    <s v=" $-   "/>
    <m/>
    <m/>
    <m/>
  </r>
  <r>
    <x v="77"/>
    <s v="Year 1"/>
    <d v="2013-12-31T00:00:00"/>
    <x v="1"/>
    <s v="Financials"/>
    <x v="46"/>
    <n v="2666000000"/>
    <n v="55000000"/>
    <n v="1670000000"/>
    <s v=" $-   "/>
    <n v="46000000"/>
    <m/>
    <m/>
    <m/>
  </r>
  <r>
    <x v="77"/>
    <s v="Year 2"/>
    <d v="2014-12-31T00:00:00"/>
    <x v="2"/>
    <s v="Financials"/>
    <x v="46"/>
    <n v="2607000000"/>
    <n v="45000000"/>
    <n v="1611000000"/>
    <s v=" $-   "/>
    <n v="27000000"/>
    <m/>
    <m/>
    <m/>
  </r>
  <r>
    <x v="77"/>
    <s v="Year 3"/>
    <d v="2015-12-31T00:00:00"/>
    <x v="3"/>
    <s v="Financials"/>
    <x v="46"/>
    <n v="2819000000"/>
    <n v="43000000"/>
    <n v="1859000000"/>
    <s v=" $-   "/>
    <n v="147000000"/>
    <m/>
    <m/>
    <m/>
  </r>
  <r>
    <x v="77"/>
    <s v="Year 4"/>
    <d v="2016-12-31T00:00:00"/>
    <x v="4"/>
    <s v="Financials"/>
    <x v="46"/>
    <n v="2960000000"/>
    <n v="40000000"/>
    <n v="1836000000"/>
    <s v=" $-   "/>
    <n v="248000000"/>
    <m/>
    <m/>
    <m/>
  </r>
  <r>
    <x v="78"/>
    <s v="Year 1"/>
    <d v="2013-12-31T00:00:00"/>
    <x v="1"/>
    <s v="Consumer Discretionary"/>
    <x v="51"/>
    <n v="3214591000"/>
    <n v="2359822000"/>
    <n v="203733000"/>
    <s v=" $-   "/>
    <n v="96054000"/>
    <m/>
    <m/>
    <m/>
  </r>
  <r>
    <x v="78"/>
    <s v="Year 2"/>
    <d v="2014-12-31T00:00:00"/>
    <x v="2"/>
    <s v="Consumer Discretionary"/>
    <x v="51"/>
    <n v="4108269000"/>
    <n v="2990513000"/>
    <n v="273897000"/>
    <s v=" $-   "/>
    <n v="110474000"/>
    <m/>
    <m/>
    <m/>
  </r>
  <r>
    <x v="78"/>
    <s v="Year 3"/>
    <d v="2015-12-31T00:00:00"/>
    <x v="3"/>
    <s v="Consumer Discretionary"/>
    <x v="51"/>
    <n v="4501223000"/>
    <n v="3326936000"/>
    <n v="250214000"/>
    <s v=" $-   "/>
    <n v="130368000"/>
    <m/>
    <m/>
    <m/>
  </r>
  <r>
    <x v="78"/>
    <s v="Year 4"/>
    <d v="2016-12-31T00:00:00"/>
    <x v="4"/>
    <s v="Consumer Discretionary"/>
    <x v="51"/>
    <n v="3904384000"/>
    <n v="3406170000"/>
    <n v="276240000"/>
    <s v=" $-   "/>
    <n v="146368000"/>
    <m/>
    <m/>
    <m/>
  </r>
  <r>
    <x v="79"/>
    <s v="Year 1"/>
    <d v="2013-12-31T00:00:00"/>
    <x v="1"/>
    <s v="Industrials"/>
    <x v="52"/>
    <n v="17301000000"/>
    <n v="13021000000"/>
    <n v="1827000000"/>
    <n v="713000000"/>
    <s v=" $-   "/>
    <m/>
    <m/>
    <m/>
  </r>
  <r>
    <x v="79"/>
    <s v="Year 2"/>
    <d v="2014-12-31T00:00:00"/>
    <x v="2"/>
    <s v="Industrials"/>
    <x v="52"/>
    <n v="19221000000"/>
    <n v="14360000000"/>
    <n v="2112000000"/>
    <n v="754000000"/>
    <s v=" $-   "/>
    <m/>
    <m/>
    <m/>
  </r>
  <r>
    <x v="79"/>
    <s v="Year 3"/>
    <d v="2015-12-31T00:00:00"/>
    <x v="3"/>
    <s v="Industrials"/>
    <x v="52"/>
    <n v="19110000000"/>
    <n v="14163000000"/>
    <n v="2169000000"/>
    <n v="735000000"/>
    <s v=" $-   "/>
    <m/>
    <m/>
    <m/>
  </r>
  <r>
    <x v="79"/>
    <s v="Year 4"/>
    <d v="2016-12-31T00:00:00"/>
    <x v="4"/>
    <s v="Industrials"/>
    <x v="52"/>
    <n v="17509000000"/>
    <n v="13057000000"/>
    <n v="2189000000"/>
    <n v="636000000"/>
    <s v=" $-   "/>
    <m/>
    <m/>
    <m/>
  </r>
  <r>
    <x v="80"/>
    <s v="Year 1"/>
    <d v="2013-12-31T00:00:00"/>
    <x v="1"/>
    <s v="Utilities"/>
    <x v="10"/>
    <n v="6566000000"/>
    <n v="4562000000"/>
    <n v="234000000"/>
    <s v=" $-   "/>
    <n v="628000000"/>
    <m/>
    <m/>
    <m/>
  </r>
  <r>
    <x v="80"/>
    <s v="Year 2"/>
    <d v="2014-12-31T00:00:00"/>
    <x v="2"/>
    <s v="Utilities"/>
    <x v="10"/>
    <n v="7179000000"/>
    <n v="5090000000"/>
    <n v="252000000"/>
    <s v=" $-   "/>
    <n v="685000000"/>
    <m/>
    <m/>
    <m/>
  </r>
  <r>
    <x v="80"/>
    <s v="Year 3"/>
    <d v="2015-12-31T00:00:00"/>
    <x v="3"/>
    <s v="Utilities"/>
    <x v="10"/>
    <n v="6456000000"/>
    <n v="4281000000"/>
    <n v="262000000"/>
    <s v=" $-   "/>
    <n v="750000000"/>
    <m/>
    <m/>
    <m/>
  </r>
  <r>
    <x v="80"/>
    <s v="Year 4"/>
    <d v="2016-12-31T00:00:00"/>
    <x v="4"/>
    <s v="Utilities"/>
    <x v="10"/>
    <n v="6399000000"/>
    <n v="4010000000"/>
    <n v="281000000"/>
    <s v=" $-   "/>
    <n v="811000000"/>
    <m/>
    <m/>
    <m/>
  </r>
  <r>
    <x v="81"/>
    <s v="Year 1"/>
    <d v="2012-12-31T00:00:00"/>
    <x v="0"/>
    <s v="Health Care"/>
    <x v="26"/>
    <n v="8110000000"/>
    <n v="6781000000"/>
    <n v="1105000000"/>
    <s v=" $-   "/>
    <n v="88000000"/>
    <m/>
    <m/>
    <m/>
  </r>
  <r>
    <x v="81"/>
    <s v="Year 2"/>
    <d v="2013-12-31T00:00:00"/>
    <x v="1"/>
    <s v="Health Care"/>
    <x v="26"/>
    <n v="10863000000"/>
    <n v="8995000000"/>
    <n v="1264000000"/>
    <s v=" $-   "/>
    <n v="327000000"/>
    <m/>
    <m/>
    <m/>
  </r>
  <r>
    <x v="81"/>
    <s v="Year 3"/>
    <d v="2014-12-31T00:00:00"/>
    <x v="2"/>
    <s v="Health Care"/>
    <x v="26"/>
    <n v="16560000000"/>
    <n v="12678000000"/>
    <n v="2012000000"/>
    <s v=" $-   "/>
    <n v="1406000000"/>
    <m/>
    <m/>
    <m/>
  </r>
  <r>
    <x v="81"/>
    <s v="Year 4"/>
    <d v="2015-12-31T00:00:00"/>
    <x v="3"/>
    <s v="Health Care"/>
    <x v="26"/>
    <n v="22760000000"/>
    <n v="17242000000"/>
    <n v="2977000000"/>
    <s v=" $-   "/>
    <n v="1836000000"/>
    <m/>
    <m/>
    <m/>
  </r>
  <r>
    <x v="82"/>
    <s v="Year 1"/>
    <d v="2012-12-31T00:00:00"/>
    <x v="0"/>
    <s v="Utilities"/>
    <x v="10"/>
    <n v="7452000000"/>
    <n v="4747000000"/>
    <n v="365000000"/>
    <s v=" $-   "/>
    <n v="1050000000"/>
    <m/>
    <m/>
    <m/>
  </r>
  <r>
    <x v="82"/>
    <s v="Year 2"/>
    <d v="2013-12-31T00:00:00"/>
    <x v="1"/>
    <s v="Utilities"/>
    <x v="10"/>
    <n v="8106000000"/>
    <n v="5755000000"/>
    <n v="387000000"/>
    <s v=" $-   "/>
    <n v="954000000"/>
    <m/>
    <m/>
    <m/>
  </r>
  <r>
    <x v="82"/>
    <s v="Year 3"/>
    <d v="2014-12-31T00:00:00"/>
    <x v="2"/>
    <s v="Utilities"/>
    <x v="10"/>
    <n v="9226000000"/>
    <n v="6890000000"/>
    <n v="388000000"/>
    <s v=" $-   "/>
    <n v="1013000000"/>
    <m/>
    <m/>
    <m/>
  </r>
  <r>
    <x v="82"/>
    <s v="Year 4"/>
    <d v="2015-12-31T00:00:00"/>
    <x v="3"/>
    <s v="Utilities"/>
    <x v="10"/>
    <n v="7386000000"/>
    <n v="5109000000"/>
    <n v="374000000"/>
    <s v=" $-   "/>
    <n v="970000000"/>
    <m/>
    <m/>
    <m/>
  </r>
  <r>
    <x v="83"/>
    <s v="Year 1"/>
    <d v="2012-12-31T00:00:00"/>
    <x v="0"/>
    <s v="Financials"/>
    <x v="34"/>
    <n v="23771000000"/>
    <n v="1403000000"/>
    <n v="11188000000"/>
    <s v=" $-   "/>
    <n v="5024000000"/>
    <m/>
    <m/>
    <m/>
  </r>
  <r>
    <x v="83"/>
    <s v="Year 2"/>
    <d v="2013-12-31T00:00:00"/>
    <x v="1"/>
    <s v="Financials"/>
    <x v="34"/>
    <n v="24176000000"/>
    <n v="1241000000"/>
    <n v="11682000000"/>
    <s v=" $-   "/>
    <n v="4124000000"/>
    <m/>
    <m/>
    <m/>
  </r>
  <r>
    <x v="83"/>
    <s v="Year 3"/>
    <d v="2014-12-31T00:00:00"/>
    <x v="2"/>
    <s v="Financials"/>
    <x v="34"/>
    <n v="23869000000"/>
    <n v="1088000000"/>
    <n v="11648000000"/>
    <s v=" $-   "/>
    <n v="4073000000"/>
    <m/>
    <m/>
    <m/>
  </r>
  <r>
    <x v="83"/>
    <s v="Year 4"/>
    <d v="2015-12-31T00:00:00"/>
    <x v="3"/>
    <s v="Financials"/>
    <x v="34"/>
    <n v="25038000000"/>
    <n v="1091000000"/>
    <n v="12566000000"/>
    <s v=" $-   "/>
    <n v="4966000000"/>
    <m/>
    <m/>
    <m/>
  </r>
  <r>
    <x v="84"/>
    <s v="Year 1"/>
    <d v="2012-12-31T00:00:00"/>
    <x v="0"/>
    <s v="Energy"/>
    <x v="27"/>
    <n v="1204546000"/>
    <n v="290054000"/>
    <n v="170113000"/>
    <s v=" $-   "/>
    <n v="451405000"/>
    <m/>
    <m/>
    <m/>
  </r>
  <r>
    <x v="84"/>
    <s v="Year 2"/>
    <d v="2013-12-31T00:00:00"/>
    <x v="1"/>
    <s v="Energy"/>
    <x v="27"/>
    <n v="1746278000"/>
    <n v="400281000"/>
    <n v="147651000"/>
    <s v=" $-   "/>
    <n v="651052000"/>
    <m/>
    <m/>
    <m/>
  </r>
  <r>
    <x v="84"/>
    <s v="Year 3"/>
    <d v="2014-12-31T00:00:00"/>
    <x v="2"/>
    <s v="Energy"/>
    <x v="27"/>
    <n v="2173011000"/>
    <n v="524880000"/>
    <n v="129602000"/>
    <s v=" $-   "/>
    <n v="632760000"/>
    <m/>
    <m/>
    <m/>
  </r>
  <r>
    <x v="84"/>
    <s v="Year 4"/>
    <d v="2015-12-31T00:00:00"/>
    <x v="3"/>
    <s v="Energy"/>
    <x v="27"/>
    <n v="1357150000"/>
    <n v="580994000"/>
    <n v="112253000"/>
    <s v=" $-   "/>
    <n v="622211000"/>
    <m/>
    <m/>
    <m/>
  </r>
  <r>
    <x v="85"/>
    <s v="Year 1"/>
    <d v="2013-09-30T00:00:00"/>
    <x v="1"/>
    <s v="Industrials"/>
    <x v="53"/>
    <n v="4474000000"/>
    <n v="3103000000"/>
    <n v="495000000"/>
    <s v=" $-   "/>
    <s v=" $-   "/>
    <m/>
    <m/>
    <m/>
  </r>
  <r>
    <x v="85"/>
    <s v="Year 2"/>
    <d v="2014-09-30T00:00:00"/>
    <x v="2"/>
    <s v="Industrials"/>
    <x v="53"/>
    <n v="4979000000"/>
    <n v="3469000000"/>
    <n v="594000000"/>
    <s v=" $-   "/>
    <s v=" $-   "/>
    <m/>
    <m/>
    <m/>
  </r>
  <r>
    <x v="85"/>
    <s v="Year 3"/>
    <d v="2015-09-30T00:00:00"/>
    <x v="3"/>
    <s v="Industrials"/>
    <x v="53"/>
    <n v="5244000000"/>
    <n v="3630000000"/>
    <n v="606000000"/>
    <s v=" $-   "/>
    <s v=" $-   "/>
    <m/>
    <m/>
    <m/>
  </r>
  <r>
    <x v="85"/>
    <s v="Year 4"/>
    <d v="2016-09-30T00:00:00"/>
    <x v="4"/>
    <s v="Industrials"/>
    <x v="53"/>
    <n v="5259000000"/>
    <n v="3642000000"/>
    <n v="638000000"/>
    <s v=" $-   "/>
    <s v=" $-   "/>
    <m/>
    <m/>
    <m/>
  </r>
  <r>
    <x v="86"/>
    <s v="Year 1"/>
    <d v="2013-10-31T00:00:00"/>
    <x v="1"/>
    <s v="Health Care"/>
    <x v="54"/>
    <n v="1587725000"/>
    <n v="560917000"/>
    <n v="610735000"/>
    <n v="58827000"/>
    <n v="30239000"/>
    <m/>
    <m/>
    <m/>
  </r>
  <r>
    <x v="86"/>
    <s v="Year 2"/>
    <d v="2014-10-31T00:00:00"/>
    <x v="2"/>
    <s v="Health Care"/>
    <x v="54"/>
    <n v="1717776000"/>
    <n v="626206000"/>
    <n v="683115000"/>
    <n v="66259000"/>
    <n v="35710000"/>
    <m/>
    <m/>
    <m/>
  </r>
  <r>
    <x v="86"/>
    <s v="Year 3"/>
    <d v="2015-10-31T00:00:00"/>
    <x v="3"/>
    <s v="Health Care"/>
    <x v="54"/>
    <n v="1797060000"/>
    <n v="726798000"/>
    <n v="712543000"/>
    <n v="69589000"/>
    <n v="51459000"/>
    <m/>
    <m/>
    <m/>
  </r>
  <r>
    <x v="86"/>
    <s v="Year 4"/>
    <d v="2016-10-31T00:00:00"/>
    <x v="4"/>
    <s v="Health Care"/>
    <x v="54"/>
    <n v="1966814000"/>
    <n v="793735000"/>
    <n v="722798000"/>
    <n v="65411000"/>
    <n v="60790000"/>
    <m/>
    <m/>
    <m/>
  </r>
  <r>
    <x v="87"/>
    <s v="Year 1"/>
    <d v="2013-09-01T00:00:00"/>
    <x v="1"/>
    <s v="Consumer Staples"/>
    <x v="55"/>
    <n v="105156000000"/>
    <n v="91948000000"/>
    <n v="10104000000"/>
    <s v=" $-   "/>
    <s v=" $-   "/>
    <m/>
    <m/>
    <m/>
  </r>
  <r>
    <x v="87"/>
    <s v="Year 2"/>
    <d v="2014-08-31T00:00:00"/>
    <x v="2"/>
    <s v="Consumer Staples"/>
    <x v="55"/>
    <n v="112640000000"/>
    <n v="98458000000"/>
    <n v="10899000000"/>
    <s v=" $-   "/>
    <s v=" $-   "/>
    <m/>
    <m/>
    <m/>
  </r>
  <r>
    <x v="87"/>
    <s v="Year 3"/>
    <d v="2015-08-30T00:00:00"/>
    <x v="3"/>
    <s v="Consumer Staples"/>
    <x v="55"/>
    <n v="116199000000"/>
    <n v="101065000000"/>
    <n v="11445000000"/>
    <s v=" $-   "/>
    <s v=" $-   "/>
    <m/>
    <m/>
    <m/>
  </r>
  <r>
    <x v="87"/>
    <s v="Year 4"/>
    <d v="2016-08-28T00:00:00"/>
    <x v="4"/>
    <s v="Consumer Staples"/>
    <x v="55"/>
    <n v="118719000000"/>
    <n v="102901000000"/>
    <n v="12068000000"/>
    <s v=" $-   "/>
    <s v=" $-   "/>
    <m/>
    <m/>
    <m/>
  </r>
  <r>
    <x v="88"/>
    <s v="Year 1"/>
    <d v="2003-06-30T00:00:00"/>
    <x v="5"/>
    <s v="Consumer Staples"/>
    <x v="56"/>
    <n v="1577000"/>
    <n v="258000"/>
    <n v="2410000"/>
    <n v="65000"/>
    <s v=" $-   "/>
    <m/>
    <m/>
    <m/>
  </r>
  <r>
    <x v="88"/>
    <s v="Year 2"/>
    <d v="2004-06-30T00:00:00"/>
    <x v="6"/>
    <s v="Consumer Staples"/>
    <x v="56"/>
    <n v="1514000"/>
    <n v="142000"/>
    <n v="3940000"/>
    <n v="30000"/>
    <n v="163000"/>
    <m/>
    <m/>
    <m/>
  </r>
  <r>
    <x v="88"/>
    <s v="Year 3"/>
    <d v="2006-02-28T00:00:00"/>
    <x v="7"/>
    <s v="Consumer Staples"/>
    <x v="56"/>
    <n v="79562000"/>
    <n v="75508000"/>
    <n v="15359000"/>
    <s v=" $-   "/>
    <s v=" $-   "/>
    <m/>
    <m/>
    <m/>
  </r>
  <r>
    <x v="88"/>
    <s v="Year 4"/>
    <d v="2007-02-28T00:00:00"/>
    <x v="8"/>
    <s v="Consumer Staples"/>
    <x v="56"/>
    <n v="99642000"/>
    <n v="84477000"/>
    <n v="25853000"/>
    <s v=" $-   "/>
    <s v=" $-   "/>
    <m/>
    <m/>
    <m/>
  </r>
  <r>
    <x v="89"/>
    <s v="Year 1"/>
    <d v="2013-07-28T00:00:00"/>
    <x v="1"/>
    <s v="Consumer Staples"/>
    <x v="40"/>
    <n v="8052000000"/>
    <n v="5140000000"/>
    <n v="1653000000"/>
    <n v="128000000"/>
    <s v=" $-   "/>
    <m/>
    <m/>
    <m/>
  </r>
  <r>
    <x v="89"/>
    <s v="Year 2"/>
    <d v="2014-08-03T00:00:00"/>
    <x v="2"/>
    <s v="Consumer Staples"/>
    <x v="40"/>
    <n v="8268000000"/>
    <n v="5297000000"/>
    <n v="1527000000"/>
    <n v="122000000"/>
    <s v=" $-   "/>
    <m/>
    <m/>
    <m/>
  </r>
  <r>
    <x v="89"/>
    <s v="Year 3"/>
    <d v="2015-08-02T00:00:00"/>
    <x v="3"/>
    <s v="Consumer Staples"/>
    <x v="40"/>
    <n v="8082000000"/>
    <n v="5300000000"/>
    <n v="1509000000"/>
    <n v="117000000"/>
    <s v=" $-   "/>
    <m/>
    <m/>
    <m/>
  </r>
  <r>
    <x v="89"/>
    <s v="Year 4"/>
    <d v="2016-07-31T00:00:00"/>
    <x v="4"/>
    <s v="Consumer Staples"/>
    <x v="40"/>
    <n v="7961000000"/>
    <n v="5181000000"/>
    <n v="1665000000"/>
    <n v="124000000"/>
    <s v=" $-   "/>
    <m/>
    <m/>
    <m/>
  </r>
  <r>
    <x v="90"/>
    <s v="Year 1"/>
    <d v="2013-01-31T00:00:00"/>
    <x v="1"/>
    <s v="Information Technology"/>
    <x v="16"/>
    <n v="3050195000"/>
    <n v="683579000"/>
    <n v="2047847000"/>
    <n v="429479000"/>
    <s v=" $-   "/>
    <m/>
    <m/>
    <m/>
  </r>
  <r>
    <x v="90"/>
    <s v="Year 2"/>
    <d v="2014-01-31T00:00:00"/>
    <x v="2"/>
    <s v="Information Technology"/>
    <x v="16"/>
    <n v="4071003000"/>
    <n v="968428000"/>
    <n v="2764851000"/>
    <n v="623798000"/>
    <s v=" $-   "/>
    <m/>
    <m/>
    <m/>
  </r>
  <r>
    <x v="90"/>
    <s v="Year 3"/>
    <d v="2015-01-31T00:00:00"/>
    <x v="3"/>
    <s v="Information Technology"/>
    <x v="16"/>
    <n v="5373586000"/>
    <n v="1289270000"/>
    <n v="3437032000"/>
    <n v="792917000"/>
    <s v=" $-   "/>
    <m/>
    <m/>
    <m/>
  </r>
  <r>
    <x v="90"/>
    <s v="Year 4"/>
    <d v="2016-01-31T00:00:00"/>
    <x v="4"/>
    <s v="Information Technology"/>
    <x v="16"/>
    <n v="6667216000"/>
    <n v="1654548000"/>
    <n v="3951445000"/>
    <n v="946300000"/>
    <s v=" $-   "/>
    <m/>
    <m/>
    <m/>
  </r>
  <r>
    <x v="91"/>
    <s v="Year 1"/>
    <d v="2013-07-27T00:00:00"/>
    <x v="1"/>
    <s v="Information Technology"/>
    <x v="57"/>
    <n v="48607000000"/>
    <n v="19167000000"/>
    <n v="11802000000"/>
    <n v="5942000000"/>
    <n v="395000000"/>
    <m/>
    <m/>
    <m/>
  </r>
  <r>
    <x v="91"/>
    <s v="Year 2"/>
    <d v="2014-07-26T00:00:00"/>
    <x v="2"/>
    <s v="Information Technology"/>
    <x v="57"/>
    <n v="47142000000"/>
    <n v="19373000000"/>
    <n v="11437000000"/>
    <n v="6294000000"/>
    <n v="275000000"/>
    <m/>
    <m/>
    <m/>
  </r>
  <r>
    <x v="91"/>
    <s v="Year 3"/>
    <d v="2015-07-25T00:00:00"/>
    <x v="3"/>
    <s v="Information Technology"/>
    <x v="57"/>
    <n v="49161000000"/>
    <n v="19480000000"/>
    <n v="11861000000"/>
    <n v="6207000000"/>
    <n v="359000000"/>
    <m/>
    <m/>
    <m/>
  </r>
  <r>
    <x v="91"/>
    <s v="Year 4"/>
    <d v="2016-07-30T00:00:00"/>
    <x v="4"/>
    <s v="Information Technology"/>
    <x v="57"/>
    <n v="49247000000"/>
    <n v="18287000000"/>
    <n v="11433000000"/>
    <n v="6296000000"/>
    <n v="303000000"/>
    <m/>
    <m/>
    <m/>
  </r>
  <r>
    <x v="92"/>
    <s v="Year 1"/>
    <d v="2015-04-03T00:00:00"/>
    <x v="3"/>
    <s v="Information Technology"/>
    <x v="58"/>
    <n v="4069746000"/>
    <n v="3282301000"/>
    <n v="194207000"/>
    <s v=" $-   "/>
    <n v="137058000"/>
    <m/>
    <m/>
    <m/>
  </r>
  <r>
    <x v="92"/>
    <s v="Year 2"/>
    <d v="2016-04-01T00:00:00"/>
    <x v="4"/>
    <s v="Information Technology"/>
    <x v="58"/>
    <n v="4250447000"/>
    <n v="3575631000"/>
    <n v="187244000"/>
    <s v=" $-   "/>
    <n v="182242000"/>
    <m/>
    <m/>
    <m/>
  </r>
  <r>
    <x v="93"/>
    <s v="Year 1"/>
    <d v="2013-12-31T00:00:00"/>
    <x v="1"/>
    <s v="Industrials"/>
    <x v="59"/>
    <n v="12026000000"/>
    <n v="3931000000"/>
    <n v="3518000000"/>
    <s v=" $-   "/>
    <n v="1104000000"/>
    <m/>
    <m/>
    <m/>
  </r>
  <r>
    <x v="93"/>
    <s v="Year 2"/>
    <d v="2014-12-26T00:00:00"/>
    <x v="2"/>
    <s v="Industrials"/>
    <x v="59"/>
    <n v="12669000000"/>
    <n v="4100000000"/>
    <n v="3805000000"/>
    <s v=" $-   "/>
    <n v="1151000000"/>
    <m/>
    <m/>
    <m/>
  </r>
  <r>
    <x v="93"/>
    <s v="Year 3"/>
    <d v="2015-12-25T00:00:00"/>
    <x v="3"/>
    <s v="Industrials"/>
    <x v="59"/>
    <n v="11811000000"/>
    <n v="3293000000"/>
    <n v="3726000000"/>
    <s v=" $-   "/>
    <n v="1208000000"/>
    <m/>
    <m/>
    <m/>
  </r>
  <r>
    <x v="93"/>
    <s v="Year 4"/>
    <d v="2016-12-30T00:00:00"/>
    <x v="4"/>
    <s v="Industrials"/>
    <x v="59"/>
    <n v="11069000000"/>
    <n v="2782000000"/>
    <n v="3597000000"/>
    <s v=" $-   "/>
    <n v="1301000000"/>
    <m/>
    <m/>
    <m/>
  </r>
  <r>
    <x v="94"/>
    <s v="Year 1"/>
    <d v="2013-05-31T00:00:00"/>
    <x v="1"/>
    <s v="Industrials"/>
    <x v="60"/>
    <n v="4245964000"/>
    <n v="2492655000"/>
    <n v="1187331000"/>
    <s v=" $-   "/>
    <s v=" $-   "/>
    <m/>
    <m/>
    <m/>
  </r>
  <r>
    <x v="94"/>
    <s v="Year 2"/>
    <d v="2014-05-31T00:00:00"/>
    <x v="2"/>
    <s v="Industrials"/>
    <x v="60"/>
    <n v="4193844000"/>
    <n v="2444085000"/>
    <n v="1147039000"/>
    <s v=" $-   "/>
    <s v=" $-   "/>
    <m/>
    <m/>
    <m/>
  </r>
  <r>
    <x v="94"/>
    <s v="Year 3"/>
    <d v="2015-05-31T00:00:00"/>
    <x v="3"/>
    <s v="Industrials"/>
    <x v="60"/>
    <n v="4476886000"/>
    <n v="2555549000"/>
    <n v="1224930000"/>
    <s v=" $-   "/>
    <s v=" $-   "/>
    <m/>
    <m/>
    <m/>
  </r>
  <r>
    <x v="94"/>
    <s v="Year 4"/>
    <d v="2016-05-31T00:00:00"/>
    <x v="4"/>
    <s v="Industrials"/>
    <x v="60"/>
    <n v="4905458000"/>
    <n v="2775588000"/>
    <n v="1348122000"/>
    <s v=" $-   "/>
    <s v=" $-   "/>
    <m/>
    <m/>
    <m/>
  </r>
  <r>
    <x v="95"/>
    <s v="Year 1"/>
    <d v="2012-12-31T00:00:00"/>
    <x v="0"/>
    <s v="Telecommunications Services"/>
    <x v="61"/>
    <n v="18376000000"/>
    <n v="7639000000"/>
    <n v="3244000000"/>
    <s v=" $-   "/>
    <n v="4780000000"/>
    <m/>
    <m/>
    <m/>
  </r>
  <r>
    <x v="95"/>
    <s v="Year 2"/>
    <d v="2013-12-31T00:00:00"/>
    <x v="1"/>
    <s v="Telecommunications Services"/>
    <x v="61"/>
    <n v="18095000000"/>
    <n v="7507000000"/>
    <n v="3502000000"/>
    <s v=" $-   "/>
    <n v="4541000000"/>
    <m/>
    <m/>
    <m/>
  </r>
  <r>
    <x v="95"/>
    <s v="Year 3"/>
    <d v="2014-12-31T00:00:00"/>
    <x v="2"/>
    <s v="Telecommunications Services"/>
    <x v="61"/>
    <n v="18031000000"/>
    <n v="7846000000"/>
    <n v="3347000000"/>
    <s v=" $-   "/>
    <n v="4428000000"/>
    <m/>
    <m/>
    <m/>
  </r>
  <r>
    <x v="95"/>
    <s v="Year 4"/>
    <d v="2015-12-31T00:00:00"/>
    <x v="3"/>
    <s v="Telecommunications Services"/>
    <x v="61"/>
    <n v="17900000000"/>
    <n v="7778000000"/>
    <n v="3328000000"/>
    <s v=" $-   "/>
    <n v="4189000000"/>
    <m/>
    <m/>
    <m/>
  </r>
  <r>
    <x v="96"/>
    <s v="Year 1"/>
    <d v="2012-12-31T00:00:00"/>
    <x v="0"/>
    <s v="Information Technology"/>
    <x v="58"/>
    <n v="7346472000"/>
    <n v="4278241000"/>
    <n v="1557646000"/>
    <s v=" $-   "/>
    <n v="149089000"/>
    <m/>
    <m/>
    <m/>
  </r>
  <r>
    <x v="96"/>
    <s v="Year 2"/>
    <d v="2013-12-31T00:00:00"/>
    <x v="1"/>
    <s v="Information Technology"/>
    <x v="58"/>
    <n v="8843200000"/>
    <n v="5265500000"/>
    <n v="1727600000"/>
    <s v=" $-   "/>
    <n v="172200000"/>
    <m/>
    <m/>
    <m/>
  </r>
  <r>
    <x v="96"/>
    <s v="Year 3"/>
    <d v="2014-12-31T00:00:00"/>
    <x v="2"/>
    <s v="Information Technology"/>
    <x v="58"/>
    <n v="10262700000"/>
    <n v="6141100000"/>
    <n v="2037000000"/>
    <s v=" $-   "/>
    <n v="199700000"/>
    <m/>
    <m/>
    <m/>
  </r>
  <r>
    <x v="96"/>
    <s v="Year 4"/>
    <d v="2015-12-31T00:00:00"/>
    <x v="3"/>
    <s v="Information Technology"/>
    <x v="58"/>
    <n v="12416000000"/>
    <n v="7440200000"/>
    <n v="2508600000"/>
    <s v=" $-   "/>
    <n v="325200000"/>
    <m/>
    <m/>
    <m/>
  </r>
  <r>
    <x v="97"/>
    <s v="Year 1"/>
    <d v="2013-12-31T00:00:00"/>
    <x v="1"/>
    <s v="Information Technology"/>
    <x v="16"/>
    <n v="2918434000"/>
    <n v="502795000"/>
    <n v="1476916000"/>
    <n v="516338000"/>
    <n v="41668000"/>
    <m/>
    <m/>
    <m/>
  </r>
  <r>
    <x v="97"/>
    <s v="Year 2"/>
    <d v="2014-12-31T00:00:00"/>
    <x v="2"/>
    <s v="Information Technology"/>
    <x v="16"/>
    <n v="3142856000"/>
    <n v="620219000"/>
    <n v="1600187000"/>
    <n v="553817000"/>
    <n v="39577000"/>
    <m/>
    <m/>
    <m/>
  </r>
  <r>
    <x v="97"/>
    <s v="Year 3"/>
    <d v="2015-12-31T00:00:00"/>
    <x v="3"/>
    <s v="Information Technology"/>
    <x v="16"/>
    <n v="3275594000"/>
    <n v="614364000"/>
    <n v="1538027000"/>
    <n v="563975000"/>
    <n v="41595000"/>
    <m/>
    <m/>
    <m/>
  </r>
  <r>
    <x v="97"/>
    <s v="Year 4"/>
    <d v="2016-12-31T00:00:00"/>
    <x v="4"/>
    <s v="Information Technology"/>
    <x v="16"/>
    <n v="3418265000"/>
    <n v="559541000"/>
    <n v="1620006000"/>
    <n v="489265000"/>
    <n v="29173000"/>
    <m/>
    <m/>
    <m/>
  </r>
  <r>
    <x v="98"/>
    <s v="Year 1"/>
    <d v="2013-12-31T00:00:00"/>
    <x v="1"/>
    <s v="Consumer Staples"/>
    <x v="62"/>
    <n v="126761000000"/>
    <n v="102978000000"/>
    <s v=" $-   "/>
    <s v=" $-   "/>
    <s v=" $-   "/>
    <m/>
    <m/>
    <m/>
  </r>
  <r>
    <x v="98"/>
    <s v="Year 2"/>
    <d v="2014-12-31T00:00:00"/>
    <x v="2"/>
    <s v="Consumer Staples"/>
    <x v="62"/>
    <n v="139367000000"/>
    <n v="114000000000"/>
    <s v=" $-   "/>
    <s v=" $-   "/>
    <s v=" $-   "/>
    <m/>
    <m/>
    <m/>
  </r>
  <r>
    <x v="98"/>
    <s v="Year 3"/>
    <d v="2015-12-31T00:00:00"/>
    <x v="3"/>
    <s v="Consumer Staples"/>
    <x v="62"/>
    <n v="153290000000"/>
    <n v="126762000000"/>
    <s v=" $-   "/>
    <s v=" $-   "/>
    <s v=" $-   "/>
    <m/>
    <m/>
    <m/>
  </r>
  <r>
    <x v="98"/>
    <s v="Year 4"/>
    <d v="2016-12-31T00:00:00"/>
    <x v="4"/>
    <s v="Consumer Staples"/>
    <x v="62"/>
    <n v="177526000000"/>
    <n v="148669000000"/>
    <s v=" $-   "/>
    <s v=" $-   "/>
    <s v=" $-   "/>
    <m/>
    <m/>
    <m/>
  </r>
  <r>
    <x v="99"/>
    <s v="Year 1"/>
    <d v="2012-12-31T00:00:00"/>
    <x v="0"/>
    <s v="Energy"/>
    <x v="48"/>
    <n v="230590000000"/>
    <n v="163336000000"/>
    <n v="17100000000"/>
    <s v=" $-   "/>
    <n v="13413000000"/>
    <m/>
    <m/>
    <m/>
  </r>
  <r>
    <x v="99"/>
    <s v="Year 2"/>
    <d v="2013-12-31T00:00:00"/>
    <x v="1"/>
    <s v="Energy"/>
    <x v="48"/>
    <n v="220156000000"/>
    <n v="159323000000"/>
    <n v="17573000000"/>
    <s v=" $-   "/>
    <n v="14186000000"/>
    <m/>
    <m/>
    <m/>
  </r>
  <r>
    <x v="99"/>
    <s v="Year 3"/>
    <d v="2014-12-31T00:00:00"/>
    <x v="2"/>
    <s v="Energy"/>
    <x v="48"/>
    <n v="200494000000"/>
    <n v="144956000000"/>
    <n v="17034000000"/>
    <s v=" $-   "/>
    <n v="16793000000"/>
    <m/>
    <m/>
    <m/>
  </r>
  <r>
    <x v="99"/>
    <s v="Year 4"/>
    <d v="2015-12-31T00:00:00"/>
    <x v="3"/>
    <s v="Energy"/>
    <x v="48"/>
    <n v="129925000000"/>
    <n v="92785000000"/>
    <n v="16473000000"/>
    <s v=" $-   "/>
    <n v="21037000000"/>
    <m/>
    <m/>
    <m/>
  </r>
  <r>
    <x v="100"/>
    <s v="Year 1"/>
    <d v="2012-12-31T00:00:00"/>
    <x v="0"/>
    <s v="Energy"/>
    <x v="27"/>
    <n v="1819814000"/>
    <n v="343743000"/>
    <n v="133796000"/>
    <s v=" $-   "/>
    <n v="579315000"/>
    <m/>
    <m/>
    <m/>
  </r>
  <r>
    <x v="100"/>
    <s v="Year 2"/>
    <d v="2013-12-31T00:00:00"/>
    <x v="1"/>
    <s v="Energy"/>
    <x v="27"/>
    <n v="2319919000"/>
    <n v="455436000"/>
    <n v="169815000"/>
    <s v=" $-   "/>
    <n v="778655000"/>
    <m/>
    <m/>
    <m/>
  </r>
  <r>
    <x v="100"/>
    <s v="Year 3"/>
    <d v="2014-12-31T00:00:00"/>
    <x v="2"/>
    <s v="Energy"/>
    <x v="27"/>
    <n v="2660147000"/>
    <n v="538374000"/>
    <n v="204161000"/>
    <s v=" $-   "/>
    <n v="986812000"/>
    <m/>
    <m/>
    <m/>
  </r>
  <r>
    <x v="100"/>
    <s v="Year 4"/>
    <d v="2015-12-31T00:00:00"/>
    <x v="3"/>
    <s v="Energy"/>
    <x v="27"/>
    <n v="1803573000"/>
    <n v="541359000"/>
    <n v="230734000"/>
    <s v=" $-   "/>
    <n v="1230853000"/>
    <m/>
    <m/>
    <m/>
  </r>
  <r>
    <x v="101"/>
    <s v="Year 1"/>
    <d v="2012-12-31T00:00:00"/>
    <x v="0"/>
    <s v="Utilities"/>
    <x v="11"/>
    <n v="12835000000"/>
    <n v="8300000000"/>
    <n v="550000000"/>
    <s v=" $-   "/>
    <n v="1127000000"/>
    <m/>
    <m/>
    <m/>
  </r>
  <r>
    <x v="101"/>
    <s v="Year 2"/>
    <d v="2013-12-31T00:00:00"/>
    <x v="1"/>
    <s v="Utilities"/>
    <x v="11"/>
    <n v="13120000000"/>
    <n v="8033000000"/>
    <n v="563000000"/>
    <s v=" $-   "/>
    <n v="1208000000"/>
    <m/>
    <m/>
    <m/>
  </r>
  <r>
    <x v="101"/>
    <s v="Year 3"/>
    <d v="2014-12-31T00:00:00"/>
    <x v="2"/>
    <s v="Utilities"/>
    <x v="11"/>
    <n v="12436000000"/>
    <n v="7881000000"/>
    <n v="542000000"/>
    <s v=" $-   "/>
    <n v="1292000000"/>
    <m/>
    <m/>
    <m/>
  </r>
  <r>
    <x v="101"/>
    <s v="Year 4"/>
    <d v="2015-12-31T00:00:00"/>
    <x v="3"/>
    <s v="Utilities"/>
    <x v="11"/>
    <n v="11683000000"/>
    <n v="6201000000"/>
    <n v="551000000"/>
    <s v=" $-   "/>
    <n v="1395000000"/>
    <m/>
    <m/>
    <m/>
  </r>
  <r>
    <x v="102"/>
    <s v="Year 1"/>
    <d v="2013-12-31T00:00:00"/>
    <x v="1"/>
    <s v="Industrials"/>
    <x v="0"/>
    <n v="37773000000"/>
    <n v="20964000000"/>
    <n v="11349000000"/>
    <s v=" $-   "/>
    <n v="1658000000"/>
    <m/>
    <m/>
    <m/>
  </r>
  <r>
    <x v="102"/>
    <s v="Year 2"/>
    <d v="2014-12-31T00:00:00"/>
    <x v="2"/>
    <s v="Industrials"/>
    <x v="0"/>
    <n v="40362000000"/>
    <n v="22967000000"/>
    <n v="12702000000"/>
    <s v=" $-   "/>
    <n v="1771000000"/>
    <m/>
    <m/>
    <m/>
  </r>
  <r>
    <x v="102"/>
    <s v="Year 3"/>
    <d v="2015-12-31T00:00:00"/>
    <x v="3"/>
    <s v="Industrials"/>
    <x v="0"/>
    <n v="40704000000"/>
    <n v="17096000000"/>
    <n v="13936000000"/>
    <s v=" $-   "/>
    <n v="1835000000"/>
    <m/>
    <m/>
    <m/>
  </r>
  <r>
    <x v="102"/>
    <s v="Year 4"/>
    <d v="2016-12-31T00:00:00"/>
    <x v="4"/>
    <s v="Industrials"/>
    <x v="0"/>
    <n v="39639000000"/>
    <n v="15940000000"/>
    <n v="14845000000"/>
    <s v=" $-   "/>
    <n v="1902000000"/>
    <m/>
    <m/>
    <m/>
  </r>
  <r>
    <x v="103"/>
    <s v="Year 1"/>
    <d v="2013-12-31T00:00:00"/>
    <x v="1"/>
    <s v="Materials"/>
    <x v="63"/>
    <n v="28998000000"/>
    <n v="17642000000"/>
    <n v="6564000000"/>
    <n v="2037000000"/>
    <s v=" $-   "/>
    <m/>
    <m/>
    <m/>
  </r>
  <r>
    <x v="103"/>
    <s v="Year 2"/>
    <d v="2014-12-31T00:00:00"/>
    <x v="2"/>
    <s v="Materials"/>
    <x v="63"/>
    <n v="28406000000"/>
    <n v="17023000000"/>
    <n v="5536000000"/>
    <n v="1958000000"/>
    <s v=" $-   "/>
    <m/>
    <m/>
    <m/>
  </r>
  <r>
    <x v="103"/>
    <s v="Year 3"/>
    <d v="2015-12-31T00:00:00"/>
    <x v="3"/>
    <s v="Materials"/>
    <x v="63"/>
    <n v="25130000000"/>
    <n v="15112000000"/>
    <n v="5074000000"/>
    <n v="1898000000"/>
    <s v=" $-   "/>
    <m/>
    <m/>
    <m/>
  </r>
  <r>
    <x v="103"/>
    <s v="Year 4"/>
    <d v="2016-12-31T00:00:00"/>
    <x v="4"/>
    <s v="Materials"/>
    <x v="63"/>
    <n v="24594000000"/>
    <n v="14469000000"/>
    <n v="5005000000"/>
    <n v="1641000000"/>
    <s v=" $-   "/>
    <m/>
    <m/>
    <m/>
  </r>
  <r>
    <x v="104"/>
    <s v="Year 1"/>
    <d v="2013-10-31T00:00:00"/>
    <x v="1"/>
    <s v="Industrials"/>
    <x v="41"/>
    <n v="37795400000"/>
    <n v="25667300000"/>
    <n v="4426100000"/>
    <n v="1477300000"/>
    <s v=" $-   "/>
    <m/>
    <m/>
    <m/>
  </r>
  <r>
    <x v="104"/>
    <s v="Year 2"/>
    <d v="2014-10-31T00:00:00"/>
    <x v="2"/>
    <s v="Industrials"/>
    <x v="41"/>
    <n v="36066900000"/>
    <n v="24775800000"/>
    <n v="4377700000"/>
    <n v="1452000000"/>
    <s v=" $-   "/>
    <m/>
    <m/>
    <m/>
  </r>
  <r>
    <x v="104"/>
    <s v="Year 3"/>
    <d v="2015-10-31T00:00:00"/>
    <x v="3"/>
    <s v="Industrials"/>
    <x v="41"/>
    <n v="28862800000"/>
    <n v="20143200000"/>
    <n v="3834400000"/>
    <n v="1425100000"/>
    <s v=" $-   "/>
    <m/>
    <m/>
    <m/>
  </r>
  <r>
    <x v="104"/>
    <s v="Year 4"/>
    <d v="2016-10-31T00:00:00"/>
    <x v="4"/>
    <s v="Industrials"/>
    <x v="41"/>
    <n v="26644000000"/>
    <n v="18248900000"/>
    <n v="4018300000"/>
    <n v="1389100000"/>
    <s v=" $-   "/>
    <m/>
    <m/>
    <m/>
  </r>
  <r>
    <x v="105"/>
    <s v="Year 1"/>
    <d v="2012-11-30T00:00:00"/>
    <x v="0"/>
    <s v="Financials"/>
    <x v="34"/>
    <n v="8984000000"/>
    <n v="845000000"/>
    <n v="3052000000"/>
    <s v=" $-   "/>
    <n v="848000000"/>
    <m/>
    <m/>
    <m/>
  </r>
  <r>
    <x v="105"/>
    <s v="Year 2"/>
    <d v="2013-12-31T00:00:00"/>
    <x v="1"/>
    <s v="Financials"/>
    <x v="34"/>
    <n v="9370000000"/>
    <n v="698000000"/>
    <n v="3194000000"/>
    <s v=" $-   "/>
    <n v="1086000000"/>
    <m/>
    <m/>
    <m/>
  </r>
  <r>
    <x v="105"/>
    <s v="Year 3"/>
    <d v="2014-12-31T00:00:00"/>
    <x v="2"/>
    <s v="Financials"/>
    <x v="34"/>
    <n v="9611000000"/>
    <n v="614000000"/>
    <n v="3340000000"/>
    <s v=" $-   "/>
    <n v="1443000000"/>
    <m/>
    <m/>
    <m/>
  </r>
  <r>
    <x v="105"/>
    <s v="Year 4"/>
    <d v="2015-12-31T00:00:00"/>
    <x v="3"/>
    <s v="Financials"/>
    <x v="34"/>
    <n v="10002000000"/>
    <n v="623000000"/>
    <n v="3615000000"/>
    <s v=" $-   "/>
    <n v="1512000000"/>
    <m/>
    <m/>
    <m/>
  </r>
  <r>
    <x v="106"/>
    <s v="Year 1"/>
    <d v="2013-02-01T00:00:00"/>
    <x v="1"/>
    <s v="Consumer Discretionary"/>
    <x v="64"/>
    <n v="16022128000"/>
    <n v="10936727000"/>
    <n v="3430125000"/>
    <s v=" $-   "/>
    <s v=" $-   "/>
    <m/>
    <m/>
    <m/>
  </r>
  <r>
    <x v="106"/>
    <s v="Year 2"/>
    <d v="2014-01-31T00:00:00"/>
    <x v="2"/>
    <s v="Consumer Discretionary"/>
    <x v="64"/>
    <n v="17504167000"/>
    <n v="12068425000"/>
    <n v="3699557000"/>
    <s v=" $-   "/>
    <s v=" $-   "/>
    <m/>
    <m/>
    <m/>
  </r>
  <r>
    <x v="106"/>
    <s v="Year 3"/>
    <d v="2015-01-30T00:00:00"/>
    <x v="3"/>
    <s v="Consumer Discretionary"/>
    <x v="64"/>
    <n v="18909588000"/>
    <n v="13107081000"/>
    <n v="4033414000"/>
    <s v=" $-   "/>
    <s v=" $-   "/>
    <m/>
    <m/>
    <m/>
  </r>
  <r>
    <x v="106"/>
    <s v="Year 4"/>
    <d v="2016-01-29T00:00:00"/>
    <x v="4"/>
    <s v="Consumer Discretionary"/>
    <x v="64"/>
    <n v="20368562000"/>
    <n v="14062471000"/>
    <n v="4365797000"/>
    <s v=" $-   "/>
    <s v=" $-   "/>
    <m/>
    <m/>
    <m/>
  </r>
  <r>
    <x v="107"/>
    <s v="Year 1"/>
    <d v="2012-12-31T00:00:00"/>
    <x v="0"/>
    <s v="Health Care"/>
    <x v="65"/>
    <n v="7383000000"/>
    <n v="4365000000"/>
    <n v="1742000000"/>
    <s v=" $-   "/>
    <n v="75000000"/>
    <m/>
    <m/>
    <m/>
  </r>
  <r>
    <x v="107"/>
    <s v="Year 2"/>
    <d v="2013-12-31T00:00:00"/>
    <x v="1"/>
    <s v="Health Care"/>
    <x v="65"/>
    <n v="7146000000"/>
    <n v="4326000000"/>
    <n v="1740000000"/>
    <s v=" $-   "/>
    <n v="79000000"/>
    <m/>
    <m/>
    <m/>
  </r>
  <r>
    <x v="107"/>
    <s v="Year 3"/>
    <d v="2014-12-31T00:00:00"/>
    <x v="2"/>
    <s v="Health Care"/>
    <x v="65"/>
    <n v="7435000000"/>
    <n v="4637000000"/>
    <n v="1721000000"/>
    <s v=" $-   "/>
    <n v="94000000"/>
    <m/>
    <m/>
    <m/>
  </r>
  <r>
    <x v="107"/>
    <s v="Year 4"/>
    <d v="2015-12-31T00:00:00"/>
    <x v="3"/>
    <s v="Health Care"/>
    <x v="65"/>
    <n v="7493000000"/>
    <n v="4657000000"/>
    <n v="1356000000"/>
    <s v=" $-   "/>
    <n v="81000000"/>
    <m/>
    <m/>
    <m/>
  </r>
  <r>
    <x v="108"/>
    <s v="Year 1"/>
    <d v="2013-09-30T00:00:00"/>
    <x v="1"/>
    <s v="Consumer Discretionary"/>
    <x v="66"/>
    <n v="6259300000"/>
    <n v="4853500000"/>
    <n v="649900000"/>
    <s v=" $-   "/>
    <s v=" $-   "/>
    <m/>
    <m/>
    <m/>
  </r>
  <r>
    <x v="108"/>
    <s v="Year 2"/>
    <d v="2014-09-30T00:00:00"/>
    <x v="2"/>
    <s v="Consumer Discretionary"/>
    <x v="66"/>
    <n v="8024900000"/>
    <n v="6268600000"/>
    <n v="826900000"/>
    <s v=" $-   "/>
    <s v=" $-   "/>
    <m/>
    <m/>
    <m/>
  </r>
  <r>
    <x v="108"/>
    <s v="Year 3"/>
    <d v="2015-09-30T00:00:00"/>
    <x v="3"/>
    <s v="Consumer Discretionary"/>
    <x v="66"/>
    <n v="10824000000"/>
    <n v="8535700000"/>
    <n v="1003000000"/>
    <s v=" $-   "/>
    <s v=" $-   "/>
    <m/>
    <m/>
    <m/>
  </r>
  <r>
    <x v="108"/>
    <s v="Year 4"/>
    <d v="2016-09-30T00:00:00"/>
    <x v="4"/>
    <s v="Consumer Discretionary"/>
    <x v="66"/>
    <n v="12157400000"/>
    <n v="9502600000"/>
    <n v="1100300000"/>
    <s v=" $-   "/>
    <s v=" $-   "/>
    <m/>
    <m/>
    <m/>
  </r>
  <r>
    <x v="109"/>
    <s v="Year 1"/>
    <d v="2012-12-31T00:00:00"/>
    <x v="0"/>
    <s v="Industrials"/>
    <x v="53"/>
    <n v="18260400000"/>
    <n v="8846100000"/>
    <n v="5181200000"/>
    <n v="1137900000"/>
    <s v=" $-   "/>
    <m/>
    <m/>
    <m/>
  </r>
  <r>
    <x v="109"/>
    <s v="Year 2"/>
    <d v="2013-12-31T00:00:00"/>
    <x v="1"/>
    <s v="Industrials"/>
    <x v="53"/>
    <n v="18283100000"/>
    <n v="8941100000"/>
    <n v="5117100000"/>
    <n v="1104400000"/>
    <s v=" $-   "/>
    <m/>
    <m/>
    <m/>
  </r>
  <r>
    <x v="109"/>
    <s v="Year 3"/>
    <d v="2014-12-31T00:00:00"/>
    <x v="2"/>
    <s v="Industrials"/>
    <x v="53"/>
    <n v="19154000000"/>
    <n v="9261400000"/>
    <n v="5389000000"/>
    <n v="1157000000"/>
    <s v=" $-   "/>
    <m/>
    <m/>
    <m/>
  </r>
  <r>
    <x v="109"/>
    <s v="Year 4"/>
    <d v="2015-12-31T00:00:00"/>
    <x v="3"/>
    <s v="Industrials"/>
    <x v="53"/>
    <n v="20563100000"/>
    <n v="9800600000"/>
    <n v="6054300000"/>
    <n v="1239100000"/>
    <s v=" $-   "/>
    <m/>
    <m/>
    <m/>
  </r>
  <r>
    <x v="110"/>
    <s v="Year 1"/>
    <d v="2013-09-28T00:00:00"/>
    <x v="1"/>
    <s v="Consumer Discretionary"/>
    <x v="67"/>
    <n v="45041000000"/>
    <n v="25034000000"/>
    <n v="8365000000"/>
    <s v=" $-   "/>
    <n v="2192000000"/>
    <m/>
    <m/>
    <m/>
  </r>
  <r>
    <x v="110"/>
    <s v="Year 2"/>
    <d v="2014-09-27T00:00:00"/>
    <x v="2"/>
    <s v="Consumer Discretionary"/>
    <x v="67"/>
    <n v="48813000000"/>
    <n v="26420000000"/>
    <n v="8565000000"/>
    <s v=" $-   "/>
    <n v="2288000000"/>
    <m/>
    <m/>
    <m/>
  </r>
  <r>
    <x v="110"/>
    <s v="Year 3"/>
    <d v="2015-10-03T00:00:00"/>
    <x v="3"/>
    <s v="Consumer Discretionary"/>
    <x v="67"/>
    <n v="52465000000"/>
    <n v="28364000000"/>
    <n v="8523000000"/>
    <s v=" $-   "/>
    <n v="2354000000"/>
    <m/>
    <m/>
    <m/>
  </r>
  <r>
    <x v="110"/>
    <s v="Year 4"/>
    <d v="2016-10-01T00:00:00"/>
    <x v="4"/>
    <s v="Consumer Discretionary"/>
    <x v="67"/>
    <n v="55632000000"/>
    <n v="29993000000"/>
    <n v="8754000000"/>
    <s v=" $-   "/>
    <n v="2527000000"/>
    <m/>
    <m/>
    <m/>
  </r>
  <r>
    <x v="111"/>
    <s v="Year 1"/>
    <d v="2013-12-31T00:00:00"/>
    <x v="1"/>
    <s v="Consumer Discretionary"/>
    <x v="50"/>
    <n v="5535000000"/>
    <n v="1689000000"/>
    <n v="1598000000"/>
    <s v=" $-   "/>
    <n v="276000000"/>
    <m/>
    <m/>
    <m/>
  </r>
  <r>
    <x v="111"/>
    <s v="Year 2"/>
    <d v="2014-12-31T00:00:00"/>
    <x v="2"/>
    <s v="Consumer Discretionary"/>
    <x v="50"/>
    <n v="6265000000"/>
    <n v="2124000000"/>
    <n v="1692000000"/>
    <s v=" $-   "/>
    <n v="329000000"/>
    <m/>
    <m/>
    <m/>
  </r>
  <r>
    <x v="111"/>
    <s v="Year 3"/>
    <d v="2015-12-31T00:00:00"/>
    <x v="3"/>
    <s v="Consumer Discretionary"/>
    <x v="50"/>
    <n v="6394000000"/>
    <n v="2343000000"/>
    <n v="1669000000"/>
    <s v=" $-   "/>
    <n v="330000000"/>
    <m/>
    <m/>
    <m/>
  </r>
  <r>
    <x v="111"/>
    <s v="Year 4"/>
    <d v="2016-12-31T00:00:00"/>
    <x v="4"/>
    <s v="Consumer Discretionary"/>
    <x v="50"/>
    <n v="6497000000"/>
    <n v="2432000000"/>
    <n v="1690000000"/>
    <s v=" $-   "/>
    <n v="322000000"/>
    <m/>
    <m/>
    <m/>
  </r>
  <r>
    <x v="112"/>
    <s v="Year 1"/>
    <d v="2013-12-31T00:00:00"/>
    <x v="1"/>
    <s v="Consumer Discretionary"/>
    <x v="50"/>
    <n v="5535000000"/>
    <n v="1689000000"/>
    <n v="1598000000"/>
    <s v=" $-   "/>
    <n v="276000000"/>
    <m/>
    <m/>
    <m/>
  </r>
  <r>
    <x v="112"/>
    <s v="Year 2"/>
    <d v="2014-12-31T00:00:00"/>
    <x v="2"/>
    <s v="Consumer Discretionary"/>
    <x v="50"/>
    <n v="6265000000"/>
    <n v="2124000000"/>
    <n v="1692000000"/>
    <s v=" $-   "/>
    <n v="329000000"/>
    <m/>
    <m/>
    <m/>
  </r>
  <r>
    <x v="112"/>
    <s v="Year 3"/>
    <d v="2015-12-31T00:00:00"/>
    <x v="3"/>
    <s v="Consumer Discretionary"/>
    <x v="50"/>
    <n v="6394000000"/>
    <n v="2343000000"/>
    <n v="1669000000"/>
    <s v=" $-   "/>
    <n v="330000000"/>
    <m/>
    <m/>
    <m/>
  </r>
  <r>
    <x v="112"/>
    <s v="Year 4"/>
    <d v="2016-12-31T00:00:00"/>
    <x v="4"/>
    <s v="Consumer Discretionary"/>
    <x v="50"/>
    <n v="6497000000"/>
    <n v="2432000000"/>
    <n v="1690000000"/>
    <s v=" $-   "/>
    <n v="322000000"/>
    <m/>
    <m/>
    <m/>
  </r>
  <r>
    <x v="113"/>
    <s v="Year 1"/>
    <d v="2013-12-31T00:00:00"/>
    <x v="1"/>
    <s v="Consumer Discretionary"/>
    <x v="39"/>
    <n v="15051000000"/>
    <n v="12274000000"/>
    <n v="916000000"/>
    <s v=" $-   "/>
    <n v="97000000"/>
    <m/>
    <m/>
    <m/>
  </r>
  <r>
    <x v="113"/>
    <s v="Year 2"/>
    <d v="2014-12-31T00:00:00"/>
    <x v="2"/>
    <s v="Consumer Discretionary"/>
    <x v="39"/>
    <n v="15499000000"/>
    <n v="12471000000"/>
    <n v="1036000000"/>
    <s v=" $-   "/>
    <n v="94000000"/>
    <m/>
    <m/>
    <m/>
  </r>
  <r>
    <x v="113"/>
    <s v="Year 3"/>
    <d v="2015-12-31T00:00:00"/>
    <x v="3"/>
    <s v="Consumer Discretionary"/>
    <x v="39"/>
    <n v="15165000000"/>
    <n v="12155000000"/>
    <n v="1017000000"/>
    <s v=" $-   "/>
    <n v="93000000"/>
    <m/>
    <m/>
    <m/>
  </r>
  <r>
    <x v="113"/>
    <s v="Year 4"/>
    <d v="2016-12-31T00:00:00"/>
    <x v="4"/>
    <s v="Consumer Discretionary"/>
    <x v="39"/>
    <n v="16661000000"/>
    <n v="13107000000"/>
    <n v="1145000000"/>
    <s v=" $-   "/>
    <n v="134000000"/>
    <m/>
    <m/>
    <m/>
  </r>
  <r>
    <x v="114"/>
    <s v="Year 1"/>
    <d v="2012-12-31T00:00:00"/>
    <x v="0"/>
    <s v="Real Estate"/>
    <x v="23"/>
    <n v="1279067000"/>
    <n v="461898000"/>
    <n v="68538000"/>
    <s v=" $-   "/>
    <n v="382553000"/>
    <m/>
    <m/>
    <m/>
  </r>
  <r>
    <x v="114"/>
    <s v="Year 2"/>
    <d v="2013-12-31T00:00:00"/>
    <x v="1"/>
    <s v="Real Estate"/>
    <x v="23"/>
    <n v="1482259000"/>
    <n v="555660000"/>
    <n v="69323000"/>
    <s v=" $-   "/>
    <n v="475464000"/>
    <m/>
    <m/>
    <m/>
  </r>
  <r>
    <x v="114"/>
    <s v="Year 3"/>
    <d v="2014-12-31T00:00:00"/>
    <x v="2"/>
    <s v="Real Estate"/>
    <x v="23"/>
    <n v="1616438000"/>
    <n v="603321000"/>
    <n v="89468000"/>
    <s v=" $-   "/>
    <n v="538513000"/>
    <m/>
    <m/>
    <m/>
  </r>
  <r>
    <x v="114"/>
    <s v="Year 4"/>
    <d v="2015-12-31T00:00:00"/>
    <x v="3"/>
    <s v="Real Estate"/>
    <x v="23"/>
    <n v="1763336000"/>
    <n v="651282000"/>
    <n v="139616000"/>
    <s v=" $-   "/>
    <n v="570527000"/>
    <m/>
    <m/>
    <m/>
  </r>
  <r>
    <x v="115"/>
    <s v="Year 1"/>
    <d v="2013-02-02T00:00:00"/>
    <x v="1"/>
    <s v="Consumer Discretionary"/>
    <x v="64"/>
    <n v="7394500000"/>
    <n v="4741800000"/>
    <n v="1732600000"/>
    <s v=" $-   "/>
    <s v=" $-   "/>
    <m/>
    <m/>
    <m/>
  </r>
  <r>
    <x v="115"/>
    <s v="Year 2"/>
    <d v="2014-02-01T00:00:00"/>
    <x v="2"/>
    <s v="Consumer Discretionary"/>
    <x v="64"/>
    <n v="7840300000"/>
    <n v="5050500000"/>
    <n v="1819500000"/>
    <s v=" $-   "/>
    <s v=" $-   "/>
    <m/>
    <m/>
    <m/>
  </r>
  <r>
    <x v="115"/>
    <s v="Year 3"/>
    <d v="2015-01-31T00:00:00"/>
    <x v="3"/>
    <s v="Consumer Discretionary"/>
    <x v="64"/>
    <n v="8602200000"/>
    <n v="5568200000"/>
    <n v="1993800000"/>
    <s v=" $-   "/>
    <s v=" $-   "/>
    <m/>
    <m/>
    <m/>
  </r>
  <r>
    <x v="115"/>
    <s v="Year 4"/>
    <d v="2016-01-30T00:00:00"/>
    <x v="4"/>
    <s v="Consumer Discretionary"/>
    <x v="64"/>
    <n v="15498400000"/>
    <n v="10841700000"/>
    <n v="3607000000"/>
    <s v=" $-   "/>
    <s v=" $-   "/>
    <m/>
    <m/>
    <m/>
  </r>
  <r>
    <x v="116"/>
    <s v="Year 1"/>
    <d v="2012-12-31T00:00:00"/>
    <x v="0"/>
    <s v="Industrials"/>
    <x v="68"/>
    <n v="1663000000"/>
    <s v=" $-   "/>
    <n v="1123200000"/>
    <s v=" $-   "/>
    <n v="78300000"/>
    <m/>
    <m/>
    <m/>
  </r>
  <r>
    <x v="116"/>
    <s v="Year 2"/>
    <d v="2013-12-31T00:00:00"/>
    <x v="1"/>
    <s v="Industrials"/>
    <x v="68"/>
    <n v="1558400000"/>
    <s v=" $-   "/>
    <n v="1058000000"/>
    <s v=" $-   "/>
    <n v="60400000"/>
    <m/>
    <m/>
    <m/>
  </r>
  <r>
    <x v="116"/>
    <s v="Year 3"/>
    <d v="2014-12-31T00:00:00"/>
    <x v="2"/>
    <s v="Industrials"/>
    <x v="68"/>
    <n v="1584500000"/>
    <s v=" $-   "/>
    <n v="1105700000"/>
    <s v=" $-   "/>
    <n v="52500000"/>
    <m/>
    <m/>
    <m/>
  </r>
  <r>
    <x v="116"/>
    <s v="Year 4"/>
    <d v="2015-12-31T00:00:00"/>
    <x v="3"/>
    <s v="Industrials"/>
    <x v="68"/>
    <n v="1637100000"/>
    <s v=" $-   "/>
    <n v="1209100000"/>
    <s v=" $-   "/>
    <n v="58700000"/>
    <m/>
    <m/>
    <m/>
  </r>
  <r>
    <x v="117"/>
    <s v="Year 1"/>
    <d v="2013-12-31T00:00:00"/>
    <x v="1"/>
    <s v="Industrials"/>
    <x v="52"/>
    <n v="7155096000"/>
    <n v="4376505000"/>
    <n v="1616921000"/>
    <s v=" $-   "/>
    <s v=" $-   "/>
    <m/>
    <m/>
    <m/>
  </r>
  <r>
    <x v="117"/>
    <s v="Year 2"/>
    <d v="2014-12-31T00:00:00"/>
    <x v="2"/>
    <s v="Industrials"/>
    <x v="52"/>
    <n v="7752728000"/>
    <n v="4778479000"/>
    <n v="1758765000"/>
    <s v=" $-   "/>
    <s v=" $-   "/>
    <m/>
    <m/>
    <m/>
  </r>
  <r>
    <x v="117"/>
    <s v="Year 3"/>
    <d v="2015-12-31T00:00:00"/>
    <x v="3"/>
    <s v="Industrials"/>
    <x v="52"/>
    <n v="6956311000"/>
    <n v="4388167000"/>
    <n v="1647382000"/>
    <s v=" $-   "/>
    <s v=" $-   "/>
    <m/>
    <m/>
    <m/>
  </r>
  <r>
    <x v="117"/>
    <s v="Year 4"/>
    <d v="2016-12-31T00:00:00"/>
    <x v="4"/>
    <s v="Industrials"/>
    <x v="52"/>
    <n v="6794342000"/>
    <n v="4322373000"/>
    <n v="1757523000"/>
    <s v=" $-   "/>
    <s v=" $-   "/>
    <m/>
    <m/>
    <m/>
  </r>
  <r>
    <x v="118"/>
    <s v="Year 1"/>
    <d v="2013-12-31T00:00:00"/>
    <x v="1"/>
    <s v="Consumer Staples"/>
    <x v="69"/>
    <n v="5997000000"/>
    <n v="2499000000"/>
    <n v="2337000000"/>
    <s v=" $-   "/>
    <n v="115000000"/>
    <m/>
    <m/>
    <m/>
  </r>
  <r>
    <x v="118"/>
    <s v="Year 2"/>
    <d v="2014-12-31T00:00:00"/>
    <x v="2"/>
    <s v="Consumer Staples"/>
    <x v="69"/>
    <n v="6121000000"/>
    <n v="2491000000"/>
    <n v="2335000000"/>
    <s v=" $-   "/>
    <n v="115000000"/>
    <m/>
    <m/>
    <m/>
  </r>
  <r>
    <x v="118"/>
    <s v="Year 3"/>
    <d v="2015-12-31T00:00:00"/>
    <x v="3"/>
    <s v="Consumer Staples"/>
    <x v="69"/>
    <n v="6282000000"/>
    <n v="2559000000"/>
    <n v="2320000000"/>
    <s v=" $-   "/>
    <n v="105000000"/>
    <m/>
    <m/>
    <m/>
  </r>
  <r>
    <x v="118"/>
    <s v="Year 4"/>
    <d v="2016-12-31T00:00:00"/>
    <x v="4"/>
    <s v="Consumer Staples"/>
    <x v="69"/>
    <n v="6440000000"/>
    <n v="2582000000"/>
    <n v="2326000000"/>
    <s v=" $-   "/>
    <n v="99000000"/>
    <m/>
    <m/>
    <m/>
  </r>
  <r>
    <x v="119"/>
    <s v="Year 1"/>
    <d v="2013-05-26T00:00:00"/>
    <x v="1"/>
    <s v="Consumer Discretionary"/>
    <x v="51"/>
    <n v="5921000000"/>
    <n v="4616600000"/>
    <n v="625200000"/>
    <s v=" $-   "/>
    <n v="278300000"/>
    <m/>
    <m/>
    <m/>
  </r>
  <r>
    <x v="119"/>
    <s v="Year 2"/>
    <d v="2014-05-25T00:00:00"/>
    <x v="2"/>
    <s v="Consumer Discretionary"/>
    <x v="51"/>
    <n v="6285600000"/>
    <n v="4990500000"/>
    <n v="665400000"/>
    <s v=" $-   "/>
    <n v="304400000"/>
    <m/>
    <m/>
    <m/>
  </r>
  <r>
    <x v="119"/>
    <s v="Year 3"/>
    <d v="2015-05-31T00:00:00"/>
    <x v="3"/>
    <s v="Consumer Discretionary"/>
    <x v="51"/>
    <n v="6764000000"/>
    <n v="5341500000"/>
    <n v="673500000"/>
    <s v=" $-   "/>
    <n v="319300000"/>
    <m/>
    <m/>
    <m/>
  </r>
  <r>
    <x v="119"/>
    <s v="Year 4"/>
    <d v="2016-05-29T00:00:00"/>
    <x v="4"/>
    <s v="Consumer Discretionary"/>
    <x v="51"/>
    <n v="6933500000"/>
    <n v="5392400000"/>
    <n v="622900000"/>
    <s v=" $-   "/>
    <n v="290200000"/>
    <m/>
    <m/>
    <m/>
  </r>
  <r>
    <x v="120"/>
    <s v="Year 1"/>
    <d v="2012-12-31T00:00:00"/>
    <x v="0"/>
    <s v="Utilities"/>
    <x v="11"/>
    <n v="17912000000"/>
    <n v="11235000000"/>
    <n v="965000000"/>
    <s v=" $-   "/>
    <n v="2145000000"/>
    <m/>
    <m/>
    <m/>
  </r>
  <r>
    <x v="120"/>
    <s v="Year 2"/>
    <d v="2013-12-31T00:00:00"/>
    <x v="1"/>
    <s v="Utilities"/>
    <x v="11"/>
    <n v="22756000000"/>
    <n v="13545000000"/>
    <n v="1274000000"/>
    <s v=" $-   "/>
    <n v="2668000000"/>
    <m/>
    <m/>
    <m/>
  </r>
  <r>
    <x v="120"/>
    <s v="Year 3"/>
    <d v="2014-12-31T00:00:00"/>
    <x v="2"/>
    <s v="Utilities"/>
    <x v="11"/>
    <n v="23925000000"/>
    <n v="14323000000"/>
    <n v="1213000000"/>
    <s v=" $-   "/>
    <n v="3066000000"/>
    <m/>
    <m/>
    <m/>
  </r>
  <r>
    <x v="120"/>
    <s v="Year 4"/>
    <d v="2015-12-31T00:00:00"/>
    <x v="3"/>
    <s v="Utilities"/>
    <x v="11"/>
    <n v="23459000000"/>
    <n v="13728000000"/>
    <n v="1135000000"/>
    <s v=" $-   "/>
    <n v="3144000000"/>
    <m/>
    <m/>
    <m/>
  </r>
  <r>
    <x v="121"/>
    <s v="Year 1"/>
    <d v="2012-12-31T00:00:00"/>
    <x v="0"/>
    <s v="Health Care"/>
    <x v="65"/>
    <n v="8186280000"/>
    <n v="5583549000"/>
    <n v="889879000"/>
    <s v=" $-   "/>
    <n v="341969000"/>
    <m/>
    <m/>
    <m/>
  </r>
  <r>
    <x v="121"/>
    <s v="Year 2"/>
    <d v="2013-12-31T00:00:00"/>
    <x v="1"/>
    <s v="Health Care"/>
    <x v="65"/>
    <n v="11764050000"/>
    <n v="8198377000"/>
    <n v="1516508000"/>
    <s v=" $-   "/>
    <n v="528737000"/>
    <m/>
    <m/>
    <m/>
  </r>
  <r>
    <x v="121"/>
    <s v="Year 3"/>
    <d v="2014-12-31T00:00:00"/>
    <x v="2"/>
    <s v="Health Care"/>
    <x v="65"/>
    <n v="12795106000"/>
    <n v="9119305000"/>
    <n v="1278506000"/>
    <s v=" $-   "/>
    <n v="590935000"/>
    <m/>
    <m/>
    <m/>
  </r>
  <r>
    <x v="121"/>
    <s v="Year 4"/>
    <d v="2015-12-31T00:00:00"/>
    <x v="3"/>
    <s v="Health Care"/>
    <x v="65"/>
    <n v="13781837000"/>
    <n v="9824834000"/>
    <n v="1947135000"/>
    <s v=" $-   "/>
    <n v="638024000"/>
    <m/>
    <m/>
    <m/>
  </r>
  <r>
    <x v="122"/>
    <s v="Year 1"/>
    <d v="2013-12-31T00:00:00"/>
    <x v="1"/>
    <s v="Energy"/>
    <x v="27"/>
    <n v="10397000000"/>
    <n v="2268000000"/>
    <n v="2743000000"/>
    <s v=" $-   "/>
    <n v="2780000000"/>
    <m/>
    <m/>
    <m/>
  </r>
  <r>
    <x v="122"/>
    <s v="Year 2"/>
    <d v="2014-12-31T00:00:00"/>
    <x v="2"/>
    <s v="Energy"/>
    <x v="27"/>
    <n v="20638000000"/>
    <n v="2332000000"/>
    <n v="8290000000"/>
    <s v=" $-   "/>
    <n v="3319000000"/>
    <m/>
    <m/>
    <m/>
  </r>
  <r>
    <x v="122"/>
    <s v="Year 3"/>
    <d v="2015-12-31T00:00:00"/>
    <x v="3"/>
    <s v="Energy"/>
    <x v="27"/>
    <n v="13145000000"/>
    <n v="2104000000"/>
    <n v="7741000000"/>
    <s v=" $-   "/>
    <n v="3129000000"/>
    <m/>
    <m/>
    <m/>
  </r>
  <r>
    <x v="122"/>
    <s v="Year 4"/>
    <d v="2016-12-31T00:00:00"/>
    <x v="4"/>
    <s v="Energy"/>
    <x v="27"/>
    <n v="12197000000"/>
    <n v="1582000000"/>
    <n v="6476000000"/>
    <s v=" $-   "/>
    <n v="1792000000"/>
    <m/>
    <m/>
    <m/>
  </r>
  <r>
    <x v="123"/>
    <s v="Year 1"/>
    <d v="2013-03-31T00:00:00"/>
    <x v="1"/>
    <s v="Information Technology"/>
    <x v="31"/>
    <n v="3797000000"/>
    <n v="1388000000"/>
    <n v="1078000000"/>
    <n v="1153000000"/>
    <n v="30000000"/>
    <m/>
    <m/>
    <m/>
  </r>
  <r>
    <x v="123"/>
    <s v="Year 2"/>
    <d v="2014-03-31T00:00:00"/>
    <x v="2"/>
    <s v="Information Technology"/>
    <x v="31"/>
    <n v="3575000000"/>
    <n v="1347000000"/>
    <n v="1055000000"/>
    <n v="1125000000"/>
    <n v="16000000"/>
    <m/>
    <m/>
    <m/>
  </r>
  <r>
    <x v="123"/>
    <s v="Year 3"/>
    <d v="2015-03-31T00:00:00"/>
    <x v="3"/>
    <s v="Information Technology"/>
    <x v="31"/>
    <n v="4515000000"/>
    <n v="1429000000"/>
    <n v="1030000000"/>
    <n v="1094000000"/>
    <n v="14000000"/>
    <m/>
    <m/>
    <m/>
  </r>
  <r>
    <x v="123"/>
    <s v="Year 4"/>
    <d v="2016-03-31T00:00:00"/>
    <x v="4"/>
    <s v="Information Technology"/>
    <x v="31"/>
    <n v="4396000000"/>
    <n v="1354000000"/>
    <n v="1028000000"/>
    <n v="1109000000"/>
    <n v="7000000"/>
    <m/>
    <m/>
    <m/>
  </r>
  <r>
    <x v="124"/>
    <s v="Year 1"/>
    <d v="2013-12-31T00:00:00"/>
    <x v="1"/>
    <s v="Information Technology"/>
    <x v="16"/>
    <n v="8257000000"/>
    <n v="1492000000"/>
    <n v="3260000000"/>
    <n v="915000000"/>
    <n v="136000000"/>
    <m/>
    <m/>
    <m/>
  </r>
  <r>
    <x v="124"/>
    <s v="Year 2"/>
    <d v="2014-12-31T00:00:00"/>
    <x v="2"/>
    <s v="Information Technology"/>
    <x v="16"/>
    <n v="8790000000"/>
    <n v="1663000000"/>
    <n v="3593000000"/>
    <n v="983000000"/>
    <n v="75000000"/>
    <m/>
    <m/>
    <m/>
  </r>
  <r>
    <x v="124"/>
    <s v="Year 3"/>
    <d v="2015-12-31T00:00:00"/>
    <x v="3"/>
    <s v="Information Technology"/>
    <x v="16"/>
    <n v="8592000000"/>
    <n v="1771000000"/>
    <n v="3660000000"/>
    <n v="923000000"/>
    <n v="41000000"/>
    <m/>
    <m/>
    <m/>
  </r>
  <r>
    <x v="124"/>
    <s v="Year 4"/>
    <d v="2016-12-31T00:00:00"/>
    <x v="4"/>
    <s v="Information Technology"/>
    <x v="16"/>
    <n v="8979000000"/>
    <n v="2007000000"/>
    <n v="3499000000"/>
    <n v="1114000000"/>
    <n v="34000000"/>
    <m/>
    <m/>
    <m/>
  </r>
  <r>
    <x v="125"/>
    <s v="Year 1"/>
    <d v="2012-12-31T00:00:00"/>
    <x v="0"/>
    <s v="Materials"/>
    <x v="17"/>
    <n v="11838700000"/>
    <n v="6385400000"/>
    <n v="4018300000"/>
    <s v=" $-   "/>
    <s v=" $-   "/>
    <m/>
    <m/>
    <m/>
  </r>
  <r>
    <x v="125"/>
    <s v="Year 2"/>
    <d v="2013-12-31T00:00:00"/>
    <x v="1"/>
    <s v="Materials"/>
    <x v="17"/>
    <n v="13253400000"/>
    <n v="7161200000"/>
    <n v="4360300000"/>
    <s v=" $-   "/>
    <s v=" $-   "/>
    <m/>
    <m/>
    <m/>
  </r>
  <r>
    <x v="125"/>
    <s v="Year 3"/>
    <d v="2014-12-31T00:00:00"/>
    <x v="2"/>
    <s v="Materials"/>
    <x v="17"/>
    <n v="14280500000"/>
    <n v="7679100000"/>
    <n v="4577600000"/>
    <s v=" $-   "/>
    <s v=" $-   "/>
    <m/>
    <m/>
    <m/>
  </r>
  <r>
    <x v="125"/>
    <s v="Year 4"/>
    <d v="2015-12-31T00:00:00"/>
    <x v="3"/>
    <s v="Materials"/>
    <x v="17"/>
    <n v="13545100000"/>
    <n v="7223500000"/>
    <n v="4345500000"/>
    <s v=" $-   "/>
    <s v=" $-   "/>
    <m/>
    <m/>
    <m/>
  </r>
  <r>
    <x v="126"/>
    <s v="Year 1"/>
    <d v="2013-12-31T00:00:00"/>
    <x v="1"/>
    <s v="Utilities"/>
    <x v="11"/>
    <n v="12354000000"/>
    <n v="7191000000"/>
    <n v="1895000000"/>
    <s v=" $-   "/>
    <n v="1024000000"/>
    <m/>
    <m/>
    <m/>
  </r>
  <r>
    <x v="126"/>
    <s v="Year 2"/>
    <d v="2014-12-31T00:00:00"/>
    <x v="2"/>
    <s v="Utilities"/>
    <x v="11"/>
    <n v="12919000000"/>
    <n v="7807000000"/>
    <n v="1877000000"/>
    <s v=" $-   "/>
    <n v="1071000000"/>
    <m/>
    <m/>
    <m/>
  </r>
  <r>
    <x v="126"/>
    <s v="Year 3"/>
    <d v="2015-12-31T00:00:00"/>
    <x v="3"/>
    <s v="Utilities"/>
    <x v="11"/>
    <n v="12554000000"/>
    <n v="7060000000"/>
    <n v="1937000000"/>
    <s v=" $-   "/>
    <n v="1130000000"/>
    <m/>
    <m/>
    <m/>
  </r>
  <r>
    <x v="126"/>
    <s v="Year 4"/>
    <d v="2016-12-31T00:00:00"/>
    <x v="4"/>
    <s v="Utilities"/>
    <x v="11"/>
    <n v="12075000000"/>
    <n v="6357000000"/>
    <n v="2031000000"/>
    <s v=" $-   "/>
    <n v="1216000000"/>
    <m/>
    <m/>
    <m/>
  </r>
  <r>
    <x v="127"/>
    <s v="Year 1"/>
    <d v="2012-12-31T00:00:00"/>
    <x v="0"/>
    <s v="Industrials"/>
    <x v="68"/>
    <n v="2073000000"/>
    <n v="759500000"/>
    <n v="673500000"/>
    <s v=" $-   "/>
    <n v="160000000"/>
    <m/>
    <m/>
    <m/>
  </r>
  <r>
    <x v="127"/>
    <s v="Year 2"/>
    <d v="2013-12-31T00:00:00"/>
    <x v="1"/>
    <s v="Industrials"/>
    <x v="68"/>
    <n v="2303900000"/>
    <n v="787300000"/>
    <n v="715800000"/>
    <s v=" $-   "/>
    <n v="189600000"/>
    <m/>
    <m/>
    <m/>
  </r>
  <r>
    <x v="127"/>
    <s v="Year 3"/>
    <d v="2014-12-31T00:00:00"/>
    <x v="2"/>
    <s v="Industrials"/>
    <x v="68"/>
    <n v="2436400000"/>
    <n v="844700000"/>
    <n v="751700000"/>
    <s v=" $-   "/>
    <n v="201800000"/>
    <m/>
    <m/>
    <m/>
  </r>
  <r>
    <x v="127"/>
    <s v="Year 4"/>
    <d v="2015-12-31T00:00:00"/>
    <x v="3"/>
    <s v="Industrials"/>
    <x v="68"/>
    <n v="2663600000"/>
    <n v="887400000"/>
    <n v="884300000"/>
    <s v=" $-   "/>
    <n v="198000000"/>
    <m/>
    <m/>
    <m/>
  </r>
  <r>
    <x v="128"/>
    <s v="Year 1"/>
    <d v="2012-12-31T00:00:00"/>
    <x v="0"/>
    <s v="Utilities"/>
    <x v="11"/>
    <n v="11862000000"/>
    <n v="7747000000"/>
    <n v="296000000"/>
    <s v=" $-   "/>
    <n v="1562000000"/>
    <m/>
    <m/>
    <m/>
  </r>
  <r>
    <x v="128"/>
    <s v="Year 2"/>
    <d v="2013-12-31T00:00:00"/>
    <x v="1"/>
    <s v="Utilities"/>
    <x v="11"/>
    <n v="12581000000"/>
    <n v="8364000000"/>
    <n v="309000000"/>
    <s v=" $-   "/>
    <n v="1622000000"/>
    <m/>
    <m/>
    <m/>
  </r>
  <r>
    <x v="128"/>
    <s v="Year 3"/>
    <d v="2014-12-31T00:00:00"/>
    <x v="2"/>
    <s v="Utilities"/>
    <x v="11"/>
    <n v="13413000000"/>
    <n v="8742000000"/>
    <n v="322000000"/>
    <s v=" $-   "/>
    <n v="1720000000"/>
    <m/>
    <m/>
    <m/>
  </r>
  <r>
    <x v="128"/>
    <s v="Year 4"/>
    <d v="2015-12-31T00:00:00"/>
    <x v="3"/>
    <s v="Utilities"/>
    <x v="11"/>
    <n v="11524000000"/>
    <n v="7256000000"/>
    <n v="336000000"/>
    <s v=" $-   "/>
    <n v="1919000000"/>
    <m/>
    <m/>
    <m/>
  </r>
  <r>
    <x v="129"/>
    <s v="Year 1"/>
    <d v="2013-06-30T00:00:00"/>
    <x v="1"/>
    <s v="Consumer Staples"/>
    <x v="56"/>
    <n v="10181700000"/>
    <n v="2025900000"/>
    <n v="6597000000"/>
    <s v=" $-   "/>
    <s v=" $-   "/>
    <m/>
    <m/>
    <m/>
  </r>
  <r>
    <x v="129"/>
    <s v="Year 2"/>
    <d v="2014-06-30T00:00:00"/>
    <x v="2"/>
    <s v="Consumer Staples"/>
    <x v="56"/>
    <n v="10968800000"/>
    <n v="2158200000"/>
    <n v="6985900000"/>
    <s v=" $-   "/>
    <s v=" $-   "/>
    <m/>
    <m/>
    <m/>
  </r>
  <r>
    <x v="129"/>
    <s v="Year 3"/>
    <d v="2015-06-30T00:00:00"/>
    <x v="3"/>
    <s v="Consumer Staples"/>
    <x v="56"/>
    <n v="10780400000"/>
    <n v="2100600000"/>
    <n v="7073500000"/>
    <s v=" $-   "/>
    <s v=" $-   "/>
    <m/>
    <m/>
    <m/>
  </r>
  <r>
    <x v="129"/>
    <s v="Year 4"/>
    <d v="2016-06-30T00:00:00"/>
    <x v="4"/>
    <s v="Consumer Staples"/>
    <x v="56"/>
    <n v="11262300000"/>
    <n v="2181100000"/>
    <n v="7337800000"/>
    <s v=" $-   "/>
    <s v=" $-   "/>
    <m/>
    <m/>
    <m/>
  </r>
  <r>
    <x v="130"/>
    <s v="Year 1"/>
    <d v="2012-12-31T00:00:00"/>
    <x v="0"/>
    <s v="Materials"/>
    <x v="63"/>
    <n v="8102000000"/>
    <n v="6340000000"/>
    <n v="644000000"/>
    <n v="198000000"/>
    <s v=" $-   "/>
    <m/>
    <m/>
    <m/>
  </r>
  <r>
    <x v="130"/>
    <s v="Year 2"/>
    <d v="2013-12-31T00:00:00"/>
    <x v="1"/>
    <s v="Materials"/>
    <x v="63"/>
    <n v="9350000000"/>
    <n v="6574000000"/>
    <n v="645000000"/>
    <n v="193000000"/>
    <s v=" $-   "/>
    <m/>
    <m/>
    <m/>
  </r>
  <r>
    <x v="130"/>
    <s v="Year 3"/>
    <d v="2014-12-31T00:00:00"/>
    <x v="2"/>
    <s v="Materials"/>
    <x v="63"/>
    <n v="9527000000"/>
    <n v="7306000000"/>
    <n v="755000000"/>
    <n v="227000000"/>
    <s v=" $-   "/>
    <m/>
    <m/>
    <m/>
  </r>
  <r>
    <x v="130"/>
    <s v="Year 4"/>
    <d v="2015-12-31T00:00:00"/>
    <x v="3"/>
    <s v="Materials"/>
    <x v="63"/>
    <n v="9648000000"/>
    <n v="7068000000"/>
    <n v="762000000"/>
    <n v="251000000"/>
    <s v=" $-   "/>
    <m/>
    <m/>
    <m/>
  </r>
  <r>
    <x v="131"/>
    <s v="Year 1"/>
    <d v="2013-09-30T00:00:00"/>
    <x v="1"/>
    <s v="Industrials"/>
    <x v="53"/>
    <n v="24669000000"/>
    <n v="14717000000"/>
    <n v="6010000000"/>
    <s v=" $-   "/>
    <s v=" $-   "/>
    <m/>
    <m/>
    <m/>
  </r>
  <r>
    <x v="131"/>
    <s v="Year 2"/>
    <d v="2014-09-30T00:00:00"/>
    <x v="2"/>
    <s v="Industrials"/>
    <x v="53"/>
    <n v="17733000000"/>
    <n v="9971000000"/>
    <n v="4375000000"/>
    <s v=" $-   "/>
    <s v=" $-   "/>
    <m/>
    <m/>
    <m/>
  </r>
  <r>
    <x v="131"/>
    <s v="Year 3"/>
    <d v="2015-09-30T00:00:00"/>
    <x v="3"/>
    <s v="Industrials"/>
    <x v="53"/>
    <n v="16249000000"/>
    <n v="9241000000"/>
    <n v="4065000000"/>
    <s v=" $-   "/>
    <s v=" $-   "/>
    <m/>
    <m/>
    <m/>
  </r>
  <r>
    <x v="131"/>
    <s v="Year 4"/>
    <d v="2016-09-30T00:00:00"/>
    <x v="4"/>
    <s v="Industrials"/>
    <x v="53"/>
    <n v="14522000000"/>
    <n v="8260000000"/>
    <n v="3758000000"/>
    <s v=" $-   "/>
    <s v=" $-   "/>
    <m/>
    <m/>
    <m/>
  </r>
  <r>
    <x v="132"/>
    <s v="Year 1"/>
    <d v="2012-12-31T00:00:00"/>
    <x v="0"/>
    <s v="Energy"/>
    <x v="27"/>
    <n v="11682636000"/>
    <n v="1699428000"/>
    <n v="3862434000"/>
    <s v=" $-   "/>
    <n v="3169703000"/>
    <m/>
    <m/>
    <m/>
  </r>
  <r>
    <x v="132"/>
    <s v="Year 2"/>
    <d v="2013-12-31T00:00:00"/>
    <x v="1"/>
    <s v="Energy"/>
    <x v="27"/>
    <n v="14487118000"/>
    <n v="2066893000"/>
    <n v="4621096000"/>
    <s v=" $-   "/>
    <n v="3600976000"/>
    <m/>
    <m/>
    <m/>
  </r>
  <r>
    <x v="132"/>
    <s v="Year 3"/>
    <d v="2014-12-31T00:00:00"/>
    <x v="2"/>
    <s v="Energy"/>
    <x v="27"/>
    <n v="18035340000"/>
    <n v="2534389000"/>
    <n v="5285634000"/>
    <s v=" $-   "/>
    <n v="3997041000"/>
    <m/>
    <m/>
    <m/>
  </r>
  <r>
    <x v="132"/>
    <s v="Year 4"/>
    <d v="2015-12-31T00:00:00"/>
    <x v="3"/>
    <s v="Energy"/>
    <x v="27"/>
    <n v="8757428000"/>
    <n v="2177757000"/>
    <n v="3174320000"/>
    <s v=" $-   "/>
    <n v="3313644000"/>
    <m/>
    <m/>
    <m/>
  </r>
  <r>
    <x v="133"/>
    <s v="Year 1"/>
    <d v="2012-12-31T00:00:00"/>
    <x v="0"/>
    <s v="Real Estate"/>
    <x v="14"/>
    <n v="1887376000"/>
    <n v="944617000"/>
    <n v="531180000"/>
    <s v=" $-   "/>
    <s v=" $-   "/>
    <m/>
    <m/>
    <m/>
  </r>
  <r>
    <x v="133"/>
    <s v="Year 2"/>
    <d v="2013-12-31T00:00:00"/>
    <x v="1"/>
    <s v="Real Estate"/>
    <x v="14"/>
    <n v="2152766000"/>
    <n v="1064403000"/>
    <n v="621413000"/>
    <s v=" $-   "/>
    <s v=" $-   "/>
    <m/>
    <m/>
    <m/>
  </r>
  <r>
    <x v="133"/>
    <s v="Year 3"/>
    <d v="2014-12-31T00:00:00"/>
    <x v="2"/>
    <s v="Real Estate"/>
    <x v="14"/>
    <n v="2443776000"/>
    <n v="1197885000"/>
    <n v="734119000"/>
    <s v=" $-   "/>
    <s v=" $-   "/>
    <m/>
    <m/>
    <m/>
  </r>
  <r>
    <x v="133"/>
    <s v="Year 4"/>
    <d v="2015-12-31T00:00:00"/>
    <x v="3"/>
    <s v="Real Estate"/>
    <x v="14"/>
    <n v="2725867000"/>
    <n v="1291506000"/>
    <n v="825296000"/>
    <s v=" $-   "/>
    <s v=" $-   "/>
    <m/>
    <m/>
    <m/>
  </r>
  <r>
    <x v="134"/>
    <s v="Year 1"/>
    <d v="2012-12-31T00:00:00"/>
    <x v="0"/>
    <s v="Real Estate"/>
    <x v="14"/>
    <n v="1747502000"/>
    <n v="625507000"/>
    <n v="47233000"/>
    <s v=" $-   "/>
    <n v="560669000"/>
    <m/>
    <m/>
    <m/>
  </r>
  <r>
    <x v="134"/>
    <s v="Year 2"/>
    <d v="2013-12-31T00:00:00"/>
    <x v="1"/>
    <s v="Real Estate"/>
    <x v="14"/>
    <n v="2387702000"/>
    <n v="834228000"/>
    <n v="62179000"/>
    <s v=" $-   "/>
    <n v="978973000"/>
    <m/>
    <m/>
    <m/>
  </r>
  <r>
    <x v="134"/>
    <s v="Year 3"/>
    <d v="2014-12-31T00:00:00"/>
    <x v="2"/>
    <s v="Real Estate"/>
    <x v="14"/>
    <n v="2614748000"/>
    <n v="883564000"/>
    <n v="50948000"/>
    <s v=" $-   "/>
    <n v="758861000"/>
    <m/>
    <m/>
    <m/>
  </r>
  <r>
    <x v="134"/>
    <s v="Year 4"/>
    <d v="2015-12-31T00:00:00"/>
    <x v="3"/>
    <s v="Real Estate"/>
    <x v="14"/>
    <n v="2744965000"/>
    <n v="905168000"/>
    <n v="65082000"/>
    <s v=" $-   "/>
    <n v="765895000"/>
    <m/>
    <m/>
    <m/>
  </r>
  <r>
    <x v="135"/>
    <s v="Year 1"/>
    <d v="2013-12-31T00:00:00"/>
    <x v="1"/>
    <s v="Energy"/>
    <x v="27"/>
    <n v="1859177000"/>
    <n v="354561000"/>
    <n v="200849000"/>
    <s v=" $-   "/>
    <n v="653132000"/>
    <m/>
    <m/>
    <m/>
  </r>
  <r>
    <x v="135"/>
    <s v="Year 2"/>
    <d v="2014-12-31T00:00:00"/>
    <x v="2"/>
    <s v="Energy"/>
    <x v="27"/>
    <n v="2388768000"/>
    <n v="443974000"/>
    <n v="238134000"/>
    <s v=" $-   "/>
    <n v="679298000"/>
    <m/>
    <m/>
    <m/>
  </r>
  <r>
    <x v="135"/>
    <s v="Year 3"/>
    <d v="2015-12-31T00:00:00"/>
    <x v="3"/>
    <s v="Energy"/>
    <x v="27"/>
    <n v="1954000000"/>
    <n v="523043000"/>
    <n v="249925000"/>
    <s v=" $-   "/>
    <n v="819216000"/>
    <m/>
    <m/>
    <m/>
  </r>
  <r>
    <x v="135"/>
    <s v="Year 4"/>
    <d v="2016-12-31T00:00:00"/>
    <x v="4"/>
    <s v="Energy"/>
    <x v="27"/>
    <n v="1857339000"/>
    <n v="613909000"/>
    <n v="272747000"/>
    <s v=" $-   "/>
    <n v="927920000"/>
    <m/>
    <m/>
    <m/>
  </r>
  <r>
    <x v="136"/>
    <s v="Year 1"/>
    <d v="2012-12-31T00:00:00"/>
    <x v="0"/>
    <s v="Utilities"/>
    <x v="10"/>
    <n v="6273787000"/>
    <n v="3667434000"/>
    <n v="747356000"/>
    <s v=" $-   "/>
    <n v="740791000"/>
    <m/>
    <m/>
    <m/>
  </r>
  <r>
    <x v="136"/>
    <s v="Year 2"/>
    <d v="2013-12-31T00:00:00"/>
    <x v="1"/>
    <s v="Utilities"/>
    <x v="10"/>
    <n v="7301204000"/>
    <n v="3997940000"/>
    <n v="914149000"/>
    <s v=" $-   "/>
    <n v="859680000"/>
    <m/>
    <m/>
    <m/>
  </r>
  <r>
    <x v="136"/>
    <s v="Year 3"/>
    <d v="2014-12-31T00:00:00"/>
    <x v="2"/>
    <s v="Utilities"/>
    <x v="10"/>
    <n v="7741856000"/>
    <n v="4449139000"/>
    <n v="1034507000"/>
    <s v=" $-   "/>
    <n v="625361000"/>
    <m/>
    <m/>
    <m/>
  </r>
  <r>
    <x v="136"/>
    <s v="Year 4"/>
    <d v="2015-12-31T00:00:00"/>
    <x v="3"/>
    <s v="Utilities"/>
    <x v="10"/>
    <n v="7954827000"/>
    <n v="4416194000"/>
    <n v="1086274000"/>
    <s v=" $-   "/>
    <n v="688195000"/>
    <m/>
    <m/>
    <m/>
  </r>
  <r>
    <x v="137"/>
    <s v="Year 1"/>
    <d v="2012-12-31T00:00:00"/>
    <x v="0"/>
    <s v="Real Estate"/>
    <x v="70"/>
    <n v="535153000"/>
    <n v="172167000"/>
    <n v="24573000"/>
    <s v=" $-   "/>
    <n v="169173000"/>
    <m/>
    <m/>
    <m/>
  </r>
  <r>
    <x v="137"/>
    <s v="Year 2"/>
    <d v="2013-12-31T00:00:00"/>
    <x v="1"/>
    <s v="Real Estate"/>
    <x v="70"/>
    <n v="610590000"/>
    <n v="197336000"/>
    <n v="26684000"/>
    <s v=" $-   "/>
    <n v="192420000"/>
    <m/>
    <m/>
    <m/>
  </r>
  <r>
    <x v="137"/>
    <s v="Year 3"/>
    <d v="2014-12-31T00:00:00"/>
    <x v="2"/>
    <s v="Real Estate"/>
    <x v="70"/>
    <n v="970938000"/>
    <n v="312546000"/>
    <n v="40878000"/>
    <s v=" $-   "/>
    <n v="360592000"/>
    <m/>
    <m/>
    <m/>
  </r>
  <r>
    <x v="137"/>
    <s v="Year 4"/>
    <d v="2015-12-31T00:00:00"/>
    <x v="3"/>
    <s v="Real Estate"/>
    <x v="70"/>
    <n v="1194407000"/>
    <n v="363508000"/>
    <n v="40090000"/>
    <s v=" $-   "/>
    <n v="453423000"/>
    <m/>
    <m/>
    <m/>
  </r>
  <r>
    <x v="138"/>
    <s v="Year 1"/>
    <d v="2012-12-31T00:00:00"/>
    <x v="0"/>
    <s v="Financials"/>
    <x v="71"/>
    <n v="1365000000"/>
    <s v=" $-   "/>
    <n v="921000000"/>
    <s v=" $-   "/>
    <n v="471000000"/>
    <m/>
    <m/>
    <m/>
  </r>
  <r>
    <x v="138"/>
    <s v="Year 2"/>
    <d v="2013-12-31T00:00:00"/>
    <x v="1"/>
    <s v="Financials"/>
    <x v="71"/>
    <n v="1466000000"/>
    <s v=" $-   "/>
    <n v="888000000"/>
    <s v=" $-   "/>
    <n v="256000000"/>
    <m/>
    <m/>
    <m/>
  </r>
  <r>
    <x v="138"/>
    <s v="Year 3"/>
    <d v="2014-12-31T00:00:00"/>
    <x v="2"/>
    <s v="Financials"/>
    <x v="71"/>
    <n v="1665000000"/>
    <s v=" $-   "/>
    <n v="958000000"/>
    <s v=" $-   "/>
    <n v="136000000"/>
    <m/>
    <m/>
    <m/>
  </r>
  <r>
    <x v="138"/>
    <s v="Year 4"/>
    <d v="2015-12-31T00:00:00"/>
    <x v="3"/>
    <s v="Financials"/>
    <x v="71"/>
    <n v="1403000000"/>
    <s v=" $-   "/>
    <n v="1048000000"/>
    <s v=" $-   "/>
    <n v="61000000"/>
    <m/>
    <m/>
    <m/>
  </r>
  <r>
    <x v="139"/>
    <s v="Year 1"/>
    <d v="2012-12-31T00:00:00"/>
    <x v="0"/>
    <s v="Industrials"/>
    <x v="53"/>
    <n v="16311000000"/>
    <n v="11448000000"/>
    <n v="2894000000"/>
    <n v="439000000"/>
    <s v=" $-   "/>
    <m/>
    <m/>
    <m/>
  </r>
  <r>
    <x v="139"/>
    <s v="Year 2"/>
    <d v="2013-12-31T00:00:00"/>
    <x v="1"/>
    <s v="Industrials"/>
    <x v="53"/>
    <n v="22046000000"/>
    <n v="15369000000"/>
    <n v="3886000000"/>
    <n v="644000000"/>
    <s v=" $-   "/>
    <m/>
    <m/>
    <m/>
  </r>
  <r>
    <x v="139"/>
    <s v="Year 3"/>
    <d v="2014-12-31T00:00:00"/>
    <x v="2"/>
    <s v="Industrials"/>
    <x v="53"/>
    <n v="22552000000"/>
    <n v="15646000000"/>
    <n v="3810000000"/>
    <n v="647000000"/>
    <s v=" $-   "/>
    <m/>
    <m/>
    <m/>
  </r>
  <r>
    <x v="139"/>
    <s v="Year 4"/>
    <d v="2015-12-31T00:00:00"/>
    <x v="3"/>
    <s v="Industrials"/>
    <x v="53"/>
    <n v="20855000000"/>
    <n v="14292000000"/>
    <n v="3596000000"/>
    <n v="625000000"/>
    <s v=" $-   "/>
    <m/>
    <m/>
    <m/>
  </r>
  <r>
    <x v="140"/>
    <s v="Year 1"/>
    <d v="2012-12-31T00:00:00"/>
    <x v="0"/>
    <s v="Utilities"/>
    <x v="11"/>
    <n v="10302079000"/>
    <n v="6583627000"/>
    <n v="917162000"/>
    <s v=" $-   "/>
    <n v="1144585000"/>
    <m/>
    <m/>
    <m/>
  </r>
  <r>
    <x v="140"/>
    <s v="Year 2"/>
    <d v="2013-12-31T00:00:00"/>
    <x v="1"/>
    <s v="Utilities"/>
    <x v="11"/>
    <n v="11390947000"/>
    <n v="7588885000"/>
    <n v="888051000"/>
    <s v=" $-   "/>
    <n v="1261044000"/>
    <m/>
    <m/>
    <m/>
  </r>
  <r>
    <x v="140"/>
    <s v="Year 3"/>
    <d v="2014-12-31T00:00:00"/>
    <x v="2"/>
    <s v="Utilities"/>
    <x v="11"/>
    <n v="12494921000"/>
    <n v="8126187000"/>
    <n v="863455000"/>
    <s v=" $-   "/>
    <n v="1318638000"/>
    <m/>
    <m/>
    <m/>
  </r>
  <r>
    <x v="140"/>
    <s v="Year 4"/>
    <d v="2015-12-31T00:00:00"/>
    <x v="3"/>
    <s v="Utilities"/>
    <x v="11"/>
    <n v="11513251000"/>
    <n v="7449273000"/>
    <n v="1074998000"/>
    <s v=" $-   "/>
    <n v="1337276000"/>
    <m/>
    <m/>
    <m/>
  </r>
  <r>
    <x v="141"/>
    <s v="Year 1"/>
    <d v="2012-12-31T00:00:00"/>
    <x v="0"/>
    <s v="Health Care"/>
    <x v="5"/>
    <n v="1899600000"/>
    <n v="491000000"/>
    <n v="697400000"/>
    <n v="291300000"/>
    <s v=" $-   "/>
    <m/>
    <m/>
    <m/>
  </r>
  <r>
    <x v="141"/>
    <s v="Year 2"/>
    <d v="2013-12-31T00:00:00"/>
    <x v="1"/>
    <s v="Health Care"/>
    <x v="5"/>
    <n v="2045500000"/>
    <n v="516600000"/>
    <n v="749700000"/>
    <n v="323000000"/>
    <s v=" $-   "/>
    <m/>
    <m/>
    <m/>
  </r>
  <r>
    <x v="141"/>
    <s v="Year 3"/>
    <d v="2014-12-31T00:00:00"/>
    <x v="2"/>
    <s v="Health Care"/>
    <x v="5"/>
    <n v="2322900000"/>
    <n v="625600000"/>
    <n v="928700000"/>
    <n v="346500000"/>
    <s v=" $-   "/>
    <m/>
    <m/>
    <m/>
  </r>
  <r>
    <x v="141"/>
    <s v="Year 4"/>
    <d v="2015-12-31T00:00:00"/>
    <x v="3"/>
    <s v="Health Care"/>
    <x v="5"/>
    <n v="2493700000"/>
    <n v="617200000"/>
    <n v="850700000"/>
    <n v="383100000"/>
    <s v=" $-   "/>
    <m/>
    <m/>
    <m/>
  </r>
  <r>
    <x v="142"/>
    <s v="Year 1"/>
    <d v="2013-12-31T00:00:00"/>
    <x v="1"/>
    <s v="Utilities"/>
    <x v="10"/>
    <n v="24888000000"/>
    <n v="17994000000"/>
    <n v="1095000000"/>
    <s v=" $-   "/>
    <n v="2153000000"/>
    <m/>
    <m/>
    <m/>
  </r>
  <r>
    <x v="142"/>
    <s v="Year 2"/>
    <d v="2014-12-31T00:00:00"/>
    <x v="2"/>
    <s v="Utilities"/>
    <x v="10"/>
    <n v="27429000000"/>
    <n v="21571000000"/>
    <n v="1154000000"/>
    <s v=" $-   "/>
    <n v="2314000000"/>
    <m/>
    <m/>
    <m/>
  </r>
  <r>
    <x v="142"/>
    <s v="Year 3"/>
    <d v="2015-12-31T00:00:00"/>
    <x v="3"/>
    <s v="Utilities"/>
    <x v="10"/>
    <n v="29447000000"/>
    <n v="21406000000"/>
    <n v="1200000000"/>
    <s v=" $-   "/>
    <n v="2450000000"/>
    <m/>
    <m/>
    <m/>
  </r>
  <r>
    <x v="142"/>
    <s v="Year 4"/>
    <d v="2016-12-31T00:00:00"/>
    <x v="4"/>
    <s v="Utilities"/>
    <x v="10"/>
    <n v="31360000000"/>
    <n v="22688000000"/>
    <n v="1576000000"/>
    <s v=" $-   "/>
    <n v="3936000000"/>
    <m/>
    <m/>
    <m/>
  </r>
  <r>
    <x v="143"/>
    <s v="Year 1"/>
    <d v="2012-12-31T00:00:00"/>
    <x v="0"/>
    <s v="Industrials"/>
    <x v="49"/>
    <n v="5992215000"/>
    <n v="4156845000"/>
    <n v="1264632000"/>
    <s v=" $-   "/>
    <n v="39940000"/>
    <m/>
    <m/>
    <m/>
  </r>
  <r>
    <x v="143"/>
    <s v="Year 2"/>
    <d v="2013-12-31T00:00:00"/>
    <x v="1"/>
    <s v="Industrials"/>
    <x v="49"/>
    <n v="6080257000"/>
    <n v="4197404000"/>
    <n v="1282709000"/>
    <s v=" $-   "/>
    <n v="48071000"/>
    <m/>
    <m/>
    <m/>
  </r>
  <r>
    <x v="143"/>
    <s v="Year 3"/>
    <d v="2014-12-31T00:00:00"/>
    <x v="2"/>
    <s v="Industrials"/>
    <x v="49"/>
    <n v="6564721000"/>
    <n v="4583294000"/>
    <n v="1337487000"/>
    <s v=" $-   "/>
    <n v="49292000"/>
    <m/>
    <m/>
    <m/>
  </r>
  <r>
    <x v="143"/>
    <s v="Year 4"/>
    <d v="2015-12-31T00:00:00"/>
    <x v="3"/>
    <s v="Industrials"/>
    <x v="49"/>
    <n v="6616632000"/>
    <n v="4428855000"/>
    <n v="1420281000"/>
    <s v=" $-   "/>
    <n v="46012000"/>
    <m/>
    <m/>
    <m/>
  </r>
  <r>
    <x v="144"/>
    <s v="Year 1"/>
    <d v="2013-12-31T00:00:00"/>
    <x v="1"/>
    <s v="Consumer Discretionary"/>
    <x v="24"/>
    <n v="4771259000"/>
    <n v="1038034000"/>
    <n v="3151043000"/>
    <s v=" $-   "/>
    <n v="71731000"/>
    <m/>
    <m/>
    <m/>
  </r>
  <r>
    <x v="144"/>
    <s v="Year 2"/>
    <d v="2014-12-31T00:00:00"/>
    <x v="2"/>
    <s v="Consumer Discretionary"/>
    <x v="24"/>
    <n v="5763485000"/>
    <n v="1179081000"/>
    <n v="3919856000"/>
    <s v=" $-   "/>
    <n v="76773000"/>
    <m/>
    <m/>
    <m/>
  </r>
  <r>
    <x v="144"/>
    <s v="Year 3"/>
    <d v="2015-12-31T00:00:00"/>
    <x v="3"/>
    <s v="Consumer Discretionary"/>
    <x v="24"/>
    <n v="6672317000"/>
    <n v="1309559000"/>
    <n v="4785243000"/>
    <s v=" $-   "/>
    <n v="156458000"/>
    <m/>
    <m/>
    <m/>
  </r>
  <r>
    <x v="144"/>
    <s v="Year 4"/>
    <d v="2016-12-31T00:00:00"/>
    <x v="4"/>
    <s v="Consumer Discretionary"/>
    <x v="24"/>
    <n v="8773564000"/>
    <n v="1596698000"/>
    <n v="6280728000"/>
    <s v=" $-   "/>
    <n v="317141000"/>
    <m/>
    <m/>
    <m/>
  </r>
  <r>
    <x v="145"/>
    <s v="Year 1"/>
    <d v="2012-12-31T00:00:00"/>
    <x v="0"/>
    <s v="Real Estate"/>
    <x v="23"/>
    <n v="409396000"/>
    <n v="114028000"/>
    <n v="58323000"/>
    <s v=" $-   "/>
    <n v="74453000"/>
    <m/>
    <m/>
    <m/>
  </r>
  <r>
    <x v="145"/>
    <s v="Year 2"/>
    <d v="2013-12-31T00:00:00"/>
    <x v="1"/>
    <s v="Real Estate"/>
    <x v="23"/>
    <n v="520613000"/>
    <n v="140012000"/>
    <n v="63268000"/>
    <s v=" $-   "/>
    <n v="95232000"/>
    <m/>
    <m/>
    <m/>
  </r>
  <r>
    <x v="145"/>
    <s v="Year 3"/>
    <d v="2014-12-31T00:00:00"/>
    <x v="2"/>
    <s v="Real Estate"/>
    <x v="23"/>
    <n v="647155000"/>
    <n v="172416000"/>
    <n v="71369000"/>
    <s v=" $-   "/>
    <n v="115076000"/>
    <m/>
    <m/>
    <m/>
  </r>
  <r>
    <x v="145"/>
    <s v="Year 4"/>
    <d v="2015-12-31T00:00:00"/>
    <x v="3"/>
    <s v="Real Estate"/>
    <x v="23"/>
    <n v="782270000"/>
    <n v="203965000"/>
    <n v="80791000"/>
    <s v=" $-   "/>
    <n v="133457000"/>
    <m/>
    <m/>
    <m/>
  </r>
  <r>
    <x v="146"/>
    <s v="Year 1"/>
    <d v="2013-12-31T00:00:00"/>
    <x v="1"/>
    <s v="Consumer Discretionary"/>
    <x v="72"/>
    <n v="146917000000"/>
    <n v="123050000000"/>
    <n v="10850000000"/>
    <s v=" $-   "/>
    <s v=" $-   "/>
    <m/>
    <m/>
    <m/>
  </r>
  <r>
    <x v="146"/>
    <s v="Year 2"/>
    <d v="2014-12-31T00:00:00"/>
    <x v="2"/>
    <s v="Consumer Discretionary"/>
    <x v="72"/>
    <n v="144077000000"/>
    <n v="131903000000"/>
    <n v="11842000000"/>
    <s v=" $-   "/>
    <s v=" $-   "/>
    <m/>
    <m/>
    <m/>
  </r>
  <r>
    <x v="146"/>
    <s v="Year 3"/>
    <d v="2015-12-31T00:00:00"/>
    <x v="3"/>
    <s v="Consumer Discretionary"/>
    <x v="72"/>
    <n v="149558000000"/>
    <n v="131409000000"/>
    <n v="10502000000"/>
    <s v=" $-   "/>
    <s v=" $-   "/>
    <m/>
    <m/>
    <m/>
  </r>
  <r>
    <x v="146"/>
    <s v="Year 4"/>
    <d v="2016-12-31T00:00:00"/>
    <x v="4"/>
    <s v="Consumer Discretionary"/>
    <x v="72"/>
    <n v="151800000000"/>
    <n v="135488000000"/>
    <n v="12196000000"/>
    <s v=" $-   "/>
    <s v=" $-   "/>
    <m/>
    <m/>
    <m/>
  </r>
  <r>
    <x v="147"/>
    <s v="Year 1"/>
    <d v="2013-12-31T00:00:00"/>
    <x v="1"/>
    <s v="Industrials"/>
    <x v="18"/>
    <n v="3326106000"/>
    <n v="1606661000"/>
    <n v="1007431000"/>
    <s v=" $-   "/>
    <s v=" $-   "/>
    <m/>
    <m/>
    <m/>
  </r>
  <r>
    <x v="147"/>
    <s v="Year 2"/>
    <d v="2014-12-31T00:00:00"/>
    <x v="2"/>
    <s v="Industrials"/>
    <x v="18"/>
    <n v="3733507000"/>
    <n v="1836105000"/>
    <n v="1110776000"/>
    <s v=" $-   "/>
    <s v=" $-   "/>
    <m/>
    <m/>
    <m/>
  </r>
  <r>
    <x v="147"/>
    <s v="Year 3"/>
    <d v="2015-12-31T00:00:00"/>
    <x v="3"/>
    <s v="Industrials"/>
    <x v="18"/>
    <n v="3869187000"/>
    <n v="1920253000"/>
    <n v="1121590000"/>
    <s v=" $-   "/>
    <s v=" $-   "/>
    <m/>
    <m/>
    <m/>
  </r>
  <r>
    <x v="147"/>
    <s v="Year 4"/>
    <d v="2016-12-31T00:00:00"/>
    <x v="4"/>
    <s v="Industrials"/>
    <x v="18"/>
    <n v="3962036000"/>
    <n v="1997259000"/>
    <n v="1169470000"/>
    <s v=" $-   "/>
    <s v=" $-   "/>
    <m/>
    <m/>
    <m/>
  </r>
  <r>
    <x v="148"/>
    <s v="Year 1"/>
    <d v="2013-12-31T00:00:00"/>
    <x v="1"/>
    <s v="Information Technology"/>
    <x v="16"/>
    <n v="7872000000"/>
    <n v="1875000000"/>
    <n v="1778000000"/>
    <n v="1415000000"/>
    <s v=" $-   "/>
    <m/>
    <m/>
    <m/>
  </r>
  <r>
    <x v="148"/>
    <s v="Year 2"/>
    <d v="2014-12-31T00:00:00"/>
    <x v="2"/>
    <s v="Information Technology"/>
    <x v="16"/>
    <n v="12466000000"/>
    <n v="2153000000"/>
    <n v="2653000000"/>
    <n v="2666000000"/>
    <s v=" $-   "/>
    <m/>
    <m/>
    <m/>
  </r>
  <r>
    <x v="148"/>
    <s v="Year 3"/>
    <d v="2015-12-31T00:00:00"/>
    <x v="3"/>
    <s v="Information Technology"/>
    <x v="16"/>
    <n v="17928000000"/>
    <n v="2867000000"/>
    <n v="4020000000"/>
    <n v="4816000000"/>
    <s v=" $-   "/>
    <m/>
    <m/>
    <m/>
  </r>
  <r>
    <x v="148"/>
    <s v="Year 4"/>
    <d v="2016-12-31T00:00:00"/>
    <x v="4"/>
    <s v="Information Technology"/>
    <x v="16"/>
    <n v="27638000000"/>
    <n v="3789000000"/>
    <n v="5503000000"/>
    <n v="5919000000"/>
    <s v=" $-   "/>
    <m/>
    <m/>
    <m/>
  </r>
  <r>
    <x v="149"/>
    <s v="Year 1"/>
    <d v="2012-12-31T00:00:00"/>
    <x v="0"/>
    <s v="Industrials"/>
    <x v="18"/>
    <n v="3134800000"/>
    <n v="2093200000"/>
    <n v="873100000"/>
    <s v=" $-   "/>
    <n v="7400000"/>
    <m/>
    <m/>
    <m/>
  </r>
  <r>
    <x v="149"/>
    <s v="Year 2"/>
    <d v="2013-12-31T00:00:00"/>
    <x v="1"/>
    <s v="Industrials"/>
    <x v="18"/>
    <n v="3703600000"/>
    <n v="2408500000"/>
    <n v="938700000"/>
    <s v=" $-   "/>
    <n v="9400000"/>
    <m/>
    <m/>
    <m/>
  </r>
  <r>
    <x v="149"/>
    <s v="Year 3"/>
    <d v="2014-12-31T00:00:00"/>
    <x v="2"/>
    <s v="Industrials"/>
    <x v="18"/>
    <n v="4013600000"/>
    <n v="2646700000"/>
    <n v="943300000"/>
    <s v=" $-   "/>
    <n v="13100000"/>
    <m/>
    <m/>
    <m/>
  </r>
  <r>
    <x v="149"/>
    <s v="Year 4"/>
    <d v="2015-12-31T00:00:00"/>
    <x v="3"/>
    <s v="Industrials"/>
    <x v="18"/>
    <n v="4579400000"/>
    <n v="2997500000"/>
    <n v="1047600000"/>
    <s v=" $-   "/>
    <n v="21600000"/>
    <m/>
    <m/>
    <m/>
  </r>
  <r>
    <x v="150"/>
    <s v="Year 1"/>
    <d v="2012-12-31T00:00:00"/>
    <x v="0"/>
    <s v="Materials"/>
    <x v="73"/>
    <n v="18010000000"/>
    <n v="11561000000"/>
    <n v="431000000"/>
    <n v="285000000"/>
    <s v=" $-   "/>
    <m/>
    <m/>
    <m/>
  </r>
  <r>
    <x v="150"/>
    <s v="Year 2"/>
    <d v="2013-12-31T00:00:00"/>
    <x v="1"/>
    <s v="Materials"/>
    <x v="73"/>
    <n v="20921000000"/>
    <n v="14637000000"/>
    <n v="657000000"/>
    <n v="210000000"/>
    <s v=" $-   "/>
    <m/>
    <m/>
    <m/>
  </r>
  <r>
    <x v="150"/>
    <s v="Year 3"/>
    <d v="2014-12-31T00:00:00"/>
    <x v="2"/>
    <s v="Materials"/>
    <x v="73"/>
    <n v="21438000000"/>
    <n v="19504000000"/>
    <n v="592000000"/>
    <n v="126000000"/>
    <s v=" $-   "/>
    <m/>
    <m/>
    <m/>
  </r>
  <r>
    <x v="150"/>
    <s v="Year 4"/>
    <d v="2015-12-31T00:00:00"/>
    <x v="3"/>
    <s v="Materials"/>
    <x v="73"/>
    <n v="15877000000"/>
    <n v="28524000000"/>
    <n v="569000000"/>
    <n v="127000000"/>
    <s v=" $-   "/>
    <m/>
    <m/>
    <m/>
  </r>
  <r>
    <x v="151"/>
    <s v="Year 1"/>
    <d v="2013-05-31T00:00:00"/>
    <x v="1"/>
    <s v="Industrials"/>
    <x v="49"/>
    <n v="44287000000"/>
    <n v="16448000000"/>
    <n v="20359000000"/>
    <s v=" $-   "/>
    <n v="2386000000"/>
    <m/>
    <m/>
    <m/>
  </r>
  <r>
    <x v="151"/>
    <s v="Year 2"/>
    <d v="2014-05-31T00:00:00"/>
    <x v="2"/>
    <s v="Industrials"/>
    <x v="49"/>
    <n v="45567000000"/>
    <n v="17052000000"/>
    <n v="22113000000"/>
    <s v=" $-   "/>
    <n v="2587000000"/>
    <m/>
    <m/>
    <m/>
  </r>
  <r>
    <x v="151"/>
    <s v="Year 3"/>
    <d v="2015-05-31T00:00:00"/>
    <x v="3"/>
    <s v="Industrials"/>
    <x v="49"/>
    <n v="47453000000"/>
    <n v="16984000000"/>
    <n v="25715000000"/>
    <s v=" $-   "/>
    <n v="2611000000"/>
    <m/>
    <m/>
    <m/>
  </r>
  <r>
    <x v="151"/>
    <s v="Year 4"/>
    <d v="2016-05-31T00:00:00"/>
    <x v="4"/>
    <s v="Industrials"/>
    <x v="49"/>
    <n v="50365000000"/>
    <n v="17327000000"/>
    <n v="27330000000"/>
    <s v=" $-   "/>
    <n v="2631000000"/>
    <m/>
    <m/>
    <m/>
  </r>
  <r>
    <x v="152"/>
    <s v="Year 1"/>
    <d v="2012-12-31T00:00:00"/>
    <x v="0"/>
    <s v="Utilities"/>
    <x v="11"/>
    <n v="15255000000"/>
    <n v="6717000000"/>
    <n v="5353000000"/>
    <s v=" $-   "/>
    <n v="1051000000"/>
    <m/>
    <m/>
    <m/>
  </r>
  <r>
    <x v="152"/>
    <s v="Year 2"/>
    <d v="2013-12-31T00:00:00"/>
    <x v="1"/>
    <s v="Utilities"/>
    <x v="11"/>
    <n v="14892000000"/>
    <n v="6459000000"/>
    <n v="4315000000"/>
    <s v=" $-   "/>
    <n v="1741000000"/>
    <m/>
    <m/>
    <m/>
  </r>
  <r>
    <x v="152"/>
    <s v="Year 3"/>
    <d v="2014-12-31T00:00:00"/>
    <x v="2"/>
    <s v="Utilities"/>
    <x v="11"/>
    <n v="15049000000"/>
    <n v="6996000000"/>
    <n v="5759000000"/>
    <s v=" $-   "/>
    <n v="1232000000"/>
    <m/>
    <m/>
    <m/>
  </r>
  <r>
    <x v="152"/>
    <s v="Year 4"/>
    <d v="2015-12-31T00:00:00"/>
    <x v="3"/>
    <s v="Utilities"/>
    <x v="11"/>
    <n v="15026000000"/>
    <n v="6173000000"/>
    <n v="4969000000"/>
    <s v=" $-   "/>
    <n v="1550000000"/>
    <m/>
    <m/>
    <m/>
  </r>
  <r>
    <x v="153"/>
    <s v="Year 1"/>
    <d v="2013-09-30T00:00:00"/>
    <x v="1"/>
    <s v="Information Technology"/>
    <x v="57"/>
    <n v="1481314000"/>
    <n v="253047000"/>
    <n v="587835000"/>
    <n v="209614000"/>
    <s v=" $-   "/>
    <m/>
    <m/>
    <m/>
  </r>
  <r>
    <x v="153"/>
    <s v="Year 2"/>
    <d v="2014-09-30T00:00:00"/>
    <x v="2"/>
    <s v="Information Technology"/>
    <x v="57"/>
    <n v="1732046000"/>
    <n v="309959000"/>
    <n v="664738000"/>
    <n v="263792000"/>
    <s v=" $-   "/>
    <m/>
    <m/>
    <m/>
  </r>
  <r>
    <x v="153"/>
    <s v="Year 3"/>
    <d v="2015-09-30T00:00:00"/>
    <x v="3"/>
    <s v="Information Technology"/>
    <x v="57"/>
    <n v="1919823000"/>
    <n v="332261000"/>
    <n v="738080000"/>
    <n v="296583000"/>
    <s v=" $-   "/>
    <m/>
    <m/>
    <m/>
  </r>
  <r>
    <x v="153"/>
    <s v="Year 4"/>
    <d v="2016-09-30T00:00:00"/>
    <x v="4"/>
    <s v="Information Technology"/>
    <x v="57"/>
    <n v="1995034000"/>
    <n v="337205000"/>
    <n v="767174000"/>
    <n v="334227000"/>
    <s v=" $-   "/>
    <m/>
    <m/>
    <m/>
  </r>
  <r>
    <x v="154"/>
    <s v="Year 1"/>
    <d v="2012-12-31T00:00:00"/>
    <x v="0"/>
    <s v="Information Technology"/>
    <x v="16"/>
    <n v="5795800000"/>
    <n v="3956200000"/>
    <n v="763300000"/>
    <s v=" $-   "/>
    <s v=" $-   "/>
    <m/>
    <m/>
    <m/>
  </r>
  <r>
    <x v="154"/>
    <s v="Year 2"/>
    <d v="2013-12-31T00:00:00"/>
    <x v="1"/>
    <s v="Information Technology"/>
    <x v="16"/>
    <n v="6063400000"/>
    <n v="4092700000"/>
    <n v="907800000"/>
    <s v=" $-   "/>
    <s v=" $-   "/>
    <m/>
    <m/>
    <m/>
  </r>
  <r>
    <x v="154"/>
    <s v="Year 3"/>
    <d v="2014-12-31T00:00:00"/>
    <x v="2"/>
    <s v="Information Technology"/>
    <x v="16"/>
    <n v="6413800000"/>
    <n v="4328300000"/>
    <n v="814900000"/>
    <s v=" $-   "/>
    <s v=" $-   "/>
    <m/>
    <m/>
    <m/>
  </r>
  <r>
    <x v="154"/>
    <s v="Year 4"/>
    <d v="2015-12-31T00:00:00"/>
    <x v="3"/>
    <s v="Information Technology"/>
    <x v="16"/>
    <n v="6595200000"/>
    <n v="4393200000"/>
    <n v="1102800000"/>
    <s v=" $-   "/>
    <s v=" $-   "/>
    <m/>
    <m/>
    <m/>
  </r>
  <r>
    <x v="155"/>
    <s v="Year 1"/>
    <d v="2012-12-31T00:00:00"/>
    <x v="0"/>
    <s v="Information Technology"/>
    <x v="16"/>
    <n v="4436000000"/>
    <n v="2564000000"/>
    <n v="824000000"/>
    <s v=" $-   "/>
    <s v=" $-   "/>
    <m/>
    <m/>
    <m/>
  </r>
  <r>
    <x v="155"/>
    <s v="Year 2"/>
    <d v="2013-12-31T00:00:00"/>
    <x v="1"/>
    <s v="Information Technology"/>
    <x v="16"/>
    <n v="4814000000"/>
    <n v="2776000000"/>
    <n v="977000000"/>
    <s v=" $-   "/>
    <s v=" $-   "/>
    <m/>
    <m/>
    <m/>
  </r>
  <r>
    <x v="155"/>
    <s v="Year 3"/>
    <d v="2014-12-31T00:00:00"/>
    <x v="2"/>
    <s v="Information Technology"/>
    <x v="16"/>
    <n v="5066000000"/>
    <n v="2881000000"/>
    <n v="975000000"/>
    <s v=" $-   "/>
    <s v=" $-   "/>
    <m/>
    <m/>
    <m/>
  </r>
  <r>
    <x v="155"/>
    <s v="Year 4"/>
    <d v="2015-12-31T00:00:00"/>
    <x v="3"/>
    <s v="Information Technology"/>
    <x v="16"/>
    <n v="5254000000"/>
    <n v="2909000000"/>
    <n v="1034000000"/>
    <s v=" $-   "/>
    <s v=" $-   "/>
    <m/>
    <m/>
    <m/>
  </r>
  <r>
    <x v="156"/>
    <s v="Year 1"/>
    <d v="2013-02-02T00:00:00"/>
    <x v="1"/>
    <s v="Consumer Discretionary"/>
    <x v="74"/>
    <n v="6182000000"/>
    <n v="4148000000"/>
    <n v="1294000000"/>
    <s v=" $-   "/>
    <n v="118000000"/>
    <m/>
    <m/>
    <m/>
  </r>
  <r>
    <x v="156"/>
    <s v="Year 2"/>
    <d v="2014-02-01T00:00:00"/>
    <x v="2"/>
    <s v="Consumer Discretionary"/>
    <x v="74"/>
    <n v="6505000000"/>
    <n v="4372000000"/>
    <n v="1334000000"/>
    <s v=" $-   "/>
    <n v="133000000"/>
    <m/>
    <m/>
    <m/>
  </r>
  <r>
    <x v="156"/>
    <s v="Year 3"/>
    <d v="2015-01-31T00:00:00"/>
    <x v="3"/>
    <s v="Consumer Discretionary"/>
    <x v="74"/>
    <n v="7151000000"/>
    <n v="4777000000"/>
    <n v="1426000000"/>
    <s v=" $-   "/>
    <n v="139000000"/>
    <m/>
    <m/>
    <m/>
  </r>
  <r>
    <x v="156"/>
    <s v="Year 4"/>
    <d v="2016-01-30T00:00:00"/>
    <x v="4"/>
    <s v="Consumer Discretionary"/>
    <x v="74"/>
    <n v="7412000000"/>
    <n v="4907000000"/>
    <n v="1415000000"/>
    <s v=" $-   "/>
    <n v="148000000"/>
    <m/>
    <m/>
    <m/>
  </r>
  <r>
    <x v="157"/>
    <s v="Year 1"/>
    <d v="2012-12-31T00:00:00"/>
    <x v="0"/>
    <s v="Information Technology"/>
    <x v="75"/>
    <n v="1405358000"/>
    <n v="670174000"/>
    <n v="292500000"/>
    <n v="137354000"/>
    <s v=" $-   "/>
    <m/>
    <m/>
    <m/>
  </r>
  <r>
    <x v="157"/>
    <s v="Year 2"/>
    <d v="2013-12-31T00:00:00"/>
    <x v="1"/>
    <s v="Information Technology"/>
    <x v="75"/>
    <n v="1496372000"/>
    <n v="759362000"/>
    <n v="322739000"/>
    <n v="147696000"/>
    <s v=" $-   "/>
    <m/>
    <m/>
    <m/>
  </r>
  <r>
    <x v="157"/>
    <s v="Year 3"/>
    <d v="2014-12-31T00:00:00"/>
    <x v="2"/>
    <s v="Information Technology"/>
    <x v="75"/>
    <n v="1530654000"/>
    <n v="780281000"/>
    <n v="331995000"/>
    <n v="142751000"/>
    <s v=" $-   "/>
    <m/>
    <m/>
    <m/>
  </r>
  <r>
    <x v="157"/>
    <s v="Year 4"/>
    <d v="2015-12-31T00:00:00"/>
    <x v="3"/>
    <s v="Information Technology"/>
    <x v="75"/>
    <n v="1557067000"/>
    <n v="803506000"/>
    <n v="313544000"/>
    <n v="132892000"/>
    <s v=" $-   "/>
    <m/>
    <m/>
    <m/>
  </r>
  <r>
    <x v="158"/>
    <s v="Year 1"/>
    <d v="2013-12-31T00:00:00"/>
    <x v="1"/>
    <s v="Industrials"/>
    <x v="76"/>
    <n v="27351573000"/>
    <n v="25986382000"/>
    <n v="175148000"/>
    <s v=" $-   "/>
    <s v=" $-   "/>
    <m/>
    <m/>
    <m/>
  </r>
  <r>
    <x v="158"/>
    <s v="Year 2"/>
    <d v="2014-12-31T00:00:00"/>
    <x v="2"/>
    <s v="Industrials"/>
    <x v="76"/>
    <n v="21531577000"/>
    <n v="20132544000"/>
    <n v="182711000"/>
    <s v=" $-   "/>
    <s v=" $-   "/>
    <m/>
    <m/>
    <m/>
  </r>
  <r>
    <x v="158"/>
    <s v="Year 3"/>
    <d v="2015-12-31T00:00:00"/>
    <x v="3"/>
    <s v="Industrials"/>
    <x v="76"/>
    <n v="18114048000"/>
    <n v="17019352000"/>
    <n v="408225000"/>
    <s v=" $-   "/>
    <s v=" $-   "/>
    <m/>
    <m/>
    <m/>
  </r>
  <r>
    <x v="158"/>
    <s v="Year 4"/>
    <d v="2016-12-31T00:00:00"/>
    <x v="4"/>
    <s v="Industrials"/>
    <x v="76"/>
    <n v="19036525000"/>
    <n v="18246209000"/>
    <n v="191073000"/>
    <s v=" $-   "/>
    <s v=" $-   "/>
    <m/>
    <m/>
    <m/>
  </r>
  <r>
    <x v="159"/>
    <s v="Year 1"/>
    <d v="2013-12-31T00:00:00"/>
    <x v="1"/>
    <s v="Industrials"/>
    <x v="52"/>
    <n v="4954619000"/>
    <n v="3266524000"/>
    <n v="966829000"/>
    <s v=" $-   "/>
    <s v=" $-   "/>
    <m/>
    <m/>
    <m/>
  </r>
  <r>
    <x v="159"/>
    <s v="Year 2"/>
    <d v="2014-12-31T00:00:00"/>
    <x v="2"/>
    <s v="Industrials"/>
    <x v="52"/>
    <n v="4877885000"/>
    <n v="3163268000"/>
    <n v="936900000"/>
    <s v=" $-   "/>
    <s v=" $-   "/>
    <m/>
    <m/>
    <m/>
  </r>
  <r>
    <x v="159"/>
    <s v="Year 3"/>
    <d v="2015-12-31T00:00:00"/>
    <x v="3"/>
    <s v="Industrials"/>
    <x v="52"/>
    <n v="4561030000"/>
    <n v="3073712000"/>
    <n v="971611000"/>
    <s v=" $-   "/>
    <s v=" $-   "/>
    <m/>
    <m/>
    <m/>
  </r>
  <r>
    <x v="159"/>
    <s v="Year 4"/>
    <d v="2016-12-31T00:00:00"/>
    <x v="4"/>
    <s v="Industrials"/>
    <x v="52"/>
    <n v="3991462000"/>
    <n v="2759908000"/>
    <n v="965322000"/>
    <s v=" $-   "/>
    <s v=" $-   "/>
    <m/>
    <m/>
    <m/>
  </r>
  <r>
    <x v="160"/>
    <s v="Year 1"/>
    <d v="2012-12-31T00:00:00"/>
    <x v="0"/>
    <s v="Materials"/>
    <x v="63"/>
    <n v="3409900000"/>
    <n v="2141600000"/>
    <n v="489700000"/>
    <n v="112000000"/>
    <s v=" $-   "/>
    <m/>
    <m/>
    <m/>
  </r>
  <r>
    <x v="160"/>
    <s v="Year 2"/>
    <d v="2013-12-31T00:00:00"/>
    <x v="1"/>
    <s v="Materials"/>
    <x v="63"/>
    <n v="3130700000"/>
    <n v="1929800000"/>
    <n v="496100000"/>
    <n v="115600000"/>
    <s v=" $-   "/>
    <m/>
    <m/>
    <m/>
  </r>
  <r>
    <x v="160"/>
    <s v="Year 3"/>
    <d v="2014-12-31T00:00:00"/>
    <x v="2"/>
    <s v="Materials"/>
    <x v="63"/>
    <n v="3258700000"/>
    <n v="2047800000"/>
    <n v="589800000"/>
    <n v="126300000"/>
    <s v=" $-   "/>
    <m/>
    <m/>
    <m/>
  </r>
  <r>
    <x v="160"/>
    <s v="Year 4"/>
    <d v="2015-12-31T00:00:00"/>
    <x v="3"/>
    <s v="Materials"/>
    <x v="63"/>
    <n v="3276500000"/>
    <n v="2201100000"/>
    <n v="737900000"/>
    <n v="143700000"/>
    <s v=" $-   "/>
    <m/>
    <m/>
    <m/>
  </r>
  <r>
    <x v="161"/>
    <s v="Year 1"/>
    <d v="2013-12-31T00:00:00"/>
    <x v="1"/>
    <s v="Real Estate"/>
    <x v="77"/>
    <n v="637413000"/>
    <n v="190454000"/>
    <n v="31970000"/>
    <s v=" $-   "/>
    <n v="160828000"/>
    <m/>
    <m/>
    <m/>
  </r>
  <r>
    <x v="161"/>
    <s v="Year 2"/>
    <d v="2014-12-31T00:00:00"/>
    <x v="2"/>
    <s v="Real Estate"/>
    <x v="77"/>
    <n v="686090000"/>
    <n v="211923000"/>
    <n v="32316000"/>
    <s v=" $-   "/>
    <n v="170814000"/>
    <m/>
    <m/>
    <m/>
  </r>
  <r>
    <x v="161"/>
    <s v="Year 3"/>
    <d v="2015-12-31T00:00:00"/>
    <x v="3"/>
    <s v="Real Estate"/>
    <x v="77"/>
    <n v="744012000"/>
    <n v="233417000"/>
    <n v="35645000"/>
    <s v=" $-   "/>
    <n v="174796000"/>
    <m/>
    <m/>
    <m/>
  </r>
  <r>
    <x v="161"/>
    <s v="Year 4"/>
    <d v="2016-12-31T00:00:00"/>
    <x v="4"/>
    <s v="Real Estate"/>
    <x v="77"/>
    <n v="801591000"/>
    <n v="253612000"/>
    <n v="33399000"/>
    <s v=" $-   "/>
    <n v="193585000"/>
    <m/>
    <m/>
    <m/>
  </r>
  <r>
    <x v="162"/>
    <s v="Year 1"/>
    <d v="2012-12-31T00:00:00"/>
    <x v="0"/>
    <s v="Information Technology"/>
    <x v="7"/>
    <n v="3368545000"/>
    <n v="2515796000"/>
    <n v="280928000"/>
    <n v="132460000"/>
    <s v=" $-   "/>
    <m/>
    <m/>
    <m/>
  </r>
  <r>
    <x v="162"/>
    <s v="Year 2"/>
    <d v="2013-12-31T00:00:00"/>
    <x v="1"/>
    <s v="Information Technology"/>
    <x v="7"/>
    <n v="3309616000"/>
    <n v="2444984000"/>
    <n v="270261000"/>
    <n v="134300000"/>
    <s v=" $-   "/>
    <m/>
    <m/>
    <m/>
  </r>
  <r>
    <x v="162"/>
    <s v="Year 3"/>
    <d v="2014-12-31T00:00:00"/>
    <x v="2"/>
    <s v="Information Technology"/>
    <x v="7"/>
    <n v="3391187000"/>
    <n v="2566246000"/>
    <n v="253827000"/>
    <n v="143969000"/>
    <s v=" $-   "/>
    <m/>
    <m/>
    <m/>
  </r>
  <r>
    <x v="162"/>
    <s v="Year 4"/>
    <d v="2015-12-31T00:00:00"/>
    <x v="3"/>
    <s v="Information Technology"/>
    <x v="7"/>
    <n v="3578995000"/>
    <n v="2659728000"/>
    <n v="255192000"/>
    <n v="130593000"/>
    <s v=" $-   "/>
    <m/>
    <m/>
    <m/>
  </r>
  <r>
    <x v="163"/>
    <s v="Year 1"/>
    <d v="2012-12-31T00:00:00"/>
    <x v="0"/>
    <s v="Telecommunications Services"/>
    <x v="61"/>
    <n v="5011853000"/>
    <s v=" $-   "/>
    <n v="2676141000"/>
    <s v=" $-   "/>
    <n v="1266807000"/>
    <m/>
    <m/>
    <m/>
  </r>
  <r>
    <x v="163"/>
    <s v="Year 2"/>
    <d v="2013-12-31T00:00:00"/>
    <x v="1"/>
    <s v="Telecommunications Services"/>
    <x v="61"/>
    <n v="4762000000"/>
    <s v=" $-   "/>
    <n v="2616000000"/>
    <s v=" $-   "/>
    <n v="1170000000"/>
    <m/>
    <m/>
    <m/>
  </r>
  <r>
    <x v="163"/>
    <s v="Year 3"/>
    <d v="2014-12-31T00:00:00"/>
    <x v="2"/>
    <s v="Telecommunications Services"/>
    <x v="61"/>
    <n v="4772000000"/>
    <s v=" $-   "/>
    <n v="2671000000"/>
    <s v=" $-   "/>
    <n v="1139000000"/>
    <m/>
    <m/>
    <m/>
  </r>
  <r>
    <x v="163"/>
    <s v="Year 4"/>
    <d v="2015-12-31T00:00:00"/>
    <x v="3"/>
    <s v="Telecommunications Services"/>
    <x v="61"/>
    <n v="5576000000"/>
    <s v=" $-   "/>
    <n v="3275000000"/>
    <s v=" $-   "/>
    <n v="1320000000"/>
    <m/>
    <m/>
    <m/>
  </r>
  <r>
    <x v="164"/>
    <s v="Year 1"/>
    <d v="2013-12-31T00:00:00"/>
    <x v="1"/>
    <s v="Industrials"/>
    <x v="30"/>
    <n v="30930000000"/>
    <n v="25202000000"/>
    <n v="2039000000"/>
    <s v=" $-   "/>
    <s v=" $-   "/>
    <m/>
    <m/>
    <m/>
  </r>
  <r>
    <x v="164"/>
    <s v="Year 2"/>
    <d v="2014-12-31T00:00:00"/>
    <x v="2"/>
    <s v="Industrials"/>
    <x v="30"/>
    <n v="30852000000"/>
    <n v="24979000000"/>
    <n v="1984000000"/>
    <s v=" $-   "/>
    <s v=" $-   "/>
    <m/>
    <m/>
    <m/>
  </r>
  <r>
    <x v="164"/>
    <s v="Year 3"/>
    <d v="2015-12-31T00:00:00"/>
    <x v="3"/>
    <s v="Industrials"/>
    <x v="30"/>
    <n v="31469000000"/>
    <n v="25339000000"/>
    <n v="1952000000"/>
    <s v=" $-   "/>
    <s v=" $-   "/>
    <m/>
    <m/>
    <m/>
  </r>
  <r>
    <x v="164"/>
    <s v="Year 4"/>
    <d v="2016-12-31T00:00:00"/>
    <x v="4"/>
    <s v="Industrials"/>
    <x v="30"/>
    <n v="31353000000"/>
    <n v="25104000000"/>
    <n v="1940000000"/>
    <s v=" $-   "/>
    <s v=" $-   "/>
    <m/>
    <m/>
    <m/>
  </r>
  <r>
    <x v="165"/>
    <s v="Year 1"/>
    <d v="2012-12-31T00:00:00"/>
    <x v="0"/>
    <s v="Real Estate"/>
    <x v="77"/>
    <n v="2426301000"/>
    <n v="800336000"/>
    <n v="72163000"/>
    <s v=" $-   "/>
    <n v="768820000"/>
    <m/>
    <m/>
    <m/>
  </r>
  <r>
    <x v="165"/>
    <s v="Year 2"/>
    <d v="2013-12-31T00:00:00"/>
    <x v="1"/>
    <s v="Real Estate"/>
    <x v="77"/>
    <n v="2486017000"/>
    <n v="815095000"/>
    <n v="76864000"/>
    <s v=" $-   "/>
    <n v="749722000"/>
    <m/>
    <m/>
    <m/>
  </r>
  <r>
    <x v="165"/>
    <s v="Year 3"/>
    <d v="2014-12-31T00:00:00"/>
    <x v="2"/>
    <s v="Real Estate"/>
    <x v="77"/>
    <n v="2535559000"/>
    <n v="783602000"/>
    <n v="88705000"/>
    <s v=" $-   "/>
    <n v="708406000"/>
    <m/>
    <m/>
    <m/>
  </r>
  <r>
    <x v="165"/>
    <s v="Year 4"/>
    <d v="2015-12-31T00:00:00"/>
    <x v="3"/>
    <s v="Real Estate"/>
    <x v="77"/>
    <n v="2403906000"/>
    <n v="747276000"/>
    <n v="72363000"/>
    <s v=" $-   "/>
    <n v="643689000"/>
    <m/>
    <m/>
    <m/>
  </r>
  <r>
    <x v="166"/>
    <s v="Year 1"/>
    <d v="2012-12-31T00:00:00"/>
    <x v="0"/>
    <s v="Health Care"/>
    <x v="19"/>
    <n v="9702000000"/>
    <n v="2471000000"/>
    <n v="1461000000"/>
    <n v="1760000000"/>
    <s v=" $-   "/>
    <m/>
    <m/>
    <m/>
  </r>
  <r>
    <x v="166"/>
    <s v="Year 2"/>
    <d v="2013-12-31T00:00:00"/>
    <x v="1"/>
    <s v="Health Care"/>
    <x v="19"/>
    <n v="11202000000"/>
    <n v="2859000000"/>
    <n v="1699000000"/>
    <n v="2120000000"/>
    <s v=" $-   "/>
    <m/>
    <m/>
    <m/>
  </r>
  <r>
    <x v="166"/>
    <s v="Year 3"/>
    <d v="2014-12-31T00:00:00"/>
    <x v="2"/>
    <s v="Health Care"/>
    <x v="19"/>
    <n v="24890000000"/>
    <n v="3788000000"/>
    <n v="2983000000"/>
    <n v="2854000000"/>
    <s v=" $-   "/>
    <m/>
    <m/>
    <m/>
  </r>
  <r>
    <x v="166"/>
    <s v="Year 4"/>
    <d v="2015-12-31T00:00:00"/>
    <x v="3"/>
    <s v="Health Care"/>
    <x v="19"/>
    <n v="32639000000"/>
    <n v="4006000000"/>
    <n v="3426000000"/>
    <n v="3014000000"/>
    <s v=" $-   "/>
    <m/>
    <m/>
    <m/>
  </r>
  <r>
    <x v="167"/>
    <s v="Year 1"/>
    <d v="2013-05-26T00:00:00"/>
    <x v="1"/>
    <s v="Consumer Staples"/>
    <x v="40"/>
    <n v="17774100000"/>
    <n v="11350200000"/>
    <n v="3552300000"/>
    <s v=" $-   "/>
    <s v=" $-   "/>
    <m/>
    <m/>
    <m/>
  </r>
  <r>
    <x v="167"/>
    <s v="Year 2"/>
    <d v="2014-05-25T00:00:00"/>
    <x v="2"/>
    <s v="Consumer Staples"/>
    <x v="40"/>
    <n v="17909600000"/>
    <n v="11539800000"/>
    <n v="3474300000"/>
    <s v=" $-   "/>
    <s v=" $-   "/>
    <m/>
    <m/>
    <m/>
  </r>
  <r>
    <x v="167"/>
    <s v="Year 3"/>
    <d v="2015-05-31T00:00:00"/>
    <x v="3"/>
    <s v="Consumer Staples"/>
    <x v="40"/>
    <n v="17630300000"/>
    <n v="11681100000"/>
    <n v="3328000000"/>
    <s v=" $-   "/>
    <s v=" $-   "/>
    <m/>
    <m/>
    <m/>
  </r>
  <r>
    <x v="167"/>
    <s v="Year 4"/>
    <d v="2016-05-29T00:00:00"/>
    <x v="4"/>
    <s v="Consumer Staples"/>
    <x v="40"/>
    <n v="16563100000"/>
    <n v="10733600000"/>
    <n v="3118900000"/>
    <s v=" $-   "/>
    <s v=" $-   "/>
    <m/>
    <m/>
    <m/>
  </r>
  <r>
    <x v="168"/>
    <s v="Year 1"/>
    <d v="2013-12-31T00:00:00"/>
    <x v="1"/>
    <s v="Information Technology"/>
    <x v="29"/>
    <n v="7819000000"/>
    <n v="4495000000"/>
    <n v="1126000000"/>
    <n v="710000000"/>
    <n v="31000000"/>
    <m/>
    <m/>
    <m/>
  </r>
  <r>
    <x v="168"/>
    <s v="Year 2"/>
    <d v="2014-12-31T00:00:00"/>
    <x v="2"/>
    <s v="Information Technology"/>
    <x v="29"/>
    <n v="9715000000"/>
    <n v="5663000000"/>
    <n v="1202000000"/>
    <n v="815000000"/>
    <n v="33000000"/>
    <m/>
    <m/>
    <m/>
  </r>
  <r>
    <x v="168"/>
    <s v="Year 3"/>
    <d v="2015-12-31T00:00:00"/>
    <x v="3"/>
    <s v="Information Technology"/>
    <x v="29"/>
    <n v="9111000000"/>
    <n v="5458000000"/>
    <n v="1508000000"/>
    <n v="769000000"/>
    <n v="54000000"/>
    <m/>
    <m/>
    <m/>
  </r>
  <r>
    <x v="168"/>
    <s v="Year 4"/>
    <d v="2016-12-31T00:00:00"/>
    <x v="4"/>
    <s v="Information Technology"/>
    <x v="29"/>
    <n v="9390000000"/>
    <n v="5644000000"/>
    <n v="1472000000"/>
    <n v="742000000"/>
    <n v="64000000"/>
    <m/>
    <m/>
    <m/>
  </r>
  <r>
    <x v="169"/>
    <s v="Year 1"/>
    <d v="2013-12-31T00:00:00"/>
    <x v="1"/>
    <s v="Consumer Discretionary"/>
    <x v="72"/>
    <n v="155427000000"/>
    <n v="137373000000"/>
    <n v="12382000000"/>
    <s v=" $-   "/>
    <s v=" $-   "/>
    <m/>
    <m/>
    <m/>
  </r>
  <r>
    <x v="169"/>
    <s v="Year 2"/>
    <d v="2014-12-31T00:00:00"/>
    <x v="2"/>
    <s v="Consumer Discretionary"/>
    <x v="72"/>
    <n v="155929000000"/>
    <n v="142121000000"/>
    <n v="12158000000"/>
    <s v=" $-   "/>
    <s v=" $-   "/>
    <m/>
    <m/>
    <m/>
  </r>
  <r>
    <x v="169"/>
    <s v="Year 3"/>
    <d v="2015-12-31T00:00:00"/>
    <x v="3"/>
    <s v="Consumer Discretionary"/>
    <x v="72"/>
    <n v="152356000000"/>
    <n v="134054000000"/>
    <n v="13405000000"/>
    <s v=" $-   "/>
    <s v=" $-   "/>
    <m/>
    <m/>
    <m/>
  </r>
  <r>
    <x v="169"/>
    <s v="Year 4"/>
    <d v="2016-12-31T00:00:00"/>
    <x v="4"/>
    <s v="Consumer Discretionary"/>
    <x v="72"/>
    <n v="166380000000"/>
    <n v="145125000000"/>
    <n v="11710000000"/>
    <s v=" $-   "/>
    <s v=" $-   "/>
    <m/>
    <m/>
    <m/>
  </r>
  <r>
    <x v="170"/>
    <s v="Year 1"/>
    <d v="2012-12-31T00:00:00"/>
    <x v="0"/>
    <s v="Consumer Discretionary"/>
    <x v="25"/>
    <n v="13013868000"/>
    <n v="9235777000"/>
    <n v="2656530000"/>
    <s v=" $-   "/>
    <n v="98383000"/>
    <m/>
    <m/>
    <m/>
  </r>
  <r>
    <x v="170"/>
    <s v="Year 2"/>
    <d v="2013-12-31T00:00:00"/>
    <x v="1"/>
    <s v="Consumer Discretionary"/>
    <x v="25"/>
    <n v="14077843000"/>
    <n v="9857923000"/>
    <n v="3028028000"/>
    <s v=" $-   "/>
    <n v="133957000"/>
    <m/>
    <m/>
    <m/>
  </r>
  <r>
    <x v="170"/>
    <s v="Year 3"/>
    <d v="2014-12-31T00:00:00"/>
    <x v="2"/>
    <s v="Consumer Discretionary"/>
    <x v="25"/>
    <n v="15341647000"/>
    <n v="10747886000"/>
    <n v="3314030000"/>
    <s v=" $-   "/>
    <n v="148313000"/>
    <m/>
    <m/>
    <m/>
  </r>
  <r>
    <x v="170"/>
    <s v="Year 4"/>
    <d v="2015-12-31T00:00:00"/>
    <x v="3"/>
    <s v="Consumer Discretionary"/>
    <x v="25"/>
    <n v="15280044000"/>
    <n v="10724192000"/>
    <n v="3277390000"/>
    <s v=" $-   "/>
    <n v="141675000"/>
    <m/>
    <m/>
    <m/>
  </r>
  <r>
    <x v="171"/>
    <s v="Year 1"/>
    <d v="2013-05-31T00:00:00"/>
    <x v="1"/>
    <s v="Information Technology"/>
    <x v="9"/>
    <n v="2375923000"/>
    <n v="862075000"/>
    <n v="1156635000"/>
    <s v=" $-   "/>
    <s v=" $-   "/>
    <m/>
    <m/>
    <m/>
  </r>
  <r>
    <x v="171"/>
    <s v="Year 2"/>
    <d v="2014-05-31T00:00:00"/>
    <x v="2"/>
    <s v="Information Technology"/>
    <x v="9"/>
    <n v="2554236000"/>
    <n v="952225000"/>
    <n v="1196512000"/>
    <s v=" $-   "/>
    <s v=" $-   "/>
    <m/>
    <m/>
    <m/>
  </r>
  <r>
    <x v="171"/>
    <s v="Year 3"/>
    <d v="2015-05-31T00:00:00"/>
    <x v="3"/>
    <s v="Information Technology"/>
    <x v="9"/>
    <n v="2773718000"/>
    <n v="1022107000"/>
    <n v="1295014000"/>
    <s v=" $-   "/>
    <s v=" $-   "/>
    <m/>
    <m/>
    <m/>
  </r>
  <r>
    <x v="171"/>
    <s v="Year 4"/>
    <d v="2016-05-31T00:00:00"/>
    <x v="4"/>
    <s v="Information Technology"/>
    <x v="9"/>
    <n v="2898150000"/>
    <n v="1147639000"/>
    <n v="1325567000"/>
    <s v=" $-   "/>
    <s v=" $-   "/>
    <m/>
    <m/>
    <m/>
  </r>
  <r>
    <x v="172"/>
    <s v="Year 1"/>
    <d v="2013-02-02T00:00:00"/>
    <x v="1"/>
    <s v="Consumer Discretionary"/>
    <x v="74"/>
    <n v="15651000000"/>
    <n v="9480000000"/>
    <s v=" $-   "/>
    <s v=" $-   "/>
    <s v=" $-   "/>
    <m/>
    <m/>
    <m/>
  </r>
  <r>
    <x v="172"/>
    <s v="Year 2"/>
    <d v="2014-02-01T00:00:00"/>
    <x v="2"/>
    <s v="Consumer Discretionary"/>
    <x v="74"/>
    <n v="16148000000"/>
    <n v="9855000000"/>
    <s v=" $-   "/>
    <s v=" $-   "/>
    <s v=" $-   "/>
    <m/>
    <m/>
    <m/>
  </r>
  <r>
    <x v="172"/>
    <s v="Year 3"/>
    <d v="2015-01-31T00:00:00"/>
    <x v="3"/>
    <s v="Consumer Discretionary"/>
    <x v="74"/>
    <n v="16435000000"/>
    <n v="10146000000"/>
    <s v=" $-   "/>
    <s v=" $-   "/>
    <s v=" $-   "/>
    <m/>
    <m/>
    <m/>
  </r>
  <r>
    <x v="172"/>
    <s v="Year 4"/>
    <d v="2016-01-30T00:00:00"/>
    <x v="4"/>
    <s v="Consumer Discretionary"/>
    <x v="74"/>
    <n v="15797000000"/>
    <n v="10077000000"/>
    <s v=" $-   "/>
    <s v=" $-   "/>
    <s v=" $-   "/>
    <m/>
    <m/>
    <m/>
  </r>
  <r>
    <x v="173"/>
    <s v="Year 1"/>
    <d v="2012-12-29T00:00:00"/>
    <x v="0"/>
    <s v="Consumer Discretionary"/>
    <x v="78"/>
    <n v="2715675000"/>
    <n v="1277195000"/>
    <n v="508547000"/>
    <n v="325773000"/>
    <s v=" $-   "/>
    <m/>
    <m/>
    <m/>
  </r>
  <r>
    <x v="173"/>
    <s v="Year 2"/>
    <d v="2013-12-28T00:00:00"/>
    <x v="1"/>
    <s v="Consumer Discretionary"/>
    <x v="78"/>
    <n v="2631851000"/>
    <n v="1224551000"/>
    <n v="468345000"/>
    <n v="364923000"/>
    <s v=" $-   "/>
    <m/>
    <m/>
    <m/>
  </r>
  <r>
    <x v="173"/>
    <s v="Year 3"/>
    <d v="2014-12-27T00:00:00"/>
    <x v="2"/>
    <s v="Consumer Discretionary"/>
    <x v="78"/>
    <n v="2870658000"/>
    <n v="1266246000"/>
    <n v="518665000"/>
    <n v="395121000"/>
    <s v=" $-   "/>
    <m/>
    <m/>
    <m/>
  </r>
  <r>
    <x v="173"/>
    <s v="Year 4"/>
    <d v="2015-12-26T00:00:00"/>
    <x v="3"/>
    <s v="Consumer Discretionary"/>
    <x v="78"/>
    <n v="2820270000"/>
    <n v="1281566000"/>
    <n v="562080000"/>
    <n v="427043000"/>
    <s v=" $-   "/>
    <m/>
    <m/>
    <m/>
  </r>
  <r>
    <x v="174"/>
    <s v="Year 1"/>
    <d v="2013-12-31T00:00:00"/>
    <x v="1"/>
    <s v="Consumer Discretionary"/>
    <x v="79"/>
    <n v="19540000000"/>
    <n v="15422000000"/>
    <n v="2816000000"/>
    <s v=" $-   "/>
    <s v=" $-   "/>
    <m/>
    <m/>
    <m/>
  </r>
  <r>
    <x v="174"/>
    <s v="Year 2"/>
    <d v="2014-12-31T00:00:00"/>
    <x v="2"/>
    <s v="Consumer Discretionary"/>
    <x v="79"/>
    <n v="18138000000"/>
    <n v="13906000000"/>
    <n v="2815000000"/>
    <s v=" $-   "/>
    <s v=" $-   "/>
    <m/>
    <m/>
    <m/>
  </r>
  <r>
    <x v="174"/>
    <s v="Year 3"/>
    <d v="2015-12-31T00:00:00"/>
    <x v="3"/>
    <s v="Consumer Discretionary"/>
    <x v="79"/>
    <n v="16443000000"/>
    <n v="12164000000"/>
    <n v="2728000000"/>
    <s v=" $-   "/>
    <s v=" $-   "/>
    <m/>
    <m/>
    <m/>
  </r>
  <r>
    <x v="174"/>
    <s v="Year 4"/>
    <d v="2016-12-31T00:00:00"/>
    <x v="4"/>
    <s v="Consumer Discretionary"/>
    <x v="79"/>
    <n v="15158000000"/>
    <n v="10972000000"/>
    <n v="2617000000"/>
    <s v=" $-   "/>
    <s v=" $-   "/>
    <m/>
    <m/>
    <m/>
  </r>
  <r>
    <x v="175"/>
    <s v="Year 1"/>
    <d v="2012-12-31T00:00:00"/>
    <x v="0"/>
    <s v="Industrials"/>
    <x v="80"/>
    <n v="8950045000"/>
    <n v="5033885000"/>
    <n v="2785035000"/>
    <s v=" $-   "/>
    <s v=" $-   "/>
    <m/>
    <m/>
    <m/>
  </r>
  <r>
    <x v="175"/>
    <s v="Year 2"/>
    <d v="2013-12-31T00:00:00"/>
    <x v="1"/>
    <s v="Industrials"/>
    <x v="80"/>
    <n v="9437758000"/>
    <n v="5301275000"/>
    <n v="2839629000"/>
    <s v=" $-   "/>
    <s v=" $-   "/>
    <m/>
    <m/>
    <m/>
  </r>
  <r>
    <x v="175"/>
    <s v="Year 3"/>
    <d v="2014-12-31T00:00:00"/>
    <x v="2"/>
    <s v="Industrials"/>
    <x v="80"/>
    <n v="9964953000"/>
    <n v="5650711000"/>
    <n v="2967125000"/>
    <s v=" $-   "/>
    <s v=" $-   "/>
    <m/>
    <m/>
    <m/>
  </r>
  <r>
    <x v="175"/>
    <s v="Year 4"/>
    <d v="2015-12-31T00:00:00"/>
    <x v="3"/>
    <s v="Industrials"/>
    <x v="80"/>
    <n v="9973384000"/>
    <n v="5741956000"/>
    <n v="2931108000"/>
    <s v=" $-   "/>
    <s v=" $-   "/>
    <m/>
    <m/>
    <m/>
  </r>
  <r>
    <x v="176"/>
    <s v="Year 1"/>
    <d v="2013-12-31T00:00:00"/>
    <x v="1"/>
    <s v="Energy"/>
    <x v="37"/>
    <n v="29402000000"/>
    <n v="24931000000"/>
    <n v="1333000000"/>
    <s v=" $-   "/>
    <s v=" $-   "/>
    <m/>
    <m/>
    <m/>
  </r>
  <r>
    <x v="176"/>
    <s v="Year 2"/>
    <d v="2014-12-31T00:00:00"/>
    <x v="2"/>
    <s v="Energy"/>
    <x v="37"/>
    <n v="32870000000"/>
    <n v="27334000000"/>
    <n v="293000000"/>
    <s v=" $-   "/>
    <s v=" $-   "/>
    <m/>
    <m/>
    <m/>
  </r>
  <r>
    <x v="176"/>
    <s v="Year 3"/>
    <d v="2015-12-31T00:00:00"/>
    <x v="3"/>
    <s v="Energy"/>
    <x v="37"/>
    <n v="23633000000"/>
    <n v="21113000000"/>
    <n v="200000000"/>
    <s v=" $-   "/>
    <s v=" $-   "/>
    <m/>
    <m/>
    <m/>
  </r>
  <r>
    <x v="176"/>
    <s v="Year 4"/>
    <d v="2016-12-31T00:00:00"/>
    <x v="4"/>
    <s v="Energy"/>
    <x v="37"/>
    <n v="15887000000"/>
    <n v="15023000000"/>
    <n v="228000000"/>
    <s v=" $-   "/>
    <s v=" $-   "/>
    <m/>
    <m/>
    <m/>
  </r>
  <r>
    <x v="177"/>
    <s v="Year 1"/>
    <d v="2013-06-30T00:00:00"/>
    <x v="1"/>
    <s v="Consumer Discretionary"/>
    <x v="78"/>
    <n v="4297842000"/>
    <n v="3193722000"/>
    <n v="902869000"/>
    <s v=" $-   "/>
    <s v=" $-   "/>
    <m/>
    <m/>
    <m/>
  </r>
  <r>
    <x v="177"/>
    <s v="Year 2"/>
    <d v="2014-06-30T00:00:00"/>
    <x v="2"/>
    <s v="Consumer Discretionary"/>
    <x v="78"/>
    <n v="5348483000"/>
    <n v="3891816000"/>
    <n v="1126940000"/>
    <s v=" $-   "/>
    <s v=" $-   "/>
    <m/>
    <m/>
    <m/>
  </r>
  <r>
    <x v="177"/>
    <s v="Year 3"/>
    <d v="2015-06-30T00:00:00"/>
    <x v="3"/>
    <s v="Consumer Discretionary"/>
    <x v="78"/>
    <n v="6155297000"/>
    <n v="4338193000"/>
    <n v="1347510000"/>
    <s v=" $-   "/>
    <s v=" $-   "/>
    <m/>
    <m/>
    <m/>
  </r>
  <r>
    <x v="177"/>
    <s v="Year 4"/>
    <d v="2016-06-30T00:00:00"/>
    <x v="4"/>
    <s v="Consumer Discretionary"/>
    <x v="78"/>
    <n v="6911676000"/>
    <n v="4818585000"/>
    <n v="1513064000"/>
    <s v=" $-   "/>
    <s v=" $-   "/>
    <m/>
    <m/>
    <m/>
  </r>
  <r>
    <x v="178"/>
    <s v="Year 1"/>
    <d v="2012-12-31T00:00:00"/>
    <x v="0"/>
    <s v="Consumer Discretionary"/>
    <x v="81"/>
    <n v="4088983000"/>
    <n v="1671980000"/>
    <n v="1269586000"/>
    <n v="201197000"/>
    <n v="92369000"/>
    <m/>
    <m/>
    <m/>
  </r>
  <r>
    <x v="178"/>
    <s v="Year 2"/>
    <d v="2013-12-29T00:00:00"/>
    <x v="1"/>
    <s v="Consumer Discretionary"/>
    <x v="81"/>
    <n v="4082157000"/>
    <n v="1672901000"/>
    <n v="1269777000"/>
    <n v="207591000"/>
    <n v="125876000"/>
    <m/>
    <m/>
    <m/>
  </r>
  <r>
    <x v="178"/>
    <s v="Year 3"/>
    <d v="2014-12-28T00:00:00"/>
    <x v="2"/>
    <s v="Consumer Discretionary"/>
    <x v="81"/>
    <n v="4277207000"/>
    <n v="1698372000"/>
    <n v="1315793000"/>
    <n v="222556000"/>
    <n v="99794000"/>
    <m/>
    <m/>
    <m/>
  </r>
  <r>
    <x v="178"/>
    <s v="Year 4"/>
    <d v="2015-12-27T00:00:00"/>
    <x v="3"/>
    <s v="Consumer Discretionary"/>
    <x v="81"/>
    <n v="4447509000"/>
    <n v="1677033000"/>
    <n v="1370183000"/>
    <n v="242944000"/>
    <n v="86171000"/>
    <m/>
    <m/>
    <m/>
  </r>
  <r>
    <x v="179"/>
    <s v="Year 1"/>
    <d v="2012-12-31T00:00:00"/>
    <x v="0"/>
    <s v="Financials"/>
    <x v="35"/>
    <n v="3036584000"/>
    <n v="162167000"/>
    <n v="1789327000"/>
    <s v=" $-   "/>
    <n v="193937000"/>
    <m/>
    <m/>
    <m/>
  </r>
  <r>
    <x v="179"/>
    <s v="Year 2"/>
    <d v="2013-12-31T00:00:00"/>
    <x v="1"/>
    <s v="Financials"/>
    <x v="35"/>
    <n v="2872833000"/>
    <n v="116241000"/>
    <n v="1716639000"/>
    <s v=" $-   "/>
    <n v="131409000"/>
    <m/>
    <m/>
    <m/>
  </r>
  <r>
    <x v="179"/>
    <s v="Year 3"/>
    <d v="2014-12-31T00:00:00"/>
    <x v="2"/>
    <s v="Financials"/>
    <x v="35"/>
    <n v="2955641000"/>
    <n v="86453000"/>
    <n v="1843069000"/>
    <s v=" $-   "/>
    <n v="120266000"/>
    <m/>
    <m/>
    <m/>
  </r>
  <r>
    <x v="179"/>
    <s v="Year 4"/>
    <d v="2015-12-31T00:00:00"/>
    <x v="3"/>
    <s v="Financials"/>
    <x v="35"/>
    <n v="3153251000"/>
    <n v="82175000"/>
    <n v="1948041000"/>
    <s v=" $-   "/>
    <n v="127821000"/>
    <m/>
    <m/>
    <m/>
  </r>
  <r>
    <x v="180"/>
    <s v="Year 1"/>
    <d v="2013-12-28T00:00:00"/>
    <x v="1"/>
    <s v="Consumer Discretionary"/>
    <x v="82"/>
    <n v="4627802000"/>
    <n v="3016109000"/>
    <n v="1096507000"/>
    <s v=" $-   "/>
    <s v=" $-   "/>
    <m/>
    <m/>
    <m/>
  </r>
  <r>
    <x v="180"/>
    <s v="Year 2"/>
    <d v="2015-01-03T00:00:00"/>
    <x v="3"/>
    <s v="Consumer Discretionary"/>
    <x v="82"/>
    <n v="5324746000"/>
    <n v="3420339000"/>
    <n v="1340453000"/>
    <s v=" $-   "/>
    <s v=" $-   "/>
    <m/>
    <m/>
    <m/>
  </r>
  <r>
    <x v="180"/>
    <s v="Year 3"/>
    <d v="2016-01-02T00:00:00"/>
    <x v="4"/>
    <s v="Consumer Discretionary"/>
    <x v="82"/>
    <n v="5731549000"/>
    <n v="3595217000"/>
    <n v="1541214000"/>
    <s v=" $-   "/>
    <s v=" $-   "/>
    <m/>
    <m/>
    <m/>
  </r>
  <r>
    <x v="180"/>
    <s v="Year 4"/>
    <d v="2016-12-31T00:00:00"/>
    <x v="4"/>
    <s v="Consumer Discretionary"/>
    <x v="82"/>
    <n v="6028199000"/>
    <n v="3752151000"/>
    <n v="1500399000"/>
    <s v=" $-   "/>
    <s v=" $-   "/>
    <m/>
    <m/>
    <m/>
  </r>
  <r>
    <x v="181"/>
    <s v="Year 1"/>
    <d v="2012-12-31T00:00:00"/>
    <x v="0"/>
    <s v="Health Care"/>
    <x v="65"/>
    <n v="33013000000"/>
    <n v="5717000000"/>
    <n v="20801000000"/>
    <s v=" $-   "/>
    <n v="1679000000"/>
    <m/>
    <m/>
    <m/>
  </r>
  <r>
    <x v="181"/>
    <s v="Year 2"/>
    <d v="2013-12-31T00:00:00"/>
    <x v="1"/>
    <s v="Health Care"/>
    <x v="65"/>
    <n v="34182000000"/>
    <n v="5970000000"/>
    <n v="21667000000"/>
    <s v=" $-   "/>
    <n v="1753000000"/>
    <m/>
    <m/>
    <m/>
  </r>
  <r>
    <x v="181"/>
    <s v="Year 3"/>
    <d v="2014-12-31T00:00:00"/>
    <x v="2"/>
    <s v="Health Care"/>
    <x v="65"/>
    <n v="36918000000"/>
    <n v="6262000000"/>
    <n v="23271000000"/>
    <s v=" $-   "/>
    <n v="1820000000"/>
    <m/>
    <m/>
    <m/>
  </r>
  <r>
    <x v="181"/>
    <s v="Year 4"/>
    <d v="2015-12-31T00:00:00"/>
    <x v="3"/>
    <s v="Health Care"/>
    <x v="65"/>
    <n v="39678000000"/>
    <n v="6638000000"/>
    <n v="25171000000"/>
    <s v=" $-   "/>
    <n v="1904000000"/>
    <m/>
    <m/>
    <m/>
  </r>
  <r>
    <x v="182"/>
    <s v="Year 1"/>
    <d v="2012-12-31T00:00:00"/>
    <x v="0"/>
    <s v="Real Estate"/>
    <x v="14"/>
    <n v="1765979000"/>
    <n v="567989000"/>
    <n v="158950000"/>
    <s v=" $-   "/>
    <n v="506220000"/>
    <m/>
    <m/>
    <m/>
  </r>
  <r>
    <x v="182"/>
    <s v="Year 2"/>
    <d v="2013-12-31T00:00:00"/>
    <x v="1"/>
    <s v="Real Estate"/>
    <x v="14"/>
    <n v="2847945000"/>
    <n v="1206813000"/>
    <n v="241719000"/>
    <s v=" $-   "/>
    <n v="865800000"/>
    <m/>
    <m/>
    <m/>
  </r>
  <r>
    <x v="182"/>
    <s v="Year 3"/>
    <d v="2014-12-31T00:00:00"/>
    <x v="2"/>
    <s v="Real Estate"/>
    <x v="14"/>
    <n v="3305879000"/>
    <n v="1403358000"/>
    <n v="212481000"/>
    <s v=" $-   "/>
    <n v="844130000"/>
    <m/>
    <m/>
    <m/>
  </r>
  <r>
    <x v="182"/>
    <s v="Year 4"/>
    <d v="2015-12-31T00:00:00"/>
    <x v="3"/>
    <s v="Real Estate"/>
    <x v="14"/>
    <n v="3775685000"/>
    <n v="1622257000"/>
    <n v="258342000"/>
    <s v=" $-   "/>
    <n v="826240000"/>
    <m/>
    <m/>
    <m/>
  </r>
  <r>
    <x v="183"/>
    <s v="Year 1"/>
    <d v="2013-12-31T00:00:00"/>
    <x v="1"/>
    <s v="Real Estate"/>
    <x v="14"/>
    <n v="2013719000"/>
    <s v=" $-   "/>
    <n v="401324000"/>
    <s v=" $-   "/>
    <n v="423312000"/>
    <m/>
    <m/>
    <m/>
  </r>
  <r>
    <x v="183"/>
    <s v="Year 2"/>
    <d v="2014-12-31T00:00:00"/>
    <x v="2"/>
    <s v="Real Estate"/>
    <x v="14"/>
    <n v="1563210000"/>
    <s v=" $-   "/>
    <n v="463059000"/>
    <s v=" $-   "/>
    <n v="455016000"/>
    <m/>
    <m/>
    <m/>
  </r>
  <r>
    <x v="183"/>
    <s v="Year 3"/>
    <d v="2015-12-31T00:00:00"/>
    <x v="3"/>
    <s v="Real Estate"/>
    <x v="14"/>
    <n v="1828305000"/>
    <s v=" $-   "/>
    <n v="706644000"/>
    <s v=" $-   "/>
    <n v="504905000"/>
    <m/>
    <m/>
    <m/>
  </r>
  <r>
    <x v="183"/>
    <s v="Year 4"/>
    <d v="2016-12-31T00:00:00"/>
    <x v="4"/>
    <s v="Real Estate"/>
    <x v="14"/>
    <n v="2040486000"/>
    <s v=" $-   "/>
    <n v="842010000"/>
    <s v=" $-   "/>
    <n v="568108000"/>
    <m/>
    <m/>
    <m/>
  </r>
  <r>
    <x v="184"/>
    <s v="Year 1"/>
    <d v="2013-02-03T00:00:00"/>
    <x v="1"/>
    <s v="Consumer Discretionary"/>
    <x v="83"/>
    <n v="74754000000"/>
    <n v="48912000000"/>
    <n v="16508000000"/>
    <s v=" $-   "/>
    <n v="1568000000"/>
    <m/>
    <m/>
    <m/>
  </r>
  <r>
    <x v="184"/>
    <s v="Year 2"/>
    <d v="2014-02-02T00:00:00"/>
    <x v="2"/>
    <s v="Consumer Discretionary"/>
    <x v="83"/>
    <n v="78812000000"/>
    <n v="51897000000"/>
    <n v="16122000000"/>
    <s v=" $-   "/>
    <n v="1627000000"/>
    <m/>
    <m/>
    <m/>
  </r>
  <r>
    <x v="184"/>
    <s v="Year 3"/>
    <d v="2015-02-01T00:00:00"/>
    <x v="3"/>
    <s v="Consumer Discretionary"/>
    <x v="83"/>
    <n v="83176000000"/>
    <n v="54787000000"/>
    <n v="16280000000"/>
    <s v=" $-   "/>
    <n v="1640000000"/>
    <m/>
    <m/>
    <m/>
  </r>
  <r>
    <x v="184"/>
    <s v="Year 4"/>
    <d v="2016-01-31T00:00:00"/>
    <x v="4"/>
    <s v="Consumer Discretionary"/>
    <x v="83"/>
    <n v="88519000000"/>
    <n v="58254000000"/>
    <n v="16801000000"/>
    <s v=" $-   "/>
    <n v="1690000000"/>
    <m/>
    <m/>
    <m/>
  </r>
  <r>
    <x v="185"/>
    <s v="Year 1"/>
    <d v="2012-12-31T00:00:00"/>
    <x v="0"/>
    <s v="Energy"/>
    <x v="48"/>
    <n v="12245000000"/>
    <n v="3535000000"/>
    <n v="1126000000"/>
    <s v=" $-   "/>
    <n v="2866000000"/>
    <m/>
    <m/>
    <m/>
  </r>
  <r>
    <x v="185"/>
    <s v="Year 2"/>
    <d v="2013-12-31T00:00:00"/>
    <x v="1"/>
    <s v="Energy"/>
    <x v="48"/>
    <n v="11905000000"/>
    <n v="3969000000"/>
    <n v="1045000000"/>
    <s v=" $-   "/>
    <n v="2687000000"/>
    <m/>
    <m/>
    <m/>
  </r>
  <r>
    <x v="185"/>
    <s v="Year 3"/>
    <d v="2014-12-31T00:00:00"/>
    <x v="2"/>
    <s v="Energy"/>
    <x v="48"/>
    <n v="10737000000"/>
    <n v="3753000000"/>
    <n v="863000000"/>
    <s v=" $-   "/>
    <n v="3224000000"/>
    <m/>
    <m/>
    <m/>
  </r>
  <r>
    <x v="185"/>
    <s v="Year 4"/>
    <d v="2015-12-31T00:00:00"/>
    <x v="3"/>
    <s v="Energy"/>
    <x v="48"/>
    <n v="6636000000"/>
    <n v="3323000000"/>
    <n v="703000000"/>
    <s v=" $-   "/>
    <n v="3955000000"/>
    <m/>
    <m/>
    <m/>
  </r>
  <r>
    <x v="186"/>
    <s v="Year 1"/>
    <d v="2012-12-31T00:00:00"/>
    <x v="0"/>
    <s v="Financials"/>
    <x v="13"/>
    <n v="22086000000"/>
    <n v="13195000000"/>
    <s v=" $-   "/>
    <s v=" $-   "/>
    <n v="7080000000"/>
    <m/>
    <m/>
    <m/>
  </r>
  <r>
    <x v="186"/>
    <s v="Year 2"/>
    <d v="2013-12-31T00:00:00"/>
    <x v="1"/>
    <s v="Financials"/>
    <x v="13"/>
    <n v="20673000000"/>
    <n v="11048000000"/>
    <s v=" $-   "/>
    <s v=" $-   "/>
    <n v="5970000000"/>
    <m/>
    <m/>
    <m/>
  </r>
  <r>
    <x v="186"/>
    <s v="Year 3"/>
    <d v="2014-12-31T00:00:00"/>
    <x v="2"/>
    <s v="Financials"/>
    <x v="13"/>
    <n v="18614000000"/>
    <n v="10805000000"/>
    <s v=" $-   "/>
    <s v=" $-   "/>
    <n v="5757000000"/>
    <m/>
    <m/>
    <m/>
  </r>
  <r>
    <x v="186"/>
    <s v="Year 4"/>
    <d v="2015-12-31T00:00:00"/>
    <x v="3"/>
    <s v="Financials"/>
    <x v="13"/>
    <n v="18377000000"/>
    <n v="10775000000"/>
    <s v=" $-   "/>
    <s v=" $-   "/>
    <n v="5274000000"/>
    <m/>
    <m/>
    <m/>
  </r>
  <r>
    <x v="187"/>
    <s v="Year 1"/>
    <d v="2012-12-31T00:00:00"/>
    <x v="0"/>
    <s v="Consumer Discretionary"/>
    <x v="84"/>
    <n v="5580506000"/>
    <n v="3440623000"/>
    <n v="1111232000"/>
    <s v=" $-   "/>
    <s v=" $-   "/>
    <m/>
    <m/>
    <m/>
  </r>
  <r>
    <x v="187"/>
    <s v="Year 2"/>
    <d v="2013-12-31T00:00:00"/>
    <x v="1"/>
    <s v="Consumer Discretionary"/>
    <x v="84"/>
    <n v="5899872000"/>
    <n v="3621417000"/>
    <n v="1124753000"/>
    <s v=" $-   "/>
    <s v=" $-   "/>
    <m/>
    <m/>
    <m/>
  </r>
  <r>
    <x v="187"/>
    <s v="Year 3"/>
    <d v="2014-12-31T00:00:00"/>
    <x v="2"/>
    <s v="Consumer Discretionary"/>
    <x v="84"/>
    <n v="6228508000"/>
    <n v="3788023000"/>
    <n v="1159502000"/>
    <s v=" $-   "/>
    <s v=" $-   "/>
    <m/>
    <m/>
    <m/>
  </r>
  <r>
    <x v="187"/>
    <s v="Year 4"/>
    <d v="2015-12-31T00:00:00"/>
    <x v="3"/>
    <s v="Consumer Discretionary"/>
    <x v="84"/>
    <n v="5995402000"/>
    <n v="3619612000"/>
    <n v="1220095000"/>
    <s v=" $-   "/>
    <s v=" $-   "/>
    <m/>
    <m/>
    <m/>
  </r>
  <r>
    <x v="188"/>
    <s v="Year 1"/>
    <d v="2013-09-28T00:00:00"/>
    <x v="1"/>
    <s v="Health Care"/>
    <x v="5"/>
    <n v="2492300000"/>
    <n v="1330900000"/>
    <n v="661100000"/>
    <n v="197600000"/>
    <n v="112600000"/>
    <m/>
    <m/>
    <m/>
  </r>
  <r>
    <x v="188"/>
    <s v="Year 2"/>
    <d v="2014-09-27T00:00:00"/>
    <x v="2"/>
    <s v="Health Care"/>
    <x v="5"/>
    <n v="2530700000"/>
    <n v="1285200000"/>
    <n v="591500000"/>
    <n v="203200000"/>
    <n v="113800000"/>
    <m/>
    <m/>
    <m/>
  </r>
  <r>
    <x v="188"/>
    <s v="Year 3"/>
    <d v="2015-09-26T00:00:00"/>
    <x v="3"/>
    <s v="Health Care"/>
    <x v="5"/>
    <n v="2705000000"/>
    <n v="1272300000"/>
    <n v="624000000"/>
    <n v="214900000"/>
    <n v="110200000"/>
    <m/>
    <m/>
    <m/>
  </r>
  <r>
    <x v="188"/>
    <s v="Year 4"/>
    <d v="2016-09-24T00:00:00"/>
    <x v="4"/>
    <s v="Health Care"/>
    <x v="5"/>
    <n v="2832700000"/>
    <n v="1269400000"/>
    <n v="682400000"/>
    <n v="232100000"/>
    <n v="89700000"/>
    <m/>
    <m/>
    <m/>
  </r>
  <r>
    <x v="189"/>
    <s v="Year 1"/>
    <d v="2013-12-31T00:00:00"/>
    <x v="1"/>
    <s v="Industrials"/>
    <x v="53"/>
    <n v="39055000000"/>
    <n v="28364000000"/>
    <n v="5190000000"/>
    <s v=" $-   "/>
    <s v=" $-   "/>
    <m/>
    <m/>
    <m/>
  </r>
  <r>
    <x v="189"/>
    <s v="Year 2"/>
    <d v="2014-12-31T00:00:00"/>
    <x v="2"/>
    <s v="Industrials"/>
    <x v="53"/>
    <n v="40306000000"/>
    <n v="28957000000"/>
    <n v="5518000000"/>
    <s v=" $-   "/>
    <s v=" $-   "/>
    <m/>
    <m/>
    <m/>
  </r>
  <r>
    <x v="189"/>
    <s v="Year 3"/>
    <d v="2015-12-31T00:00:00"/>
    <x v="3"/>
    <s v="Industrials"/>
    <x v="53"/>
    <n v="38581000000"/>
    <n v="26747000000"/>
    <n v="5006000000"/>
    <s v=" $-   "/>
    <s v=" $-   "/>
    <m/>
    <m/>
    <m/>
  </r>
  <r>
    <x v="189"/>
    <s v="Year 4"/>
    <d v="2016-12-31T00:00:00"/>
    <x v="4"/>
    <s v="Industrials"/>
    <x v="53"/>
    <n v="39302000000"/>
    <n v="27150000000"/>
    <n v="5469000000"/>
    <s v=" $-   "/>
    <s v=" $-   "/>
    <m/>
    <m/>
    <m/>
  </r>
  <r>
    <x v="190"/>
    <s v="Year 1"/>
    <d v="2013-09-30T00:00:00"/>
    <x v="1"/>
    <s v="Energy"/>
    <x v="85"/>
    <n v="3387614000"/>
    <n v="1852768000"/>
    <n v="126250000"/>
    <n v="15235000"/>
    <n v="455623000"/>
    <m/>
    <m/>
    <m/>
  </r>
  <r>
    <x v="190"/>
    <s v="Year 2"/>
    <d v="2014-09-30T00:00:00"/>
    <x v="2"/>
    <s v="Energy"/>
    <x v="85"/>
    <n v="3715968000"/>
    <n v="2006715000"/>
    <n v="116190000"/>
    <n v="15905000"/>
    <n v="523984000"/>
    <m/>
    <m/>
    <m/>
  </r>
  <r>
    <x v="190"/>
    <s v="Year 3"/>
    <d v="2015-09-30T00:00:00"/>
    <x v="3"/>
    <s v="Energy"/>
    <x v="85"/>
    <n v="3161702000"/>
    <n v="1703476000"/>
    <n v="122878000"/>
    <n v="16104000"/>
    <n v="608039000"/>
    <m/>
    <m/>
    <m/>
  </r>
  <r>
    <x v="190"/>
    <s v="Year 4"/>
    <d v="2016-09-30T00:00:00"/>
    <x v="4"/>
    <s v="Energy"/>
    <x v="85"/>
    <n v="1624232000"/>
    <n v="898805000"/>
    <n v="136287000"/>
    <n v="10269000"/>
    <n v="598587000"/>
    <m/>
    <m/>
    <m/>
  </r>
  <r>
    <x v="191"/>
    <s v="Year 1"/>
    <d v="2014-10-31T00:00:00"/>
    <x v="2"/>
    <s v="Information Technology"/>
    <x v="86"/>
    <n v="55123000000"/>
    <n v="39486000000"/>
    <n v="8717000000"/>
    <n v="2197000000"/>
    <n v="906000000"/>
    <m/>
    <m/>
    <m/>
  </r>
  <r>
    <x v="191"/>
    <s v="Year 2"/>
    <d v="2015-10-31T00:00:00"/>
    <x v="3"/>
    <s v="Information Technology"/>
    <x v="86"/>
    <n v="52107000000"/>
    <n v="37168000000"/>
    <n v="9047000000"/>
    <n v="2338000000"/>
    <n v="852000000"/>
    <m/>
    <m/>
    <m/>
  </r>
  <r>
    <x v="191"/>
    <s v="Year 3"/>
    <d v="2016-10-31T00:00:00"/>
    <x v="4"/>
    <s v="Information Technology"/>
    <x v="86"/>
    <n v="50123000000"/>
    <n v="35507000000"/>
    <n v="8419000000"/>
    <n v="2298000000"/>
    <n v="755000000"/>
    <m/>
    <m/>
    <m/>
  </r>
  <r>
    <x v="192"/>
    <s v="Year 1"/>
    <d v="2013-10-31T00:00:00"/>
    <x v="1"/>
    <s v="Information Technology"/>
    <x v="2"/>
    <n v="112298000000"/>
    <n v="86380000000"/>
    <n v="13267000000"/>
    <n v="3135000000"/>
    <n v="1373000000"/>
    <n v="17775000000"/>
    <n v="25918000000"/>
    <n v="8143000000"/>
  </r>
  <r>
    <x v="192"/>
    <s v="Year 2"/>
    <d v="2014-10-31T00:00:00"/>
    <x v="2"/>
    <s v="Information Technology"/>
    <x v="2"/>
    <n v="56651000000"/>
    <n v="45431000000"/>
    <n v="5361000000"/>
    <n v="1298000000"/>
    <n v="129000000"/>
    <n v="6788000000"/>
    <n v="11220000000"/>
    <n v="4432000000"/>
  </r>
  <r>
    <x v="192"/>
    <s v="Year 3"/>
    <d v="2015-10-31T00:00:00"/>
    <x v="3"/>
    <s v="Information Technology"/>
    <x v="2"/>
    <n v="51463000000"/>
    <n v="41524000000"/>
    <n v="4663000000"/>
    <n v="1191000000"/>
    <n v="102000000"/>
    <n v="5956000000"/>
    <n v="9939000000"/>
    <n v="3983000000"/>
  </r>
  <r>
    <x v="192"/>
    <s v="Year 4"/>
    <d v="2016-10-31T00:00:00"/>
    <x v="4"/>
    <s v="Information Technology"/>
    <x v="2"/>
    <n v="48238000000"/>
    <n v="39240000000"/>
    <n v="4019000000"/>
    <n v="1209000000"/>
    <n v="16000000"/>
    <n v="5244000000"/>
    <n v="8998000000"/>
    <n v="3754000000"/>
  </r>
  <r>
    <x v="193"/>
    <s v="Year 1"/>
    <d v="2013-04-30T00:00:00"/>
    <x v="1"/>
    <s v="Financials"/>
    <x v="34"/>
    <n v="2807114000"/>
    <n v="1123773000"/>
    <n v="828095000"/>
    <s v=" $-   "/>
    <n v="92407000"/>
    <m/>
    <m/>
    <m/>
  </r>
  <r>
    <x v="193"/>
    <s v="Year 2"/>
    <d v="2014-04-30T00:00:00"/>
    <x v="2"/>
    <s v="Financials"/>
    <x v="34"/>
    <n v="3024295000"/>
    <n v="1179405000"/>
    <n v="830789000"/>
    <s v=" $-   "/>
    <n v="115604000"/>
    <m/>
    <m/>
    <m/>
  </r>
  <r>
    <x v="193"/>
    <s v="Year 3"/>
    <d v="2015-04-30T00:00:00"/>
    <x v="3"/>
    <s v="Financials"/>
    <x v="34"/>
    <n v="3078658000"/>
    <n v="1231104000"/>
    <n v="818091000"/>
    <s v=" $-   "/>
    <n v="159804000"/>
    <m/>
    <m/>
    <m/>
  </r>
  <r>
    <x v="193"/>
    <s v="Year 4"/>
    <d v="2016-04-30T00:00:00"/>
    <x v="4"/>
    <s v="Financials"/>
    <x v="34"/>
    <n v="3038153000"/>
    <n v="1250320000"/>
    <n v="905648000"/>
    <s v=" $-   "/>
    <n v="173598000"/>
    <m/>
    <m/>
    <m/>
  </r>
  <r>
    <x v="194"/>
    <s v="Year 1"/>
    <d v="2013-10-27T00:00:00"/>
    <x v="1"/>
    <s v="Consumer Staples"/>
    <x v="40"/>
    <n v="8751654000"/>
    <n v="7338838000"/>
    <n v="627340000"/>
    <s v=" $-   "/>
    <s v=" $-   "/>
    <m/>
    <m/>
    <m/>
  </r>
  <r>
    <x v="194"/>
    <s v="Year 2"/>
    <d v="2014-10-26T00:00:00"/>
    <x v="2"/>
    <s v="Consumer Staples"/>
    <x v="40"/>
    <n v="9316256000"/>
    <n v="7751273000"/>
    <n v="650948000"/>
    <s v=" $-   "/>
    <s v=" $-   "/>
    <m/>
    <m/>
    <m/>
  </r>
  <r>
    <x v="194"/>
    <s v="Year 3"/>
    <d v="2015-10-31T00:00:00"/>
    <x v="3"/>
    <s v="Consumer Staples"/>
    <x v="40"/>
    <n v="9263863000"/>
    <n v="7455282000"/>
    <n v="743611000"/>
    <s v=" $-   "/>
    <s v=" $-   "/>
    <m/>
    <m/>
    <m/>
  </r>
  <r>
    <x v="194"/>
    <s v="Year 4"/>
    <d v="2016-10-30T00:00:00"/>
    <x v="4"/>
    <s v="Consumer Staples"/>
    <x v="40"/>
    <n v="9523224000"/>
    <n v="7365049000"/>
    <n v="871974000"/>
    <s v=" $-   "/>
    <s v=" $-   "/>
    <m/>
    <m/>
    <m/>
  </r>
  <r>
    <x v="195"/>
    <s v="Year 1"/>
    <d v="2013-06-28T00:00:00"/>
    <x v="1"/>
    <s v="Information Technology"/>
    <x v="87"/>
    <n v="5112000000"/>
    <n v="3385000000"/>
    <n v="914000000"/>
    <s v=" $-   "/>
    <s v=" $-   "/>
    <m/>
    <m/>
    <m/>
  </r>
  <r>
    <x v="195"/>
    <s v="Year 2"/>
    <d v="2014-06-27T00:00:00"/>
    <x v="2"/>
    <s v="Information Technology"/>
    <x v="87"/>
    <n v="5012000000"/>
    <n v="3310000000"/>
    <n v="820000000"/>
    <s v=" $-   "/>
    <s v=" $-   "/>
    <m/>
    <m/>
    <m/>
  </r>
  <r>
    <x v="195"/>
    <s v="Year 3"/>
    <d v="2015-07-03T00:00:00"/>
    <x v="3"/>
    <s v="Information Technology"/>
    <x v="87"/>
    <n v="5083000000"/>
    <n v="3348000000"/>
    <n v="976000000"/>
    <s v=" $-   "/>
    <s v=" $-   "/>
    <m/>
    <m/>
    <m/>
  </r>
  <r>
    <x v="195"/>
    <s v="Year 4"/>
    <d v="2016-07-01T00:00:00"/>
    <x v="4"/>
    <s v="Information Technology"/>
    <x v="87"/>
    <n v="7467000000"/>
    <n v="5132000000"/>
    <n v="1186000000"/>
    <s v=" $-   "/>
    <s v=" $-   "/>
    <m/>
    <m/>
    <m/>
  </r>
  <r>
    <x v="196"/>
    <s v="Year 1"/>
    <d v="2012-12-29T00:00:00"/>
    <x v="0"/>
    <s v="Health Care"/>
    <x v="4"/>
    <n v="8939967000"/>
    <n v="6432454000"/>
    <n v="1873360000"/>
    <s v=" $-   "/>
    <s v=" $-   "/>
    <m/>
    <m/>
    <m/>
  </r>
  <r>
    <x v="196"/>
    <s v="Year 2"/>
    <d v="2013-12-28T00:00:00"/>
    <x v="1"/>
    <s v="Health Care"/>
    <x v="4"/>
    <n v="9560647000"/>
    <n v="6904633000"/>
    <n v="1978960000"/>
    <s v=" $-   "/>
    <s v=" $-   "/>
    <m/>
    <m/>
    <m/>
  </r>
  <r>
    <x v="196"/>
    <s v="Year 3"/>
    <d v="2014-12-27T00:00:00"/>
    <x v="2"/>
    <s v="Health Care"/>
    <x v="4"/>
    <n v="10371390000"/>
    <n v="7460075000"/>
    <n v="2196173000"/>
    <s v=" $-   "/>
    <s v=" $-   "/>
    <m/>
    <m/>
    <m/>
  </r>
  <r>
    <x v="196"/>
    <s v="Year 4"/>
    <d v="2015-12-26T00:00:00"/>
    <x v="3"/>
    <s v="Health Care"/>
    <x v="4"/>
    <n v="10629719000"/>
    <n v="7617460000"/>
    <n v="2243356000"/>
    <s v=" $-   "/>
    <s v=" $-   "/>
    <m/>
    <m/>
    <m/>
  </r>
  <r>
    <x v="197"/>
    <s v="Year 1"/>
    <d v="2012-12-31T00:00:00"/>
    <x v="0"/>
    <s v="Real Estate"/>
    <x v="14"/>
    <n v="5059000000"/>
    <n v="1885000000"/>
    <n v="2101000000"/>
    <s v=" $-   "/>
    <n v="722000000"/>
    <m/>
    <m/>
    <m/>
  </r>
  <r>
    <x v="197"/>
    <s v="Year 2"/>
    <d v="2013-12-31T00:00:00"/>
    <x v="1"/>
    <s v="Real Estate"/>
    <x v="14"/>
    <n v="5166000000"/>
    <n v="1989000000"/>
    <n v="1968000000"/>
    <s v=" $-   "/>
    <n v="697000000"/>
    <m/>
    <m/>
    <m/>
  </r>
  <r>
    <x v="197"/>
    <s v="Year 3"/>
    <d v="2014-12-31T00:00:00"/>
    <x v="2"/>
    <s v="Real Estate"/>
    <x v="14"/>
    <n v="5354000000"/>
    <n v="2033000000"/>
    <n v="1920000000"/>
    <s v=" $-   "/>
    <n v="701000000"/>
    <m/>
    <m/>
    <m/>
  </r>
  <r>
    <x v="197"/>
    <s v="Year 4"/>
    <d v="2015-12-31T00:00:00"/>
    <x v="3"/>
    <s v="Real Estate"/>
    <x v="14"/>
    <n v="5387000000"/>
    <n v="2012000000"/>
    <n v="2011000000"/>
    <s v=" $-   "/>
    <n v="716000000"/>
    <m/>
    <m/>
    <m/>
  </r>
  <r>
    <x v="198"/>
    <s v="Year 1"/>
    <d v="2012-12-31T00:00:00"/>
    <x v="0"/>
    <s v="Consumer Staples"/>
    <x v="40"/>
    <n v="6644252000"/>
    <n v="3784370000"/>
    <n v="1703796000"/>
    <s v=" $-   "/>
    <s v=" $-   "/>
    <m/>
    <m/>
    <m/>
  </r>
  <r>
    <x v="198"/>
    <s v="Year 2"/>
    <d v="2013-12-31T00:00:00"/>
    <x v="1"/>
    <s v="Consumer Staples"/>
    <x v="40"/>
    <n v="7146079000"/>
    <n v="3865231000"/>
    <n v="1924132000"/>
    <s v=" $-   "/>
    <s v=" $-   "/>
    <m/>
    <m/>
    <m/>
  </r>
  <r>
    <x v="198"/>
    <s v="Year 3"/>
    <d v="2014-12-31T00:00:00"/>
    <x v="2"/>
    <s v="Consumer Staples"/>
    <x v="40"/>
    <n v="7421768000"/>
    <n v="4085602000"/>
    <n v="1898284000"/>
    <s v=" $-   "/>
    <s v=" $-   "/>
    <m/>
    <m/>
    <m/>
  </r>
  <r>
    <x v="198"/>
    <s v="Year 4"/>
    <d v="2015-12-31T00:00:00"/>
    <x v="3"/>
    <s v="Consumer Staples"/>
    <x v="40"/>
    <n v="7386626000"/>
    <n v="4003951000"/>
    <n v="1969308000"/>
    <s v=" $-   "/>
    <s v=" $-   "/>
    <m/>
    <m/>
    <m/>
  </r>
  <r>
    <x v="199"/>
    <s v="Year 1"/>
    <d v="2013-12-31T00:00:00"/>
    <x v="1"/>
    <s v="Health Care"/>
    <x v="26"/>
    <n v="41313000000"/>
    <n v="32564000000"/>
    <s v=" $-   "/>
    <s v=" $-   "/>
    <n v="6688000000"/>
    <m/>
    <m/>
    <m/>
  </r>
  <r>
    <x v="199"/>
    <s v="Year 2"/>
    <d v="2014-12-31T00:00:00"/>
    <x v="2"/>
    <s v="Health Care"/>
    <x v="26"/>
    <n v="48500000000"/>
    <n v="38166000000"/>
    <s v=" $-   "/>
    <s v=" $-   "/>
    <n v="7972000000"/>
    <m/>
    <m/>
    <m/>
  </r>
  <r>
    <x v="199"/>
    <s v="Year 3"/>
    <d v="2015-12-31T00:00:00"/>
    <x v="3"/>
    <s v="Health Care"/>
    <x v="26"/>
    <n v="54289000000"/>
    <n v="44269000000"/>
    <s v=" $-   "/>
    <s v=" $-   "/>
    <n v="7673000000"/>
    <m/>
    <m/>
    <m/>
  </r>
  <r>
    <x v="199"/>
    <s v="Year 4"/>
    <d v="2016-12-31T00:00:00"/>
    <x v="4"/>
    <s v="Health Care"/>
    <x v="26"/>
    <n v="54379000000"/>
    <n v="45007000000"/>
    <s v=" $-   "/>
    <s v=" $-   "/>
    <n v="7631000000"/>
    <m/>
    <m/>
    <m/>
  </r>
  <r>
    <x v="200"/>
    <s v="Year 1"/>
    <d v="2012-12-31T00:00:00"/>
    <x v="0"/>
    <s v="Information Technology"/>
    <x v="58"/>
    <n v="102874000000"/>
    <n v="52513000000"/>
    <n v="22389000000"/>
    <n v="5816000000"/>
    <s v=" $-   "/>
    <m/>
    <m/>
    <m/>
  </r>
  <r>
    <x v="200"/>
    <s v="Year 2"/>
    <d v="2013-12-31T00:00:00"/>
    <x v="1"/>
    <s v="Information Technology"/>
    <x v="58"/>
    <n v="98367000000"/>
    <n v="49683000000"/>
    <n v="22629000000"/>
    <n v="5743000000"/>
    <s v=" $-   "/>
    <m/>
    <m/>
    <m/>
  </r>
  <r>
    <x v="200"/>
    <s v="Year 3"/>
    <d v="2014-12-31T00:00:00"/>
    <x v="2"/>
    <s v="Information Technology"/>
    <x v="58"/>
    <n v="92793000000"/>
    <n v="46386000000"/>
    <n v="22438000000"/>
    <n v="5437000000"/>
    <s v=" $-   "/>
    <m/>
    <m/>
    <m/>
  </r>
  <r>
    <x v="200"/>
    <s v="Year 4"/>
    <d v="2015-12-31T00:00:00"/>
    <x v="3"/>
    <s v="Information Technology"/>
    <x v="58"/>
    <n v="81741000000"/>
    <n v="41057000000"/>
    <n v="19748000000"/>
    <n v="5247000000"/>
    <s v=" $-   "/>
    <m/>
    <m/>
    <m/>
  </r>
  <r>
    <x v="201"/>
    <s v="Year 1"/>
    <d v="2012-12-31T00:00:00"/>
    <x v="0"/>
    <s v="Health Care"/>
    <x v="5"/>
    <n v="1293338000"/>
    <n v="594190000"/>
    <n v="354571000"/>
    <n v="82014000"/>
    <s v=" $-   "/>
    <m/>
    <m/>
    <m/>
  </r>
  <r>
    <x v="201"/>
    <s v="Year 2"/>
    <d v="2013-12-31T00:00:00"/>
    <x v="1"/>
    <s v="Health Care"/>
    <x v="5"/>
    <n v="1377058000"/>
    <n v="620940000"/>
    <n v="401353000"/>
    <n v="88003000"/>
    <s v=" $-   "/>
    <m/>
    <m/>
    <m/>
  </r>
  <r>
    <x v="201"/>
    <s v="Year 3"/>
    <d v="2014-12-31T00:00:00"/>
    <x v="2"/>
    <s v="Health Care"/>
    <x v="5"/>
    <n v="1485807000"/>
    <n v="669691000"/>
    <n v="457598000"/>
    <n v="98263000"/>
    <s v=" $-   "/>
    <m/>
    <m/>
    <m/>
  </r>
  <r>
    <x v="201"/>
    <s v="Year 4"/>
    <d v="2015-12-31T00:00:00"/>
    <x v="3"/>
    <s v="Health Care"/>
    <x v="5"/>
    <n v="1601892000"/>
    <n v="711622000"/>
    <n v="482465000"/>
    <n v="99681000"/>
    <s v=" $-   "/>
    <m/>
    <m/>
    <m/>
  </r>
  <r>
    <x v="202"/>
    <s v="Year 1"/>
    <d v="2012-12-31T00:00:00"/>
    <x v="0"/>
    <s v="Materials"/>
    <x v="17"/>
    <n v="2821446000"/>
    <n v="1645912000"/>
    <n v="453535000"/>
    <n v="233713000"/>
    <s v=" $-   "/>
    <m/>
    <m/>
    <m/>
  </r>
  <r>
    <x v="202"/>
    <s v="Year 2"/>
    <d v="2013-12-31T00:00:00"/>
    <x v="1"/>
    <s v="Materials"/>
    <x v="17"/>
    <n v="2952896000"/>
    <n v="1668691000"/>
    <n v="505877000"/>
    <n v="259838000"/>
    <s v=" $-   "/>
    <m/>
    <m/>
    <m/>
  </r>
  <r>
    <x v="202"/>
    <s v="Year 3"/>
    <d v="2014-12-31T00:00:00"/>
    <x v="2"/>
    <s v="Materials"/>
    <x v="17"/>
    <n v="3088533000"/>
    <n v="1726383000"/>
    <n v="514891000"/>
    <n v="253640000"/>
    <s v=" $-   "/>
    <m/>
    <m/>
    <m/>
  </r>
  <r>
    <x v="202"/>
    <s v="Year 4"/>
    <d v="2015-12-31T00:00:00"/>
    <x v="3"/>
    <s v="Materials"/>
    <x v="17"/>
    <n v="3023189000"/>
    <n v="1671590000"/>
    <n v="509557000"/>
    <n v="246101000"/>
    <s v=" $-   "/>
    <m/>
    <m/>
    <m/>
  </r>
  <r>
    <x v="203"/>
    <s v="Year 1"/>
    <d v="2013-12-29T00:00:00"/>
    <x v="1"/>
    <s v="Health Care"/>
    <x v="88"/>
    <n v="1421178000"/>
    <n v="509291000"/>
    <n v="397285000"/>
    <n v="276743000"/>
    <s v=" $-   "/>
    <m/>
    <m/>
    <m/>
  </r>
  <r>
    <x v="203"/>
    <s v="Year 2"/>
    <d v="2014-12-28T00:00:00"/>
    <x v="2"/>
    <s v="Health Care"/>
    <x v="88"/>
    <n v="1861358000"/>
    <n v="563648000"/>
    <n v="471921000"/>
    <n v="388055000"/>
    <s v=" $-   "/>
    <m/>
    <m/>
    <m/>
  </r>
  <r>
    <x v="203"/>
    <s v="Year 3"/>
    <d v="2016-01-03T00:00:00"/>
    <x v="4"/>
    <s v="Health Care"/>
    <x v="88"/>
    <n v="2219762000"/>
    <n v="670472000"/>
    <n v="522046000"/>
    <n v="401527000"/>
    <s v=" $-   "/>
    <m/>
    <m/>
    <m/>
  </r>
  <r>
    <x v="203"/>
    <s v="Year 4"/>
    <d v="2017-01-01T00:00:00"/>
    <x v="9"/>
    <s v="Health Care"/>
    <x v="88"/>
    <n v="2398373000"/>
    <n v="731925000"/>
    <n v="584491000"/>
    <n v="504415000"/>
    <s v=" $-   "/>
    <m/>
    <m/>
    <m/>
  </r>
  <r>
    <x v="204"/>
    <s v="Year 1"/>
    <d v="2013-12-28T00:00:00"/>
    <x v="1"/>
    <s v="Information Technology"/>
    <x v="7"/>
    <n v="52708000000"/>
    <n v="21187000000"/>
    <n v="8088000000"/>
    <n v="10611000000"/>
    <n v="291000000"/>
    <m/>
    <m/>
    <m/>
  </r>
  <r>
    <x v="204"/>
    <s v="Year 2"/>
    <d v="2014-12-27T00:00:00"/>
    <x v="2"/>
    <s v="Information Technology"/>
    <x v="7"/>
    <n v="55870000000"/>
    <n v="20261000000"/>
    <n v="8136000000"/>
    <n v="11537000000"/>
    <n v="294000000"/>
    <m/>
    <m/>
    <m/>
  </r>
  <r>
    <x v="204"/>
    <s v="Year 3"/>
    <d v="2015-12-26T00:00:00"/>
    <x v="3"/>
    <s v="Information Technology"/>
    <x v="7"/>
    <n v="55355000000"/>
    <n v="20676000000"/>
    <n v="7930000000"/>
    <n v="12128000000"/>
    <n v="265000000"/>
    <m/>
    <m/>
    <m/>
  </r>
  <r>
    <x v="204"/>
    <s v="Year 4"/>
    <d v="2016-12-31T00:00:00"/>
    <x v="4"/>
    <s v="Information Technology"/>
    <x v="7"/>
    <n v="59387000000"/>
    <n v="23196000000"/>
    <n v="8397000000"/>
    <n v="12740000000"/>
    <n v="294000000"/>
    <m/>
    <m/>
    <m/>
  </r>
  <r>
    <x v="205"/>
    <s v="Year 1"/>
    <d v="2013-07-31T00:00:00"/>
    <x v="1"/>
    <s v="Information Technology"/>
    <x v="16"/>
    <n v="3946000000"/>
    <n v="527000000"/>
    <n v="1534000000"/>
    <n v="647000000"/>
    <n v="30000000"/>
    <m/>
    <m/>
    <m/>
  </r>
  <r>
    <x v="205"/>
    <s v="Year 2"/>
    <d v="2014-07-31T00:00:00"/>
    <x v="2"/>
    <s v="Information Technology"/>
    <x v="16"/>
    <n v="4243000000"/>
    <n v="603000000"/>
    <n v="1601000000"/>
    <n v="714000000"/>
    <n v="25000000"/>
    <m/>
    <m/>
    <m/>
  </r>
  <r>
    <x v="205"/>
    <s v="Year 3"/>
    <d v="2015-07-31T00:00:00"/>
    <x v="3"/>
    <s v="Information Technology"/>
    <x v="16"/>
    <n v="4192000000"/>
    <n v="695000000"/>
    <n v="1771000000"/>
    <n v="798000000"/>
    <n v="42000000"/>
    <m/>
    <m/>
    <m/>
  </r>
  <r>
    <x v="205"/>
    <s v="Year 4"/>
    <d v="2016-07-31T00:00:00"/>
    <x v="4"/>
    <s v="Information Technology"/>
    <x v="16"/>
    <n v="4694000000"/>
    <n v="730000000"/>
    <n v="1807000000"/>
    <n v="881000000"/>
    <n v="34000000"/>
    <m/>
    <m/>
    <m/>
  </r>
  <r>
    <x v="206"/>
    <s v="Year 1"/>
    <d v="2012-12-31T00:00:00"/>
    <x v="0"/>
    <s v="Materials"/>
    <x v="32"/>
    <n v="21852000000"/>
    <n v="15287000000"/>
    <n v="3303000000"/>
    <s v=" $-   "/>
    <n v="1473000000"/>
    <m/>
    <m/>
    <m/>
  </r>
  <r>
    <x v="206"/>
    <s v="Year 2"/>
    <d v="2013-12-31T00:00:00"/>
    <x v="1"/>
    <s v="Materials"/>
    <x v="32"/>
    <n v="23483000000"/>
    <n v="16282000000"/>
    <n v="3557000000"/>
    <s v=" $-   "/>
    <n v="1531000000"/>
    <m/>
    <m/>
    <m/>
  </r>
  <r>
    <x v="206"/>
    <s v="Year 3"/>
    <d v="2014-12-31T00:00:00"/>
    <x v="2"/>
    <s v="Materials"/>
    <x v="32"/>
    <n v="23617000000"/>
    <n v="16254000000"/>
    <n v="3494000000"/>
    <s v=" $-   "/>
    <n v="1406000000"/>
    <m/>
    <m/>
    <m/>
  </r>
  <r>
    <x v="206"/>
    <s v="Year 4"/>
    <d v="2015-12-31T00:00:00"/>
    <x v="3"/>
    <s v="Materials"/>
    <x v="32"/>
    <n v="22365000000"/>
    <n v="15468000000"/>
    <n v="3219000000"/>
    <s v=" $-   "/>
    <n v="1294000000"/>
    <m/>
    <m/>
    <m/>
  </r>
  <r>
    <x v="207"/>
    <s v="Year 1"/>
    <d v="2012-12-31T00:00:00"/>
    <x v="0"/>
    <s v="Consumer Discretionary"/>
    <x v="89"/>
    <n v="6956200000"/>
    <s v=" $-   "/>
    <n v="6279100000"/>
    <s v=" $-   "/>
    <s v=" $-   "/>
    <m/>
    <m/>
    <m/>
  </r>
  <r>
    <x v="207"/>
    <s v="Year 2"/>
    <d v="2013-12-31T00:00:00"/>
    <x v="1"/>
    <s v="Consumer Discretionary"/>
    <x v="89"/>
    <n v="7122300000"/>
    <s v=" $-   "/>
    <n v="6463400000"/>
    <s v=" $-   "/>
    <s v=" $-   "/>
    <m/>
    <m/>
    <m/>
  </r>
  <r>
    <x v="207"/>
    <s v="Year 3"/>
    <d v="2014-12-31T00:00:00"/>
    <x v="2"/>
    <s v="Consumer Discretionary"/>
    <x v="89"/>
    <n v="7537100000"/>
    <s v=" $-   "/>
    <n v="6748500000"/>
    <s v=" $-   "/>
    <s v=" $-   "/>
    <m/>
    <m/>
    <m/>
  </r>
  <r>
    <x v="207"/>
    <s v="Year 4"/>
    <d v="2015-12-31T00:00:00"/>
    <x v="3"/>
    <s v="Consumer Discretionary"/>
    <x v="89"/>
    <n v="7613800000"/>
    <s v=" $-   "/>
    <n v="6742700000"/>
    <s v=" $-   "/>
    <s v=" $-   "/>
    <m/>
    <m/>
    <m/>
  </r>
  <r>
    <x v="208"/>
    <s v="Year 1"/>
    <d v="2012-12-31T00:00:00"/>
    <x v="0"/>
    <s v="Real Estate"/>
    <x v="14"/>
    <n v="3003955000"/>
    <n v="1277113000"/>
    <n v="850371000"/>
    <s v=" $-   "/>
    <n v="316344000"/>
    <m/>
    <m/>
    <m/>
  </r>
  <r>
    <x v="208"/>
    <s v="Year 2"/>
    <d v="2013-12-31T00:00:00"/>
    <x v="1"/>
    <s v="Real Estate"/>
    <x v="14"/>
    <n v="3024623000"/>
    <n v="1288878000"/>
    <n v="924031000"/>
    <s v=" $-   "/>
    <n v="322037000"/>
    <m/>
    <m/>
    <m/>
  </r>
  <r>
    <x v="208"/>
    <s v="Year 3"/>
    <d v="2014-12-31T00:00:00"/>
    <x v="2"/>
    <s v="Real Estate"/>
    <x v="14"/>
    <n v="3117693000"/>
    <n v="1344636000"/>
    <n v="869572000"/>
    <s v=" $-   "/>
    <n v="353143000"/>
    <m/>
    <m/>
    <m/>
  </r>
  <r>
    <x v="208"/>
    <s v="Year 4"/>
    <d v="2015-12-31T00:00:00"/>
    <x v="3"/>
    <s v="Real Estate"/>
    <x v="14"/>
    <n v="3007976000"/>
    <n v="1290025000"/>
    <n v="844960000"/>
    <s v=" $-   "/>
    <n v="345464000"/>
    <m/>
    <m/>
    <m/>
  </r>
  <r>
    <x v="209"/>
    <s v="Year 1"/>
    <d v="2013-12-31T00:00:00"/>
    <x v="1"/>
    <s v="Health Care"/>
    <x v="5"/>
    <n v="2265100000"/>
    <n v="670900000"/>
    <n v="574000000"/>
    <n v="167700000"/>
    <s v=" $-   "/>
    <m/>
    <m/>
    <m/>
  </r>
  <r>
    <x v="209"/>
    <s v="Year 2"/>
    <d v="2014-12-31T00:00:00"/>
    <x v="2"/>
    <s v="Health Care"/>
    <x v="5"/>
    <n v="2131700000"/>
    <n v="717900000"/>
    <n v="691000000"/>
    <n v="178000000"/>
    <s v=" $-   "/>
    <m/>
    <m/>
    <m/>
  </r>
  <r>
    <x v="209"/>
    <s v="Year 3"/>
    <d v="2015-12-31T00:00:00"/>
    <x v="3"/>
    <s v="Health Care"/>
    <x v="5"/>
    <n v="2384400000"/>
    <n v="806500000"/>
    <n v="640500000"/>
    <n v="197400000"/>
    <s v=" $-   "/>
    <m/>
    <m/>
    <m/>
  </r>
  <r>
    <x v="209"/>
    <s v="Year 4"/>
    <d v="2016-12-31T00:00:00"/>
    <x v="4"/>
    <s v="Health Care"/>
    <x v="5"/>
    <n v="2704400000"/>
    <n v="814300000"/>
    <n v="705300000"/>
    <n v="239600000"/>
    <s v=" $-   "/>
    <m/>
    <m/>
    <m/>
  </r>
  <r>
    <x v="210"/>
    <s v="Year 1"/>
    <d v="2013-12-31T00:00:00"/>
    <x v="1"/>
    <s v="Industrials"/>
    <x v="52"/>
    <n v="14135000000"/>
    <n v="8554000000"/>
    <n v="2815000000"/>
    <s v=" $-   "/>
    <n v="250000000"/>
    <m/>
    <m/>
    <m/>
  </r>
  <r>
    <x v="210"/>
    <s v="Year 2"/>
    <d v="2014-12-31T00:00:00"/>
    <x v="2"/>
    <s v="Industrials"/>
    <x v="52"/>
    <n v="14484000000"/>
    <n v="8673000000"/>
    <n v="2678000000"/>
    <s v=" $-   "/>
    <n v="245000000"/>
    <m/>
    <m/>
    <m/>
  </r>
  <r>
    <x v="210"/>
    <s v="Year 3"/>
    <d v="2015-12-31T00:00:00"/>
    <x v="3"/>
    <s v="Industrials"/>
    <x v="52"/>
    <n v="13405000000"/>
    <n v="7888000000"/>
    <n v="2417000000"/>
    <s v=" $-   "/>
    <n v="233000000"/>
    <m/>
    <m/>
    <m/>
  </r>
  <r>
    <x v="210"/>
    <s v="Year 4"/>
    <d v="2016-12-31T00:00:00"/>
    <x v="4"/>
    <s v="Industrials"/>
    <x v="52"/>
    <n v="13599000000"/>
    <n v="7896000000"/>
    <n v="2415000000"/>
    <s v=" $-   "/>
    <n v="224000000"/>
    <m/>
    <m/>
    <m/>
  </r>
  <r>
    <x v="211"/>
    <s v="Year 1"/>
    <d v="2012-12-31T00:00:00"/>
    <x v="0"/>
    <s v="Financials"/>
    <x v="22"/>
    <n v="4050400000"/>
    <s v=" $-   "/>
    <n v="3207800000"/>
    <s v=" $-   "/>
    <s v=" $-   "/>
    <m/>
    <m/>
    <m/>
  </r>
  <r>
    <x v="211"/>
    <s v="Year 2"/>
    <d v="2013-12-31T00:00:00"/>
    <x v="1"/>
    <s v="Financials"/>
    <x v="22"/>
    <n v="4644600000"/>
    <s v=" $-   "/>
    <n v="3524400000"/>
    <s v=" $-   "/>
    <s v=" $-   "/>
    <m/>
    <m/>
    <m/>
  </r>
  <r>
    <x v="211"/>
    <s v="Year 3"/>
    <d v="2014-12-31T00:00:00"/>
    <x v="2"/>
    <s v="Financials"/>
    <x v="22"/>
    <n v="5147100000"/>
    <s v=" $-   "/>
    <n v="3870200000"/>
    <s v=" $-   "/>
    <s v=" $-   "/>
    <m/>
    <m/>
    <m/>
  </r>
  <r>
    <x v="211"/>
    <s v="Year 4"/>
    <d v="2015-12-31T00:00:00"/>
    <x v="3"/>
    <s v="Financials"/>
    <x v="22"/>
    <n v="5122900000"/>
    <s v=" $-   "/>
    <n v="3764500000"/>
    <s v=" $-   "/>
    <s v=" $-   "/>
    <m/>
    <m/>
    <m/>
  </r>
  <r>
    <x v="212"/>
    <s v="Year 1"/>
    <d v="2012-12-31T00:00:00"/>
    <x v="0"/>
    <s v="Industrials"/>
    <x v="90"/>
    <n v="5054980000"/>
    <n v="3230857000"/>
    <n v="1064757000"/>
    <s v=" $-   "/>
    <n v="229166000"/>
    <m/>
    <m/>
    <m/>
  </r>
  <r>
    <x v="212"/>
    <s v="Year 2"/>
    <d v="2013-12-31T00:00:00"/>
    <x v="1"/>
    <s v="Industrials"/>
    <x v="90"/>
    <n v="5584571000"/>
    <n v="3570801000"/>
    <n v="1183682000"/>
    <s v=" $-   "/>
    <n v="253380000"/>
    <m/>
    <m/>
    <m/>
  </r>
  <r>
    <x v="212"/>
    <s v="Year 3"/>
    <d v="2014-12-31T00:00:00"/>
    <x v="2"/>
    <s v="Industrials"/>
    <x v="90"/>
    <n v="6165441000"/>
    <n v="3898403000"/>
    <n v="1341000000"/>
    <s v=" $-   "/>
    <n v="294496000"/>
    <m/>
    <m/>
    <m/>
  </r>
  <r>
    <x v="212"/>
    <s v="Year 4"/>
    <d v="2015-12-31T00:00:00"/>
    <x v="3"/>
    <s v="Industrials"/>
    <x v="90"/>
    <n v="6187646000"/>
    <n v="3665578000"/>
    <n v="1466761000"/>
    <s v=" $-   "/>
    <n v="339613000"/>
    <m/>
    <m/>
    <m/>
  </r>
  <r>
    <x v="213"/>
    <s v="Year 1"/>
    <d v="2013-09-27T00:00:00"/>
    <x v="1"/>
    <s v="Industrials"/>
    <x v="53"/>
    <n v="11818376000"/>
    <n v="9976057000"/>
    <n v="1173340000"/>
    <s v=" $-   "/>
    <s v=" $-   "/>
    <m/>
    <m/>
    <m/>
  </r>
  <r>
    <x v="213"/>
    <s v="Year 2"/>
    <d v="2014-09-26T00:00:00"/>
    <x v="2"/>
    <s v="Industrials"/>
    <x v="53"/>
    <n v="12695157000"/>
    <n v="10621373000"/>
    <n v="1545716000"/>
    <s v=" $-   "/>
    <s v=" $-   "/>
    <m/>
    <m/>
    <m/>
  </r>
  <r>
    <x v="213"/>
    <s v="Year 3"/>
    <d v="2015-10-02T00:00:00"/>
    <x v="3"/>
    <s v="Industrials"/>
    <x v="53"/>
    <n v="12114832000"/>
    <n v="10146494000"/>
    <n v="1522811000"/>
    <s v=" $-   "/>
    <s v=" $-   "/>
    <m/>
    <m/>
    <m/>
  </r>
  <r>
    <x v="213"/>
    <s v="Year 4"/>
    <d v="2016-09-30T00:00:00"/>
    <x v="4"/>
    <s v="Industrials"/>
    <x v="53"/>
    <n v="10964157000"/>
    <n v="9196326000"/>
    <n v="1429233000"/>
    <s v=" $-   "/>
    <s v=" $-   "/>
    <m/>
    <m/>
    <m/>
  </r>
  <r>
    <x v="214"/>
    <s v="Year 1"/>
    <d v="2012-12-31T00:00:00"/>
    <x v="0"/>
    <s v="Information Technology"/>
    <x v="57"/>
    <n v="4365400000"/>
    <n v="1656600000"/>
    <n v="1252300000"/>
    <n v="1101600000"/>
    <s v=" $-   "/>
    <m/>
    <m/>
    <m/>
  </r>
  <r>
    <x v="214"/>
    <s v="Year 2"/>
    <d v="2013-12-31T00:00:00"/>
    <x v="1"/>
    <s v="Information Technology"/>
    <x v="57"/>
    <n v="4669100000"/>
    <n v="1727700000"/>
    <n v="1293200000"/>
    <n v="1043200000"/>
    <s v=" $-   "/>
    <m/>
    <m/>
    <m/>
  </r>
  <r>
    <x v="214"/>
    <s v="Year 3"/>
    <d v="2014-12-31T00:00:00"/>
    <x v="2"/>
    <s v="Information Technology"/>
    <x v="57"/>
    <n v="4627100000"/>
    <n v="1768900000"/>
    <n v="1254700000"/>
    <n v="1006200000"/>
    <s v=" $-   "/>
    <m/>
    <m/>
    <m/>
  </r>
  <r>
    <x v="214"/>
    <s v="Year 4"/>
    <d v="2015-12-31T00:00:00"/>
    <x v="3"/>
    <s v="Information Technology"/>
    <x v="57"/>
    <n v="4857800000"/>
    <n v="1779200000"/>
    <n v="1172700000"/>
    <n v="994500000"/>
    <s v=" $-   "/>
    <m/>
    <m/>
    <m/>
  </r>
  <r>
    <x v="215"/>
    <s v="Year 1"/>
    <d v="2012-12-31T00:00:00"/>
    <x v="0"/>
    <s v="Financials"/>
    <x v="35"/>
    <n v="93646000000"/>
    <s v=" $-   "/>
    <n v="64729000000"/>
    <s v=" $-   "/>
    <n v="3385000000"/>
    <m/>
    <m/>
    <m/>
  </r>
  <r>
    <x v="215"/>
    <s v="Year 2"/>
    <d v="2013-12-31T00:00:00"/>
    <x v="1"/>
    <s v="Financials"/>
    <x v="35"/>
    <n v="97142000000"/>
    <s v=" $-   "/>
    <n v="70467000000"/>
    <s v=" $-   "/>
    <n v="225000000"/>
    <m/>
    <m/>
    <m/>
  </r>
  <r>
    <x v="215"/>
    <s v="Year 3"/>
    <d v="2014-12-31T00:00:00"/>
    <x v="2"/>
    <s v="Financials"/>
    <x v="35"/>
    <n v="91973000000"/>
    <s v=" $-   "/>
    <n v="61274000000"/>
    <s v=" $-   "/>
    <n v="3139000000"/>
    <m/>
    <m/>
    <m/>
  </r>
  <r>
    <x v="215"/>
    <s v="Year 4"/>
    <d v="2015-12-31T00:00:00"/>
    <x v="3"/>
    <s v="Financials"/>
    <x v="35"/>
    <n v="89716000000"/>
    <s v=" $-   "/>
    <n v="59014000000"/>
    <s v=" $-   "/>
    <n v="3827000000"/>
    <m/>
    <m/>
    <m/>
  </r>
  <r>
    <x v="216"/>
    <s v="Year 1"/>
    <d v="2013-02-02T00:00:00"/>
    <x v="1"/>
    <s v="Consumer Discretionary"/>
    <x v="91"/>
    <n v="12134000000"/>
    <n v="7432000000"/>
    <n v="3357000000"/>
    <s v=" $-   "/>
    <s v=" $-   "/>
    <m/>
    <m/>
    <m/>
  </r>
  <r>
    <x v="216"/>
    <s v="Year 2"/>
    <d v="2014-02-01T00:00:00"/>
    <x v="2"/>
    <s v="Consumer Discretionary"/>
    <x v="91"/>
    <n v="12540000000"/>
    <n v="7737000000"/>
    <n v="3453000000"/>
    <s v=" $-   "/>
    <s v=" $-   "/>
    <m/>
    <m/>
    <m/>
  </r>
  <r>
    <x v="216"/>
    <s v="Year 3"/>
    <d v="2015-01-31T00:00:00"/>
    <x v="3"/>
    <s v="Consumer Discretionary"/>
    <x v="91"/>
    <n v="13506000000"/>
    <n v="8406000000"/>
    <n v="3777000000"/>
    <s v=" $-   "/>
    <s v=" $-   "/>
    <m/>
    <m/>
    <m/>
  </r>
  <r>
    <x v="216"/>
    <s v="Year 4"/>
    <d v="2016-01-30T00:00:00"/>
    <x v="4"/>
    <s v="Consumer Discretionary"/>
    <x v="91"/>
    <n v="14437000000"/>
    <n v="9168000000"/>
    <n v="4168000000"/>
    <s v=" $-   "/>
    <s v=" $-   "/>
    <m/>
    <m/>
    <m/>
  </r>
  <r>
    <x v="217"/>
    <s v="Year 1"/>
    <d v="2012-12-29T00:00:00"/>
    <x v="0"/>
    <s v="Consumer Staples"/>
    <x v="40"/>
    <n v="14197000000"/>
    <n v="8763000000"/>
    <n v="3872000000"/>
    <s v=" $-   "/>
    <s v=" $-   "/>
    <m/>
    <m/>
    <m/>
  </r>
  <r>
    <x v="217"/>
    <s v="Year 2"/>
    <d v="2013-12-28T00:00:00"/>
    <x v="1"/>
    <s v="Consumer Staples"/>
    <x v="40"/>
    <n v="14792000000"/>
    <n v="8689000000"/>
    <n v="3266000000"/>
    <s v=" $-   "/>
    <s v=" $-   "/>
    <m/>
    <m/>
    <m/>
  </r>
  <r>
    <x v="217"/>
    <s v="Year 3"/>
    <d v="2015-01-03T00:00:00"/>
    <x v="3"/>
    <s v="Consumer Staples"/>
    <x v="40"/>
    <n v="14580000000"/>
    <n v="9517000000"/>
    <n v="4039000000"/>
    <s v=" $-   "/>
    <s v=" $-   "/>
    <m/>
    <m/>
    <m/>
  </r>
  <r>
    <x v="217"/>
    <s v="Year 4"/>
    <d v="2016-01-02T00:00:00"/>
    <x v="4"/>
    <s v="Consumer Staples"/>
    <x v="40"/>
    <n v="13525000000"/>
    <n v="8844000000"/>
    <n v="3590000000"/>
    <s v=" $-   "/>
    <s v=" $-   "/>
    <m/>
    <m/>
    <m/>
  </r>
  <r>
    <x v="218"/>
    <s v="Year 1"/>
    <d v="2013-09-30T00:00:00"/>
    <x v="1"/>
    <s v="Financials"/>
    <x v="35"/>
    <n v="1287577000"/>
    <n v="1073447000"/>
    <n v="174085000"/>
    <s v=" $-   "/>
    <n v="12784000"/>
    <m/>
    <m/>
    <m/>
  </r>
  <r>
    <x v="218"/>
    <s v="Year 2"/>
    <d v="2014-09-30T00:00:00"/>
    <x v="2"/>
    <s v="Financials"/>
    <x v="35"/>
    <n v="1463767000"/>
    <n v="1200308000"/>
    <n v="194491000"/>
    <s v=" $-   "/>
    <n v="13279000"/>
    <m/>
    <m/>
    <m/>
  </r>
  <r>
    <x v="218"/>
    <s v="Year 3"/>
    <d v="2015-09-30T00:00:00"/>
    <x v="3"/>
    <s v="Financials"/>
    <x v="35"/>
    <n v="1627413000"/>
    <n v="1354969000"/>
    <n v="207519000"/>
    <s v=" $-   "/>
    <n v="13338000"/>
    <m/>
    <m/>
    <m/>
  </r>
  <r>
    <x v="218"/>
    <s v="Year 4"/>
    <d v="2016-09-30T00:00:00"/>
    <x v="4"/>
    <s v="Financials"/>
    <x v="35"/>
    <n v="1822114000"/>
    <n v="1524907000"/>
    <n v="224088000"/>
    <s v=" $-   "/>
    <n v="13794000"/>
    <m/>
    <m/>
    <m/>
  </r>
  <r>
    <x v="219"/>
    <s v="Year 1"/>
    <d v="2012-12-31T00:00:00"/>
    <x v="0"/>
    <s v="Real Estate"/>
    <x v="14"/>
    <n v="793373000"/>
    <n v="206974000"/>
    <n v="123524000"/>
    <s v=" $-   "/>
    <n v="214827000"/>
    <m/>
    <m/>
    <m/>
  </r>
  <r>
    <x v="219"/>
    <s v="Year 2"/>
    <d v="2013-12-31T00:00:00"/>
    <x v="1"/>
    <s v="Real Estate"/>
    <x v="14"/>
    <n v="861527000"/>
    <n v="221498000"/>
    <n v="127470000"/>
    <s v=" $-   "/>
    <n v="224713000"/>
    <m/>
    <m/>
    <m/>
  </r>
  <r>
    <x v="219"/>
    <s v="Year 3"/>
    <d v="2014-12-31T00:00:00"/>
    <x v="2"/>
    <s v="Real Estate"/>
    <x v="14"/>
    <n v="993897000"/>
    <n v="258617000"/>
    <n v="122201000"/>
    <s v=" $-   "/>
    <n v="258074000"/>
    <m/>
    <m/>
    <m/>
  </r>
  <r>
    <x v="219"/>
    <s v="Year 4"/>
    <d v="2015-12-31T00:00:00"/>
    <x v="3"/>
    <s v="Real Estate"/>
    <x v="14"/>
    <n v="1166769000"/>
    <n v="304477000"/>
    <n v="122735000"/>
    <s v=" $-   "/>
    <n v="344527000"/>
    <m/>
    <m/>
    <m/>
  </r>
  <r>
    <x v="220"/>
    <s v="Year 1"/>
    <d v="2013-06-30T00:00:00"/>
    <x v="1"/>
    <s v="Information Technology"/>
    <x v="20"/>
    <n v="2842781000"/>
    <n v="1237452000"/>
    <n v="387812000"/>
    <n v="487832000"/>
    <s v=" $-   "/>
    <m/>
    <m/>
    <m/>
  </r>
  <r>
    <x v="220"/>
    <s v="Year 2"/>
    <d v="2014-06-30T00:00:00"/>
    <x v="2"/>
    <s v="Information Technology"/>
    <x v="20"/>
    <n v="2929408000"/>
    <n v="1232962000"/>
    <n v="384907000"/>
    <n v="539469000"/>
    <s v=" $-   "/>
    <m/>
    <m/>
    <m/>
  </r>
  <r>
    <x v="220"/>
    <s v="Year 3"/>
    <d v="2015-06-30T00:00:00"/>
    <x v="3"/>
    <s v="Information Technology"/>
    <x v="20"/>
    <n v="2814049000"/>
    <n v="1215229000"/>
    <n v="406864000"/>
    <n v="530616000"/>
    <s v=" $-   "/>
    <m/>
    <m/>
    <m/>
  </r>
  <r>
    <x v="220"/>
    <s v="Year 4"/>
    <d v="2016-06-30T00:00:00"/>
    <x v="4"/>
    <s v="Information Technology"/>
    <x v="20"/>
    <n v="2984493000"/>
    <n v="1163391000"/>
    <n v="379399000"/>
    <n v="481258000"/>
    <s v=" $-   "/>
    <m/>
    <m/>
    <m/>
  </r>
  <r>
    <x v="221"/>
    <s v="Year 1"/>
    <d v="2013-12-31T00:00:00"/>
    <x v="1"/>
    <s v="Consumer Staples"/>
    <x v="47"/>
    <n v="19561000000"/>
    <n v="12952000000"/>
    <n v="3706000000"/>
    <s v=" $-   "/>
    <s v=" $-   "/>
    <m/>
    <m/>
    <m/>
  </r>
  <r>
    <x v="221"/>
    <s v="Year 2"/>
    <d v="2014-12-31T00:00:00"/>
    <x v="2"/>
    <s v="Consumer Staples"/>
    <x v="47"/>
    <n v="19724000000"/>
    <n v="13041000000"/>
    <n v="4162000000"/>
    <s v=" $-   "/>
    <s v=" $-   "/>
    <m/>
    <m/>
    <m/>
  </r>
  <r>
    <x v="221"/>
    <s v="Year 3"/>
    <d v="2015-12-31T00:00:00"/>
    <x v="3"/>
    <s v="Consumer Staples"/>
    <x v="47"/>
    <n v="18591000000"/>
    <n v="11967000000"/>
    <n v="5011000000"/>
    <s v=" $-   "/>
    <s v=" $-   "/>
    <m/>
    <m/>
    <m/>
  </r>
  <r>
    <x v="221"/>
    <s v="Year 4"/>
    <d v="2016-12-31T00:00:00"/>
    <x v="4"/>
    <s v="Consumer Staples"/>
    <x v="47"/>
    <n v="18202000000"/>
    <n v="11551000000"/>
    <n v="3334000000"/>
    <s v=" $-   "/>
    <s v=" $-   "/>
    <m/>
    <m/>
    <m/>
  </r>
  <r>
    <x v="222"/>
    <s v="Year 1"/>
    <d v="2013-12-31T00:00:00"/>
    <x v="1"/>
    <s v="Energy"/>
    <x v="92"/>
    <n v="14070000000"/>
    <n v="7365000000"/>
    <n v="1007000000"/>
    <s v=" $-   "/>
    <n v="1806000000"/>
    <m/>
    <m/>
    <m/>
  </r>
  <r>
    <x v="222"/>
    <s v="Year 2"/>
    <d v="2014-12-31T00:00:00"/>
    <x v="2"/>
    <s v="Energy"/>
    <x v="92"/>
    <n v="16226000000"/>
    <n v="8435000000"/>
    <n v="1029000000"/>
    <s v=" $-   "/>
    <n v="2040000000"/>
    <m/>
    <m/>
    <m/>
  </r>
  <r>
    <x v="222"/>
    <s v="Year 3"/>
    <d v="2015-12-31T00:00:00"/>
    <x v="3"/>
    <s v="Energy"/>
    <x v="92"/>
    <n v="14403000000"/>
    <n v="6452000000"/>
    <n v="1126000000"/>
    <s v=" $-   "/>
    <n v="2309000000"/>
    <m/>
    <m/>
    <m/>
  </r>
  <r>
    <x v="222"/>
    <s v="Year 4"/>
    <d v="2016-12-31T00:00:00"/>
    <x v="4"/>
    <s v="Energy"/>
    <x v="92"/>
    <n v="13058000000"/>
    <n v="5801000000"/>
    <n v="1089000000"/>
    <s v=" $-   "/>
    <n v="2209000000"/>
    <m/>
    <m/>
    <m/>
  </r>
  <r>
    <x v="223"/>
    <s v="Year 1"/>
    <d v="2013-02-28T00:00:00"/>
    <x v="1"/>
    <s v="Consumer Discretionary"/>
    <x v="25"/>
    <n v="10962818000"/>
    <n v="9498456000"/>
    <n v="731767000"/>
    <s v=" $-   "/>
    <s v=" $-   "/>
    <m/>
    <m/>
    <m/>
  </r>
  <r>
    <x v="223"/>
    <s v="Year 2"/>
    <d v="2014-02-28T00:00:00"/>
    <x v="2"/>
    <s v="Consumer Discretionary"/>
    <x v="25"/>
    <n v="12574299000"/>
    <n v="10925598000"/>
    <n v="819048000"/>
    <s v=" $-   "/>
    <s v=" $-   "/>
    <m/>
    <m/>
    <m/>
  </r>
  <r>
    <x v="223"/>
    <s v="Year 3"/>
    <d v="2015-02-28T00:00:00"/>
    <x v="3"/>
    <s v="Consumer Discretionary"/>
    <x v="25"/>
    <n v="14268716000"/>
    <n v="12381189000"/>
    <n v="890431000"/>
    <s v=" $-   "/>
    <s v=" $-   "/>
    <m/>
    <m/>
    <m/>
  </r>
  <r>
    <x v="223"/>
    <s v="Year 4"/>
    <d v="2016-02-29T00:00:00"/>
    <x v="4"/>
    <s v="Consumer Discretionary"/>
    <x v="25"/>
    <n v="15149675000"/>
    <n v="13130915000"/>
    <n v="959899000"/>
    <s v=" $-   "/>
    <s v=" $-   "/>
    <m/>
    <m/>
    <m/>
  </r>
  <r>
    <x v="224"/>
    <s v="Year 1"/>
    <d v="2012-12-31T00:00:00"/>
    <x v="0"/>
    <s v="Consumer Staples"/>
    <x v="69"/>
    <n v="48017000000"/>
    <n v="19053000000"/>
    <n v="18185000000"/>
    <s v=" $-   "/>
    <s v=" $-   "/>
    <m/>
    <m/>
    <m/>
  </r>
  <r>
    <x v="224"/>
    <s v="Year 2"/>
    <d v="2013-12-31T00:00:00"/>
    <x v="1"/>
    <s v="Consumer Staples"/>
    <x v="69"/>
    <n v="46854000000"/>
    <n v="18421000000"/>
    <n v="18205000000"/>
    <s v=" $-   "/>
    <s v=" $-   "/>
    <m/>
    <m/>
    <m/>
  </r>
  <r>
    <x v="224"/>
    <s v="Year 3"/>
    <d v="2014-12-31T00:00:00"/>
    <x v="2"/>
    <s v="Consumer Staples"/>
    <x v="69"/>
    <n v="45998000000"/>
    <n v="17889000000"/>
    <n v="18401000000"/>
    <s v=" $-   "/>
    <s v=" $-   "/>
    <m/>
    <m/>
    <m/>
  </r>
  <r>
    <x v="224"/>
    <s v="Year 4"/>
    <d v="2015-12-31T00:00:00"/>
    <x v="3"/>
    <s v="Consumer Staples"/>
    <x v="69"/>
    <n v="44294000000"/>
    <n v="17482000000"/>
    <n v="18084000000"/>
    <s v=" $-   "/>
    <s v=" $-   "/>
    <m/>
    <m/>
    <m/>
  </r>
  <r>
    <x v="225"/>
    <s v="Year 1"/>
    <d v="2013-03-30T00:00:00"/>
    <x v="1"/>
    <s v="Consumer Discretionary"/>
    <x v="82"/>
    <n v="2181732000"/>
    <n v="875166000"/>
    <n v="621536000"/>
    <s v=" $-   "/>
    <n v="54291000"/>
    <m/>
    <m/>
    <m/>
  </r>
  <r>
    <x v="225"/>
    <s v="Year 2"/>
    <d v="2014-03-29T00:00:00"/>
    <x v="2"/>
    <s v="Consumer Discretionary"/>
    <x v="82"/>
    <n v="3310800000"/>
    <n v="1294700000"/>
    <n v="926900000"/>
    <s v=" $-   "/>
    <n v="79700000"/>
    <m/>
    <m/>
    <m/>
  </r>
  <r>
    <x v="225"/>
    <s v="Year 3"/>
    <d v="2015-03-28T00:00:00"/>
    <x v="3"/>
    <s v="Consumer Discretionary"/>
    <x v="82"/>
    <n v="4371500000"/>
    <n v="1723800000"/>
    <n v="1251500000"/>
    <s v=" $-   "/>
    <n v="138400000"/>
    <m/>
    <m/>
    <m/>
  </r>
  <r>
    <x v="225"/>
    <s v="Year 4"/>
    <d v="2016-04-02T00:00:00"/>
    <x v="4"/>
    <s v="Consumer Discretionary"/>
    <x v="82"/>
    <n v="4712100000"/>
    <n v="1914900000"/>
    <n v="1428000000"/>
    <s v=" $-   "/>
    <n v="183200000"/>
    <m/>
    <m/>
    <m/>
  </r>
  <r>
    <x v="226"/>
    <s v="Year 1"/>
    <d v="2013-02-02T00:00:00"/>
    <x v="1"/>
    <s v="Consumer Staples"/>
    <x v="93"/>
    <n v="96619000000"/>
    <n v="76726000000"/>
    <n v="15477000000"/>
    <s v=" $-   "/>
    <n v="1652000000"/>
    <m/>
    <m/>
    <m/>
  </r>
  <r>
    <x v="226"/>
    <s v="Year 2"/>
    <d v="2014-02-01T00:00:00"/>
    <x v="2"/>
    <s v="Consumer Staples"/>
    <x v="93"/>
    <n v="98375000000"/>
    <n v="78138000000"/>
    <n v="15809000000"/>
    <s v=" $-   "/>
    <n v="1703000000"/>
    <m/>
    <m/>
    <m/>
  </r>
  <r>
    <x v="226"/>
    <s v="Year 3"/>
    <d v="2015-01-31T00:00:00"/>
    <x v="3"/>
    <s v="Consumer Staples"/>
    <x v="93"/>
    <n v="108465000000"/>
    <n v="85512000000"/>
    <n v="17868000000"/>
    <s v=" $-   "/>
    <n v="1948000000"/>
    <m/>
    <m/>
    <m/>
  </r>
  <r>
    <x v="226"/>
    <s v="Year 4"/>
    <d v="2016-01-30T00:00:00"/>
    <x v="4"/>
    <s v="Consumer Staples"/>
    <x v="93"/>
    <n v="109830000000"/>
    <n v="85496000000"/>
    <n v="18669000000"/>
    <s v=" $-   "/>
    <n v="2089000000"/>
    <m/>
    <m/>
    <m/>
  </r>
  <r>
    <x v="227"/>
    <s v="Year 1"/>
    <d v="2013-02-02T00:00:00"/>
    <x v="1"/>
    <s v="Consumer Discretionary"/>
    <x v="64"/>
    <n v="19279000000"/>
    <n v="12289000000"/>
    <n v="4267000000"/>
    <s v=" $-   "/>
    <n v="833000000"/>
    <m/>
    <m/>
    <m/>
  </r>
  <r>
    <x v="227"/>
    <s v="Year 2"/>
    <d v="2014-02-01T00:00:00"/>
    <x v="2"/>
    <s v="Consumer Discretionary"/>
    <x v="64"/>
    <n v="19031000000"/>
    <n v="12087000000"/>
    <n v="4313000000"/>
    <s v=" $-   "/>
    <n v="889000000"/>
    <m/>
    <m/>
    <m/>
  </r>
  <r>
    <x v="227"/>
    <s v="Year 3"/>
    <d v="2015-01-31T00:00:00"/>
    <x v="3"/>
    <s v="Consumer Discretionary"/>
    <x v="64"/>
    <n v="19023000000"/>
    <n v="12098000000"/>
    <n v="4350000000"/>
    <s v=" $-   "/>
    <n v="886000000"/>
    <m/>
    <m/>
    <m/>
  </r>
  <r>
    <x v="227"/>
    <s v="Year 4"/>
    <d v="2016-01-30T00:00:00"/>
    <x v="4"/>
    <s v="Consumer Discretionary"/>
    <x v="64"/>
    <n v="19204000000"/>
    <n v="12265000000"/>
    <n v="4452000000"/>
    <s v=" $-   "/>
    <n v="934000000"/>
    <m/>
    <m/>
    <m/>
  </r>
  <r>
    <x v="228"/>
    <s v="Year 1"/>
    <d v="2013-12-31T00:00:00"/>
    <x v="1"/>
    <s v="Industrials"/>
    <x v="59"/>
    <n v="2369300000"/>
    <n v="805300000"/>
    <n v="602100000"/>
    <s v=" $-   "/>
    <n v="223300000"/>
    <m/>
    <m/>
    <m/>
  </r>
  <r>
    <x v="228"/>
    <s v="Year 2"/>
    <d v="2014-12-31T00:00:00"/>
    <x v="2"/>
    <s v="Industrials"/>
    <x v="59"/>
    <n v="2577100000"/>
    <n v="877900000"/>
    <n v="632000000"/>
    <s v=" $-   "/>
    <n v="258100000"/>
    <m/>
    <m/>
    <m/>
  </r>
  <r>
    <x v="228"/>
    <s v="Year 3"/>
    <d v="2015-12-31T00:00:00"/>
    <x v="3"/>
    <s v="Industrials"/>
    <x v="59"/>
    <n v="2418800000"/>
    <n v="759200000"/>
    <n v="571200000"/>
    <s v=" $-   "/>
    <n v="284600000"/>
    <m/>
    <m/>
    <m/>
  </r>
  <r>
    <x v="228"/>
    <s v="Year 4"/>
    <d v="2016-12-31T00:00:00"/>
    <x v="4"/>
    <s v="Industrials"/>
    <x v="59"/>
    <n v="2334200000"/>
    <n v="691100000"/>
    <n v="519600000"/>
    <s v=" $-   "/>
    <n v="305000000"/>
    <m/>
    <m/>
    <m/>
  </r>
  <r>
    <x v="229"/>
    <s v="Year 1"/>
    <d v="2013-02-02T00:00:00"/>
    <x v="1"/>
    <s v="Consumer Discretionary"/>
    <x v="74"/>
    <n v="10459000000"/>
    <n v="6073000000"/>
    <n v="2720000000"/>
    <s v=" $-   "/>
    <s v=" $-   "/>
    <m/>
    <m/>
    <m/>
  </r>
  <r>
    <x v="229"/>
    <s v="Year 2"/>
    <d v="2014-02-01T00:00:00"/>
    <x v="2"/>
    <s v="Consumer Discretionary"/>
    <x v="74"/>
    <n v="10773000000"/>
    <n v="6344000000"/>
    <n v="2686000000"/>
    <s v=" $-   "/>
    <s v=" $-   "/>
    <m/>
    <m/>
    <m/>
  </r>
  <r>
    <x v="229"/>
    <s v="Year 3"/>
    <d v="2015-01-31T00:00:00"/>
    <x v="3"/>
    <s v="Consumer Discretionary"/>
    <x v="74"/>
    <n v="11454000000"/>
    <n v="6646000000"/>
    <n v="2855000000"/>
    <s v=" $-   "/>
    <s v=" $-   "/>
    <m/>
    <m/>
    <m/>
  </r>
  <r>
    <x v="229"/>
    <s v="Year 4"/>
    <d v="2016-01-30T00:00:00"/>
    <x v="4"/>
    <s v="Consumer Discretionary"/>
    <x v="74"/>
    <n v="12154000000"/>
    <n v="6950000000"/>
    <n v="3012000000"/>
    <s v=" $-   "/>
    <s v=" $-   "/>
    <m/>
    <m/>
    <m/>
  </r>
  <r>
    <x v="230"/>
    <s v="Year 1"/>
    <d v="2012-12-31T00:00:00"/>
    <x v="0"/>
    <s v="Industrials"/>
    <x v="53"/>
    <n v="3414500000"/>
    <n v="2718900000"/>
    <n v="346100000"/>
    <s v=" $-   "/>
    <n v="25100000"/>
    <m/>
    <m/>
    <m/>
  </r>
  <r>
    <x v="230"/>
    <s v="Year 2"/>
    <d v="2013-12-31T00:00:00"/>
    <x v="1"/>
    <s v="Industrials"/>
    <x v="53"/>
    <n v="3477200000"/>
    <n v="2767300000"/>
    <n v="346900000"/>
    <s v=" $-   "/>
    <n v="25400000"/>
    <m/>
    <m/>
    <m/>
  </r>
  <r>
    <x v="230"/>
    <s v="Year 3"/>
    <d v="2014-12-31T00:00:00"/>
    <x v="2"/>
    <s v="Industrials"/>
    <x v="53"/>
    <n v="3782300000"/>
    <n v="2991900000"/>
    <n v="439200000"/>
    <s v=" $-   "/>
    <n v="19700000"/>
    <m/>
    <m/>
    <m/>
  </r>
  <r>
    <x v="230"/>
    <s v="Year 4"/>
    <d v="2015-12-31T00:00:00"/>
    <x v="3"/>
    <s v="Industrials"/>
    <x v="53"/>
    <n v="3917200000"/>
    <n v="2994000000"/>
    <n v="411800000"/>
    <s v=" $-   "/>
    <n v="20800000"/>
    <m/>
    <m/>
    <m/>
  </r>
  <r>
    <x v="231"/>
    <s v="Year 1"/>
    <d v="2013-11-30T00:00:00"/>
    <x v="1"/>
    <s v="Consumer Discretionary"/>
    <x v="66"/>
    <n v="5935095000"/>
    <n v="4920664000"/>
    <n v="328595000"/>
    <s v=" $-   "/>
    <s v=" $-   "/>
    <m/>
    <m/>
    <m/>
  </r>
  <r>
    <x v="231"/>
    <s v="Year 2"/>
    <d v="2014-11-30T00:00:00"/>
    <x v="2"/>
    <s v="Consumer Discretionary"/>
    <x v="66"/>
    <n v="7779812000"/>
    <n v="6336272000"/>
    <n v="521502000"/>
    <s v=" $-   "/>
    <s v=" $-   "/>
    <m/>
    <m/>
    <m/>
  </r>
  <r>
    <x v="231"/>
    <s v="Year 3"/>
    <d v="2015-11-30T00:00:00"/>
    <x v="3"/>
    <s v="Consumer Discretionary"/>
    <x v="66"/>
    <n v="9474008000"/>
    <n v="7757571000"/>
    <n v="630421000"/>
    <s v=" $-   "/>
    <s v=" $-   "/>
    <m/>
    <m/>
    <m/>
  </r>
  <r>
    <x v="231"/>
    <s v="Year 4"/>
    <d v="2016-11-30T00:00:00"/>
    <x v="4"/>
    <s v="Consumer Discretionary"/>
    <x v="66"/>
    <n v="10949999000"/>
    <n v="8923519000"/>
    <n v="764117000"/>
    <s v=" $-   "/>
    <s v=" $-   "/>
    <m/>
    <m/>
    <m/>
  </r>
  <r>
    <x v="232"/>
    <s v="Year 1"/>
    <d v="2012-12-31T00:00:00"/>
    <x v="0"/>
    <s v="Health Care"/>
    <x v="65"/>
    <n v="5671400000"/>
    <n v="3421700000"/>
    <n v="1114600000"/>
    <s v=" $-   "/>
    <n v="86300000"/>
    <m/>
    <m/>
    <m/>
  </r>
  <r>
    <x v="232"/>
    <s v="Year 2"/>
    <d v="2013-12-31T00:00:00"/>
    <x v="1"/>
    <s v="Health Care"/>
    <x v="65"/>
    <n v="5808300000"/>
    <n v="3585100000"/>
    <n v="1128800000"/>
    <s v=" $-   "/>
    <n v="81700000"/>
    <m/>
    <m/>
    <m/>
  </r>
  <r>
    <x v="232"/>
    <s v="Year 3"/>
    <d v="2014-12-31T00:00:00"/>
    <x v="2"/>
    <s v="Health Care"/>
    <x v="65"/>
    <n v="6011600000"/>
    <n v="3808500000"/>
    <n v="1198200000"/>
    <s v=" $-   "/>
    <n v="76700000"/>
    <m/>
    <m/>
    <m/>
  </r>
  <r>
    <x v="232"/>
    <s v="Year 4"/>
    <d v="2015-12-31T00:00:00"/>
    <x v="3"/>
    <s v="Health Care"/>
    <x v="65"/>
    <n v="8680100000"/>
    <n v="5776800000"/>
    <n v="1622000000"/>
    <s v=" $-   "/>
    <n v="164500000"/>
    <m/>
    <m/>
    <m/>
  </r>
  <r>
    <x v="233"/>
    <s v="Year 1"/>
    <d v="2012-12-31T00:00:00"/>
    <x v="0"/>
    <s v="Consumer Discretionary"/>
    <x v="94"/>
    <n v="4122930000"/>
    <n v="2398790000"/>
    <n v="1219343000"/>
    <s v=" $-   "/>
    <n v="64093000"/>
    <m/>
    <m/>
    <m/>
  </r>
  <r>
    <x v="233"/>
    <s v="Year 2"/>
    <d v="2013-12-31T00:00:00"/>
    <x v="1"/>
    <s v="Consumer Discretionary"/>
    <x v="94"/>
    <n v="5062528000"/>
    <n v="2987126000"/>
    <n v="1454080000"/>
    <s v=" $-   "/>
    <n v="80969000"/>
    <m/>
    <m/>
    <m/>
  </r>
  <r>
    <x v="233"/>
    <s v="Year 3"/>
    <d v="2014-12-31T00:00:00"/>
    <x v="2"/>
    <s v="Consumer Discretionary"/>
    <x v="94"/>
    <n v="6740064000"/>
    <n v="4088151000"/>
    <n v="1866520000"/>
    <s v=" $-   "/>
    <n v="120719000"/>
    <m/>
    <m/>
    <m/>
  </r>
  <r>
    <x v="233"/>
    <s v="Year 4"/>
    <d v="2015-12-31T00:00:00"/>
    <x v="3"/>
    <s v="Consumer Discretionary"/>
    <x v="94"/>
    <n v="7192633000"/>
    <n v="4359104000"/>
    <n v="1987271000"/>
    <s v=" $-   "/>
    <n v="122120000"/>
    <m/>
    <m/>
    <m/>
  </r>
  <r>
    <x v="234"/>
    <s v="Year 1"/>
    <d v="2012-12-31T00:00:00"/>
    <x v="0"/>
    <s v="Industrials"/>
    <x v="53"/>
    <n v="13107000000"/>
    <n v="11799000000"/>
    <s v=" $-   "/>
    <s v=" $-   "/>
    <s v=" $-   "/>
    <m/>
    <m/>
    <m/>
  </r>
  <r>
    <x v="234"/>
    <s v="Year 2"/>
    <d v="2013-12-31T00:00:00"/>
    <x v="1"/>
    <s v="Industrials"/>
    <x v="53"/>
    <n v="11420000000"/>
    <n v="10303000000"/>
    <s v=" $-   "/>
    <s v=" $-   "/>
    <s v=" $-   "/>
    <m/>
    <m/>
    <m/>
  </r>
  <r>
    <x v="234"/>
    <s v="Year 3"/>
    <d v="2014-12-31T00:00:00"/>
    <x v="2"/>
    <s v="Industrials"/>
    <x v="53"/>
    <n v="10986000000"/>
    <n v="9974000000"/>
    <s v=" $-   "/>
    <s v=" $-   "/>
    <s v=" $-   "/>
    <m/>
    <m/>
    <m/>
  </r>
  <r>
    <x v="234"/>
    <s v="Year 4"/>
    <d v="2015-12-31T00:00:00"/>
    <x v="3"/>
    <s v="Industrials"/>
    <x v="53"/>
    <n v="10466000000"/>
    <n v="9576000000"/>
    <s v=" $-   "/>
    <s v=" $-   "/>
    <s v=" $-   "/>
    <m/>
    <m/>
    <m/>
  </r>
  <r>
    <x v="235"/>
    <s v="Year 1"/>
    <d v="2013-06-30T00:00:00"/>
    <x v="1"/>
    <s v="Information Technology"/>
    <x v="7"/>
    <n v="1282236000"/>
    <n v="322516000"/>
    <n v="151382000"/>
    <n v="235184000"/>
    <s v=" $-   "/>
    <m/>
    <m/>
    <m/>
  </r>
  <r>
    <x v="235"/>
    <s v="Year 2"/>
    <d v="2014-06-29T00:00:00"/>
    <x v="2"/>
    <s v="Information Technology"/>
    <x v="7"/>
    <n v="1388386000"/>
    <n v="338580000"/>
    <n v="159642000"/>
    <n v="250434000"/>
    <s v=" $-   "/>
    <m/>
    <m/>
    <m/>
  </r>
  <r>
    <x v="235"/>
    <s v="Year 3"/>
    <d v="2015-06-28T00:00:00"/>
    <x v="3"/>
    <s v="Information Technology"/>
    <x v="7"/>
    <n v="1475139000"/>
    <n v="355727000"/>
    <n v="169952000"/>
    <n v="266761000"/>
    <s v=" $-   "/>
    <m/>
    <m/>
    <m/>
  </r>
  <r>
    <x v="235"/>
    <s v="Year 4"/>
    <d v="2016-07-03T00:00:00"/>
    <x v="4"/>
    <s v="Information Technology"/>
    <x v="7"/>
    <n v="1423936000"/>
    <n v="343801000"/>
    <n v="170120000"/>
    <n v="276462000"/>
    <s v=" $-   "/>
    <m/>
    <m/>
    <m/>
  </r>
  <r>
    <x v="236"/>
    <s v="Year 1"/>
    <d v="2012-12-31T00:00:00"/>
    <x v="0"/>
    <s v="Health Care"/>
    <x v="3"/>
    <n v="22603400000"/>
    <n v="4796500000"/>
    <n v="6839500000"/>
    <n v="5278100000"/>
    <s v=" $-   "/>
    <m/>
    <m/>
    <m/>
  </r>
  <r>
    <x v="236"/>
    <s v="Year 2"/>
    <d v="2013-12-31T00:00:00"/>
    <x v="1"/>
    <s v="Health Care"/>
    <x v="3"/>
    <n v="23113100000"/>
    <n v="4908100000"/>
    <n v="6606700000"/>
    <n v="5531300000"/>
    <s v=" $-   "/>
    <m/>
    <m/>
    <m/>
  </r>
  <r>
    <x v="236"/>
    <s v="Year 3"/>
    <d v="2014-12-31T00:00:00"/>
    <x v="2"/>
    <s v="Health Care"/>
    <x v="3"/>
    <n v="19615600000"/>
    <n v="4932500000"/>
    <n v="6280300000"/>
    <n v="4733600000"/>
    <s v=" $-   "/>
    <m/>
    <m/>
    <m/>
  </r>
  <r>
    <x v="236"/>
    <s v="Year 4"/>
    <d v="2015-12-31T00:00:00"/>
    <x v="3"/>
    <s v="Health Care"/>
    <x v="3"/>
    <n v="19958700000"/>
    <n v="5037200000"/>
    <n v="6432400000"/>
    <n v="4796400000"/>
    <s v=" $-   "/>
    <m/>
    <m/>
    <m/>
  </r>
  <r>
    <x v="237"/>
    <s v="Year 1"/>
    <d v="2013-12-31T00:00:00"/>
    <x v="1"/>
    <s v="Industrials"/>
    <x v="30"/>
    <n v="45358000000"/>
    <n v="41171000000"/>
    <n v="-318000000"/>
    <s v=" $-   "/>
    <s v=" $-   "/>
    <m/>
    <m/>
    <m/>
  </r>
  <r>
    <x v="237"/>
    <s v="Year 2"/>
    <d v="2014-12-31T00:00:00"/>
    <x v="2"/>
    <s v="Industrials"/>
    <x v="30"/>
    <n v="39946000000"/>
    <n v="35263000000"/>
    <n v="-329000000"/>
    <s v=" $-   "/>
    <s v=" $-   "/>
    <m/>
    <m/>
    <m/>
  </r>
  <r>
    <x v="237"/>
    <s v="Year 3"/>
    <d v="2015-12-31T00:00:00"/>
    <x v="3"/>
    <s v="Industrials"/>
    <x v="30"/>
    <n v="40536000000"/>
    <n v="36044000000"/>
    <n v="-220000000"/>
    <s v=" $-   "/>
    <s v=" $-   "/>
    <m/>
    <m/>
    <m/>
  </r>
  <r>
    <x v="237"/>
    <s v="Year 4"/>
    <d v="2016-12-31T00:00:00"/>
    <x v="4"/>
    <s v="Industrials"/>
    <x v="30"/>
    <n v="47248000000"/>
    <n v="42186000000"/>
    <n v="-487000000"/>
    <s v=" $-   "/>
    <s v=" $-   "/>
    <m/>
    <m/>
    <m/>
  </r>
  <r>
    <x v="238"/>
    <s v="Year 1"/>
    <d v="2012-12-31T00:00:00"/>
    <x v="0"/>
    <s v="Utilities"/>
    <x v="11"/>
    <n v="3094500000"/>
    <n v="2144200000"/>
    <n v="98200000"/>
    <s v=" $-   "/>
    <n v="332400000"/>
    <m/>
    <m/>
    <m/>
  </r>
  <r>
    <x v="238"/>
    <s v="Year 2"/>
    <d v="2013-12-31T00:00:00"/>
    <x v="1"/>
    <s v="Utilities"/>
    <x v="11"/>
    <n v="3276800000"/>
    <n v="2272400000"/>
    <n v="99600000"/>
    <s v=" $-   "/>
    <n v="370900000"/>
    <m/>
    <m/>
    <m/>
  </r>
  <r>
    <x v="238"/>
    <s v="Year 3"/>
    <d v="2014-12-31T00:00:00"/>
    <x v="2"/>
    <s v="Utilities"/>
    <x v="11"/>
    <n v="3350300000"/>
    <n v="2317500000"/>
    <n v="101100000"/>
    <s v=" $-   "/>
    <n v="388100000"/>
    <m/>
    <m/>
    <m/>
  </r>
  <r>
    <x v="238"/>
    <s v="Year 4"/>
    <d v="2015-12-31T00:00:00"/>
    <x v="3"/>
    <s v="Utilities"/>
    <x v="11"/>
    <n v="3253600000"/>
    <n v="2171600000"/>
    <n v="103700000"/>
    <s v=" $-   "/>
    <n v="401300000"/>
    <m/>
    <m/>
    <m/>
  </r>
  <r>
    <x v="239"/>
    <s v="Year 1"/>
    <d v="2013-02-01T00:00:00"/>
    <x v="1"/>
    <s v="Consumer Discretionary"/>
    <x v="83"/>
    <n v="50521000000"/>
    <n v="33194000000"/>
    <n v="12244000000"/>
    <s v=" $-   "/>
    <n v="1523000000"/>
    <m/>
    <m/>
    <m/>
  </r>
  <r>
    <x v="239"/>
    <s v="Year 2"/>
    <d v="2014-01-31T00:00:00"/>
    <x v="2"/>
    <s v="Consumer Discretionary"/>
    <x v="83"/>
    <n v="53417000000"/>
    <n v="34941000000"/>
    <n v="12865000000"/>
    <s v=" $-   "/>
    <n v="1462000000"/>
    <m/>
    <m/>
    <m/>
  </r>
  <r>
    <x v="239"/>
    <s v="Year 3"/>
    <d v="2015-01-30T00:00:00"/>
    <x v="3"/>
    <s v="Consumer Discretionary"/>
    <x v="83"/>
    <n v="56223000000"/>
    <n v="36665000000"/>
    <n v="13281000000"/>
    <s v=" $-   "/>
    <n v="1485000000"/>
    <m/>
    <m/>
    <m/>
  </r>
  <r>
    <x v="239"/>
    <s v="Year 4"/>
    <d v="2016-01-29T00:00:00"/>
    <x v="4"/>
    <s v="Consumer Discretionary"/>
    <x v="83"/>
    <n v="59074000000"/>
    <n v="38504000000"/>
    <n v="14115000000"/>
    <s v=" $-   "/>
    <n v="1484000000"/>
    <m/>
    <m/>
    <m/>
  </r>
  <r>
    <x v="240"/>
    <s v="Year 1"/>
    <d v="2013-06-30T00:00:00"/>
    <x v="1"/>
    <s v="Information Technology"/>
    <x v="20"/>
    <n v="3598916000"/>
    <n v="2195857000"/>
    <n v="601300000"/>
    <n v="683688000"/>
    <s v=" $-   "/>
    <m/>
    <m/>
    <m/>
  </r>
  <r>
    <x v="240"/>
    <s v="Year 2"/>
    <d v="2014-06-29T00:00:00"/>
    <x v="2"/>
    <s v="Information Technology"/>
    <x v="20"/>
    <n v="4607309000"/>
    <n v="2599828000"/>
    <n v="613341000"/>
    <n v="716471000"/>
    <s v=" $-   "/>
    <m/>
    <m/>
    <m/>
  </r>
  <r>
    <x v="240"/>
    <s v="Year 3"/>
    <d v="2015-06-28T00:00:00"/>
    <x v="3"/>
    <s v="Information Technology"/>
    <x v="20"/>
    <n v="5259312000"/>
    <n v="2974976000"/>
    <n v="591611000"/>
    <n v="825242000"/>
    <s v=" $-   "/>
    <m/>
    <m/>
    <m/>
  </r>
  <r>
    <x v="240"/>
    <s v="Year 4"/>
    <d v="2016-06-26T00:00:00"/>
    <x v="4"/>
    <s v="Information Technology"/>
    <x v="20"/>
    <n v="5885893000"/>
    <n v="3266971000"/>
    <n v="630954000"/>
    <n v="913712000"/>
    <s v=" $-   "/>
    <m/>
    <m/>
    <m/>
  </r>
  <r>
    <x v="241"/>
    <s v="Year 1"/>
    <d v="2012-12-31T00:00:00"/>
    <x v="0"/>
    <s v="Financials"/>
    <x v="95"/>
    <n v="7810610000"/>
    <n v="7479746000"/>
    <n v="360586000"/>
    <s v=" $-   "/>
    <n v="116388000"/>
    <m/>
    <m/>
    <m/>
  </r>
  <r>
    <x v="241"/>
    <s v="Year 2"/>
    <d v="2013-12-31T00:00:00"/>
    <x v="1"/>
    <s v="Financials"/>
    <x v="95"/>
    <n v="9531778000"/>
    <n v="7567707000"/>
    <n v="2177616000"/>
    <s v=" $-   "/>
    <n v="167425000"/>
    <m/>
    <m/>
    <m/>
  </r>
  <r>
    <x v="241"/>
    <s v="Year 3"/>
    <d v="2014-12-31T00:00:00"/>
    <x v="2"/>
    <s v="Financials"/>
    <x v="95"/>
    <n v="10681897000"/>
    <n v="8024286000"/>
    <n v="2856642000"/>
    <s v=" $-   "/>
    <n v="185993000"/>
    <m/>
    <m/>
    <m/>
  </r>
  <r>
    <x v="241"/>
    <s v="Year 4"/>
    <d v="2015-12-31T00:00:00"/>
    <x v="3"/>
    <s v="Financials"/>
    <x v="95"/>
    <n v="10116502000"/>
    <n v="7677233000"/>
    <n v="2620072000"/>
    <s v=" $-   "/>
    <n v="224133000"/>
    <m/>
    <m/>
    <m/>
  </r>
  <r>
    <x v="242"/>
    <s v="Year 1"/>
    <d v="2013-12-31T00:00:00"/>
    <x v="1"/>
    <s v="Industrials"/>
    <x v="0"/>
    <n v="17699000000"/>
    <n v="8307000000"/>
    <n v="7161000000"/>
    <s v=" $-   "/>
    <n v="867000000"/>
    <m/>
    <m/>
    <m/>
  </r>
  <r>
    <x v="242"/>
    <s v="Year 2"/>
    <d v="2014-12-31T00:00:00"/>
    <x v="2"/>
    <s v="Industrials"/>
    <x v="0"/>
    <n v="18605000000"/>
    <n v="7677000000"/>
    <n v="7639000000"/>
    <s v=" $-   "/>
    <n v="938000000"/>
    <m/>
    <m/>
    <m/>
  </r>
  <r>
    <x v="242"/>
    <s v="Year 3"/>
    <d v="2015-12-31T00:00:00"/>
    <x v="3"/>
    <s v="Industrials"/>
    <x v="0"/>
    <n v="19820000000"/>
    <n v="6025000000"/>
    <n v="8625000000"/>
    <s v=" $-   "/>
    <n v="1015000000"/>
    <m/>
    <m/>
    <m/>
  </r>
  <r>
    <x v="242"/>
    <s v="Year 4"/>
    <d v="2016-12-31T00:00:00"/>
    <x v="4"/>
    <s v="Industrials"/>
    <x v="0"/>
    <n v="20425000000"/>
    <n v="6132000000"/>
    <n v="9312000000"/>
    <s v=" $-   "/>
    <n v="1221000000"/>
    <m/>
    <m/>
    <m/>
  </r>
  <r>
    <x v="243"/>
    <s v="Year 1"/>
    <d v="2012-12-31T00:00:00"/>
    <x v="0"/>
    <s v="Telecommunications Services"/>
    <x v="96"/>
    <n v="6376000000"/>
    <n v="3851000000"/>
    <n v="1201000000"/>
    <s v=" $-   "/>
    <n v="749000000"/>
    <m/>
    <m/>
    <m/>
  </r>
  <r>
    <x v="243"/>
    <s v="Year 2"/>
    <d v="2013-12-31T00:00:00"/>
    <x v="1"/>
    <s v="Telecommunications Services"/>
    <x v="96"/>
    <n v="6313000000"/>
    <n v="3685000000"/>
    <n v="1162000000"/>
    <s v=" $-   "/>
    <n v="800000000"/>
    <m/>
    <m/>
    <m/>
  </r>
  <r>
    <x v="243"/>
    <s v="Year 3"/>
    <d v="2014-12-31T00:00:00"/>
    <x v="2"/>
    <s v="Telecommunications Services"/>
    <x v="96"/>
    <n v="6777000000"/>
    <n v="3775000000"/>
    <n v="1181000000"/>
    <s v=" $-   "/>
    <n v="808000000"/>
    <m/>
    <m/>
    <m/>
  </r>
  <r>
    <x v="243"/>
    <s v="Year 4"/>
    <d v="2015-12-31T00:00:00"/>
    <x v="3"/>
    <s v="Telecommunications Services"/>
    <x v="96"/>
    <n v="8229000000"/>
    <n v="4265000000"/>
    <n v="1467000000"/>
    <s v=" $-   "/>
    <n v="1166000000"/>
    <m/>
    <m/>
    <m/>
  </r>
  <r>
    <x v="244"/>
    <s v="Year 1"/>
    <d v="2012-12-31T00:00:00"/>
    <x v="0"/>
    <s v="Materials"/>
    <x v="63"/>
    <n v="45352000000"/>
    <n v="39595000000"/>
    <n v="909000000"/>
    <n v="172000000"/>
    <s v=" $-   "/>
    <m/>
    <m/>
    <m/>
  </r>
  <r>
    <x v="244"/>
    <s v="Year 2"/>
    <d v="2013-12-31T00:00:00"/>
    <x v="1"/>
    <s v="Materials"/>
    <x v="63"/>
    <n v="44062000000"/>
    <n v="37940000000"/>
    <n v="870000000"/>
    <n v="150000000"/>
    <s v=" $-   "/>
    <m/>
    <m/>
    <m/>
  </r>
  <r>
    <x v="244"/>
    <s v="Year 3"/>
    <d v="2014-12-31T00:00:00"/>
    <x v="2"/>
    <s v="Materials"/>
    <x v="63"/>
    <n v="45608000000"/>
    <n v="38939000000"/>
    <n v="806000000"/>
    <n v="127000000"/>
    <s v=" $-   "/>
    <m/>
    <m/>
    <m/>
  </r>
  <r>
    <x v="244"/>
    <s v="Year 4"/>
    <d v="2015-12-31T00:00:00"/>
    <x v="3"/>
    <s v="Materials"/>
    <x v="63"/>
    <n v="32735000000"/>
    <n v="25683000000"/>
    <n v="828000000"/>
    <n v="102000000"/>
    <s v=" $-   "/>
    <m/>
    <m/>
    <m/>
  </r>
  <r>
    <x v="245"/>
    <s v="Year 1"/>
    <d v="2013-02-02T00:00:00"/>
    <x v="1"/>
    <s v="Consumer Discretionary"/>
    <x v="91"/>
    <n v="27686000000"/>
    <n v="16538000000"/>
    <n v="8482000000"/>
    <s v=" $-   "/>
    <s v=" $-   "/>
    <m/>
    <m/>
    <m/>
  </r>
  <r>
    <x v="245"/>
    <s v="Year 2"/>
    <d v="2014-02-01T00:00:00"/>
    <x v="2"/>
    <s v="Consumer Discretionary"/>
    <x v="91"/>
    <n v="27931000000"/>
    <n v="16725000000"/>
    <n v="8440000000"/>
    <s v=" $-   "/>
    <s v=" $-   "/>
    <m/>
    <m/>
    <m/>
  </r>
  <r>
    <x v="245"/>
    <s v="Year 3"/>
    <d v="2015-01-31T00:00:00"/>
    <x v="3"/>
    <s v="Consumer Discretionary"/>
    <x v="91"/>
    <n v="28105000000"/>
    <n v="16863000000"/>
    <n v="8355000000"/>
    <s v=" $-   "/>
    <s v=" $-   "/>
    <m/>
    <m/>
    <m/>
  </r>
  <r>
    <x v="245"/>
    <s v="Year 4"/>
    <d v="2016-01-30T00:00:00"/>
    <x v="4"/>
    <s v="Consumer Discretionary"/>
    <x v="91"/>
    <n v="27079000000"/>
    <n v="16496000000"/>
    <n v="8256000000"/>
    <s v=" $-   "/>
    <s v=" $-   "/>
    <m/>
    <m/>
    <m/>
  </r>
  <r>
    <x v="246"/>
    <s v="Year 1"/>
    <d v="2013-12-31T00:00:00"/>
    <x v="1"/>
    <s v="Information Technology"/>
    <x v="16"/>
    <n v="8312000000"/>
    <s v=" $-   "/>
    <n v="3456000000"/>
    <s v=" $-   "/>
    <n v="258000000"/>
    <m/>
    <m/>
    <m/>
  </r>
  <r>
    <x v="246"/>
    <s v="Year 2"/>
    <d v="2014-12-31T00:00:00"/>
    <x v="2"/>
    <s v="Information Technology"/>
    <x v="16"/>
    <n v="9441000000"/>
    <s v=" $-   "/>
    <n v="4014000000"/>
    <s v=" $-   "/>
    <n v="321000000"/>
    <m/>
    <m/>
    <m/>
  </r>
  <r>
    <x v="246"/>
    <s v="Year 3"/>
    <d v="2015-12-31T00:00:00"/>
    <x v="3"/>
    <s v="Information Technology"/>
    <x v="16"/>
    <n v="9667000000"/>
    <s v=" $-   "/>
    <n v="4162000000"/>
    <s v=" $-   "/>
    <n v="366000000"/>
    <m/>
    <m/>
    <m/>
  </r>
  <r>
    <x v="246"/>
    <s v="Year 4"/>
    <d v="2016-12-31T00:00:00"/>
    <x v="4"/>
    <s v="Information Technology"/>
    <x v="16"/>
    <n v="10776000000"/>
    <s v=" $-   "/>
    <n v="4525000000"/>
    <s v=" $-   "/>
    <n v="373000000"/>
    <m/>
    <m/>
    <m/>
  </r>
  <r>
    <x v="247"/>
    <s v="Year 1"/>
    <d v="2012-12-31T00:00:00"/>
    <x v="0"/>
    <s v="Real Estate"/>
    <x v="70"/>
    <n v="475888000"/>
    <n v="117275000"/>
    <n v="47115000"/>
    <s v=" $-   "/>
    <n v="121211000"/>
    <m/>
    <m/>
    <m/>
  </r>
  <r>
    <x v="247"/>
    <s v="Year 2"/>
    <d v="2013-12-31T00:00:00"/>
    <x v="1"/>
    <s v="Real Estate"/>
    <x v="70"/>
    <n v="635490000"/>
    <n v="172050000"/>
    <n v="43720000"/>
    <s v=" $-   "/>
    <n v="186979000"/>
    <m/>
    <m/>
    <m/>
  </r>
  <r>
    <x v="247"/>
    <s v="Year 3"/>
    <d v="2014-12-31T00:00:00"/>
    <x v="2"/>
    <s v="Real Estate"/>
    <x v="70"/>
    <n v="992332000"/>
    <n v="275379000"/>
    <n v="57664000"/>
    <s v=" $-   "/>
    <n v="301812000"/>
    <m/>
    <m/>
    <m/>
  </r>
  <r>
    <x v="247"/>
    <s v="Year 4"/>
    <d v="2015-12-31T00:00:00"/>
    <x v="3"/>
    <s v="Real Estate"/>
    <x v="70"/>
    <n v="1042779000"/>
    <n v="280901000"/>
    <n v="53992000"/>
    <s v=" $-   "/>
    <n v="294520000"/>
    <m/>
    <m/>
    <m/>
  </r>
  <r>
    <x v="248"/>
    <s v="Year 1"/>
    <d v="2012-12-31T00:00:00"/>
    <x v="0"/>
    <s v="Real Estate"/>
    <x v="77"/>
    <n v="797517000"/>
    <n v="337533000"/>
    <n v="20412000"/>
    <s v=" $-   "/>
    <n v="277621000"/>
    <m/>
    <m/>
    <m/>
  </r>
  <r>
    <x v="248"/>
    <s v="Year 2"/>
    <d v="2013-12-31T00:00:00"/>
    <x v="1"/>
    <s v="Real Estate"/>
    <x v="77"/>
    <n v="1029475000"/>
    <n v="423256000"/>
    <n v="27772000"/>
    <s v=" $-   "/>
    <n v="357165000"/>
    <m/>
    <m/>
    <m/>
  </r>
  <r>
    <x v="248"/>
    <s v="Year 3"/>
    <d v="2014-12-31T00:00:00"/>
    <x v="2"/>
    <s v="Real Estate"/>
    <x v="77"/>
    <n v="1105247000"/>
    <n v="441929000"/>
    <n v="29412000"/>
    <s v=" $-   "/>
    <n v="378716000"/>
    <m/>
    <m/>
    <m/>
  </r>
  <r>
    <x v="248"/>
    <s v="Year 4"/>
    <d v="2015-12-31T00:00:00"/>
    <x v="3"/>
    <s v="Real Estate"/>
    <x v="77"/>
    <n v="1288149000"/>
    <n v="497359000"/>
    <n v="29870000"/>
    <s v=" $-   "/>
    <n v="464472000"/>
    <m/>
    <m/>
    <m/>
  </r>
  <r>
    <x v="249"/>
    <s v="Year 1"/>
    <d v="2012-12-31T00:00:00"/>
    <x v="0"/>
    <s v="Consumer Discretionary"/>
    <x v="43"/>
    <n v="11814000000"/>
    <n v="10190000000"/>
    <n v="582000000"/>
    <s v=" $-   "/>
    <n v="102000000"/>
    <m/>
    <m/>
    <m/>
  </r>
  <r>
    <x v="249"/>
    <s v="Year 2"/>
    <d v="2013-12-31T00:00:00"/>
    <x v="1"/>
    <s v="Consumer Discretionary"/>
    <x v="43"/>
    <n v="12784000000"/>
    <n v="11020000000"/>
    <n v="649000000"/>
    <s v=" $-   "/>
    <n v="127000000"/>
    <m/>
    <m/>
    <m/>
  </r>
  <r>
    <x v="249"/>
    <s v="Year 3"/>
    <d v="2014-12-31T00:00:00"/>
    <x v="2"/>
    <s v="Consumer Discretionary"/>
    <x v="43"/>
    <n v="13796000000"/>
    <n v="11830000000"/>
    <n v="659000000"/>
    <s v=" $-   "/>
    <n v="148000000"/>
    <m/>
    <m/>
    <m/>
  </r>
  <r>
    <x v="249"/>
    <s v="Year 4"/>
    <d v="2015-12-31T00:00:00"/>
    <x v="3"/>
    <s v="Consumer Discretionary"/>
    <x v="43"/>
    <n v="14486000000"/>
    <n v="12363000000"/>
    <n v="634000000"/>
    <s v=" $-   "/>
    <n v="139000000"/>
    <m/>
    <m/>
    <m/>
  </r>
  <r>
    <x v="250"/>
    <s v="Year 1"/>
    <d v="2013-12-31T00:00:00"/>
    <x v="1"/>
    <s v="Industrials"/>
    <x v="18"/>
    <n v="6761000000"/>
    <n v="4802000000"/>
    <n v="1347000000"/>
    <s v=" $-   "/>
    <s v=" $-   "/>
    <m/>
    <m/>
    <m/>
  </r>
  <r>
    <x v="250"/>
    <s v="Year 2"/>
    <d v="2014-12-31T00:00:00"/>
    <x v="2"/>
    <s v="Industrials"/>
    <x v="18"/>
    <n v="7006000000"/>
    <n v="4946000000"/>
    <n v="1338000000"/>
    <s v=" $-   "/>
    <s v=" $-   "/>
    <m/>
    <m/>
    <m/>
  </r>
  <r>
    <x v="250"/>
    <s v="Year 3"/>
    <d v="2015-12-31T00:00:00"/>
    <x v="3"/>
    <s v="Industrials"/>
    <x v="18"/>
    <n v="7142000000"/>
    <n v="4889000000"/>
    <n v="1339000000"/>
    <s v=" $-   "/>
    <s v=" $-   "/>
    <m/>
    <m/>
    <m/>
  </r>
  <r>
    <x v="250"/>
    <s v="Year 4"/>
    <d v="2016-12-31T00:00:00"/>
    <x v="4"/>
    <s v="Industrials"/>
    <x v="18"/>
    <n v="7357000000"/>
    <n v="4901000000"/>
    <n v="1403000000"/>
    <s v=" $-   "/>
    <s v=" $-   "/>
    <m/>
    <m/>
    <m/>
  </r>
  <r>
    <x v="251"/>
    <s v="Year 1"/>
    <d v="2012-12-31T00:00:00"/>
    <x v="0"/>
    <s v="Consumer Discretionary"/>
    <x v="81"/>
    <n v="6420881000"/>
    <n v="3011684000"/>
    <n v="2388182000"/>
    <s v=" $-   "/>
    <s v=" $-   "/>
    <m/>
    <m/>
    <m/>
  </r>
  <r>
    <x v="251"/>
    <s v="Year 2"/>
    <d v="2013-12-31T00:00:00"/>
    <x v="1"/>
    <s v="Consumer Discretionary"/>
    <x v="81"/>
    <n v="6484892000"/>
    <n v="3006009000"/>
    <n v="2310780000"/>
    <s v=" $-   "/>
    <s v=" $-   "/>
    <m/>
    <m/>
    <m/>
  </r>
  <r>
    <x v="251"/>
    <s v="Year 3"/>
    <d v="2014-12-31T00:00:00"/>
    <x v="2"/>
    <s v="Consumer Discretionary"/>
    <x v="81"/>
    <n v="6023819000"/>
    <n v="3022797000"/>
    <n v="2347308000"/>
    <s v=" $-   "/>
    <s v=" $-   "/>
    <m/>
    <m/>
    <m/>
  </r>
  <r>
    <x v="251"/>
    <s v="Year 4"/>
    <d v="2015-12-31T00:00:00"/>
    <x v="3"/>
    <s v="Consumer Discretionary"/>
    <x v="81"/>
    <n v="5702613000"/>
    <n v="2896255000"/>
    <n v="2265436000"/>
    <s v=" $-   "/>
    <s v=" $-   "/>
    <m/>
    <m/>
    <m/>
  </r>
  <r>
    <x v="252"/>
    <s v="Year 1"/>
    <d v="2012-12-31T00:00:00"/>
    <x v="0"/>
    <s v="Consumer Discretionary"/>
    <x v="51"/>
    <n v="27567000000"/>
    <n v="16750700000"/>
    <n v="2211700000"/>
    <s v=" $-   "/>
    <s v=" $-   "/>
    <m/>
    <m/>
    <m/>
  </r>
  <r>
    <x v="252"/>
    <s v="Year 2"/>
    <d v="2013-12-31T00:00:00"/>
    <x v="1"/>
    <s v="Consumer Discretionary"/>
    <x v="51"/>
    <n v="28105700000"/>
    <n v="17203000000"/>
    <n v="2138400000"/>
    <s v=" $-   "/>
    <s v=" $-   "/>
    <m/>
    <m/>
    <m/>
  </r>
  <r>
    <x v="252"/>
    <s v="Year 3"/>
    <d v="2014-12-31T00:00:00"/>
    <x v="2"/>
    <s v="Consumer Discretionary"/>
    <x v="51"/>
    <n v="27441300000"/>
    <n v="16985600000"/>
    <n v="2506500000"/>
    <s v=" $-   "/>
    <s v=" $-   "/>
    <m/>
    <m/>
    <m/>
  </r>
  <r>
    <x v="252"/>
    <s v="Year 4"/>
    <d v="2015-12-31T00:00:00"/>
    <x v="3"/>
    <s v="Consumer Discretionary"/>
    <x v="51"/>
    <n v="25413000000"/>
    <n v="15623800000"/>
    <n v="2643700000"/>
    <s v=" $-   "/>
    <s v=" $-   "/>
    <m/>
    <m/>
    <m/>
  </r>
  <r>
    <x v="253"/>
    <s v="Year 1"/>
    <d v="2013-03-31T00:00:00"/>
    <x v="1"/>
    <s v="Information Technology"/>
    <x v="7"/>
    <n v="1581623000"/>
    <n v="743164000"/>
    <n v="261471000"/>
    <n v="254723000"/>
    <n v="111537000"/>
    <m/>
    <m/>
    <m/>
  </r>
  <r>
    <x v="253"/>
    <s v="Year 2"/>
    <d v="2014-03-31T00:00:00"/>
    <x v="2"/>
    <s v="Information Technology"/>
    <x v="7"/>
    <n v="1931217000"/>
    <n v="802474000"/>
    <n v="267278000"/>
    <n v="305043000"/>
    <n v="94534000"/>
    <m/>
    <m/>
    <m/>
  </r>
  <r>
    <x v="253"/>
    <s v="Year 3"/>
    <d v="2015-03-31T00:00:00"/>
    <x v="3"/>
    <s v="Information Technology"/>
    <x v="7"/>
    <n v="2147036000"/>
    <n v="917472000"/>
    <n v="274815000"/>
    <n v="349543000"/>
    <n v="176746000"/>
    <m/>
    <m/>
    <m/>
  </r>
  <r>
    <x v="253"/>
    <s v="Year 4"/>
    <d v="2016-03-31T00:00:00"/>
    <x v="4"/>
    <s v="Information Technology"/>
    <x v="7"/>
    <n v="2173334000"/>
    <n v="967870000"/>
    <n v="301670000"/>
    <n v="372596000"/>
    <n v="174896000"/>
    <m/>
    <m/>
    <m/>
  </r>
  <r>
    <x v="254"/>
    <s v="Year 1"/>
    <d v="2013-03-31T00:00:00"/>
    <x v="1"/>
    <s v="Health Care"/>
    <x v="4"/>
    <n v="122196000000"/>
    <n v="115315000000"/>
    <n v="4110000000"/>
    <n v="433000000"/>
    <s v=" $-   "/>
    <m/>
    <m/>
    <m/>
  </r>
  <r>
    <x v="254"/>
    <s v="Year 2"/>
    <d v="2014-03-31T00:00:00"/>
    <x v="2"/>
    <s v="Health Care"/>
    <x v="4"/>
    <n v="137392000000"/>
    <n v="129040000000"/>
    <n v="5388000000"/>
    <n v="457000000"/>
    <s v=" $-   "/>
    <m/>
    <m/>
    <m/>
  </r>
  <r>
    <x v="254"/>
    <s v="Year 3"/>
    <d v="2015-03-31T00:00:00"/>
    <x v="3"/>
    <s v="Health Care"/>
    <x v="4"/>
    <n v="179045000000"/>
    <n v="167634000000"/>
    <n v="7901000000"/>
    <n v="392000000"/>
    <s v=" $-   "/>
    <m/>
    <m/>
    <m/>
  </r>
  <r>
    <x v="254"/>
    <s v="Year 4"/>
    <d v="2016-03-31T00:00:00"/>
    <x v="4"/>
    <s v="Health Care"/>
    <x v="4"/>
    <n v="190884000000"/>
    <n v="179468000000"/>
    <n v="7276000000"/>
    <n v="392000000"/>
    <s v=" $-   "/>
    <m/>
    <m/>
    <m/>
  </r>
  <r>
    <x v="255"/>
    <s v="Year 1"/>
    <d v="2012-12-31T00:00:00"/>
    <x v="0"/>
    <s v="Financials"/>
    <x v="97"/>
    <n v="2730300000"/>
    <n v="795000000"/>
    <n v="752200000"/>
    <s v=" $-   "/>
    <n v="93500000"/>
    <m/>
    <m/>
    <m/>
  </r>
  <r>
    <x v="255"/>
    <s v="Year 2"/>
    <d v="2013-12-31T00:00:00"/>
    <x v="1"/>
    <s v="Financials"/>
    <x v="97"/>
    <n v="2972500000"/>
    <n v="822400000"/>
    <n v="822100000"/>
    <s v=" $-   "/>
    <n v="93400000"/>
    <m/>
    <m/>
    <m/>
  </r>
  <r>
    <x v="255"/>
    <s v="Year 3"/>
    <d v="2014-12-31T00:00:00"/>
    <x v="2"/>
    <s v="Financials"/>
    <x v="97"/>
    <n v="3334300000"/>
    <n v="930300000"/>
    <n v="869300000"/>
    <s v=" $-   "/>
    <n v="95600000"/>
    <m/>
    <m/>
    <m/>
  </r>
  <r>
    <x v="255"/>
    <s v="Year 4"/>
    <d v="2015-12-31T00:00:00"/>
    <x v="3"/>
    <s v="Financials"/>
    <x v="97"/>
    <n v="3484500000"/>
    <n v="976300000"/>
    <n v="921300000"/>
    <s v=" $-   "/>
    <n v="113500000"/>
    <m/>
    <m/>
    <m/>
  </r>
  <r>
    <x v="256"/>
    <s v="Year 1"/>
    <d v="2012-12-31T00:00:00"/>
    <x v="0"/>
    <s v="Consumer Staples"/>
    <x v="40"/>
    <n v="35015000000"/>
    <n v="21939000000"/>
    <n v="9176000000"/>
    <s v=" $-   "/>
    <n v="217000000"/>
    <m/>
    <m/>
    <m/>
  </r>
  <r>
    <x v="256"/>
    <s v="Year 2"/>
    <d v="2013-12-31T00:00:00"/>
    <x v="1"/>
    <s v="Consumer Staples"/>
    <x v="40"/>
    <n v="35299000000"/>
    <n v="22189000000"/>
    <n v="8679000000"/>
    <s v=" $-   "/>
    <n v="217000000"/>
    <m/>
    <m/>
    <m/>
  </r>
  <r>
    <x v="256"/>
    <s v="Year 3"/>
    <d v="2014-12-31T00:00:00"/>
    <x v="2"/>
    <s v="Consumer Staples"/>
    <x v="40"/>
    <n v="34244000000"/>
    <n v="21647000000"/>
    <n v="8457000000"/>
    <s v=" $-   "/>
    <n v="206000000"/>
    <m/>
    <m/>
    <m/>
  </r>
  <r>
    <x v="256"/>
    <s v="Year 4"/>
    <d v="2015-12-31T00:00:00"/>
    <x v="3"/>
    <s v="Consumer Staples"/>
    <x v="40"/>
    <n v="29636000000"/>
    <n v="18124000000"/>
    <n v="7577000000"/>
    <s v=" $-   "/>
    <n v="181000000"/>
    <m/>
    <m/>
    <m/>
  </r>
  <r>
    <x v="257"/>
    <s v="Year 1"/>
    <d v="2012-12-31T00:00:00"/>
    <x v="0"/>
    <s v="Financials"/>
    <x v="12"/>
    <n v="68150000000"/>
    <n v="37987000000"/>
    <n v="9098000000"/>
    <s v=" $-   "/>
    <n v="17755000000"/>
    <m/>
    <m/>
    <m/>
  </r>
  <r>
    <x v="257"/>
    <s v="Year 2"/>
    <d v="2013-12-31T00:00:00"/>
    <x v="1"/>
    <s v="Financials"/>
    <x v="12"/>
    <n v="68199000000"/>
    <n v="38107000000"/>
    <n v="9438000000"/>
    <s v=" $-   "/>
    <n v="16602000000"/>
    <m/>
    <m/>
    <m/>
  </r>
  <r>
    <x v="257"/>
    <s v="Year 3"/>
    <d v="2014-12-31T00:00:00"/>
    <x v="2"/>
    <s v="Financials"/>
    <x v="12"/>
    <n v="73316000000"/>
    <n v="39102000000"/>
    <n v="8319000000"/>
    <s v=" $-   "/>
    <n v="17091000000"/>
    <m/>
    <m/>
    <m/>
  </r>
  <r>
    <x v="257"/>
    <s v="Year 4"/>
    <d v="2015-12-31T00:00:00"/>
    <x v="3"/>
    <s v="Financials"/>
    <x v="12"/>
    <n v="69951000000"/>
    <n v="38714000000"/>
    <n v="6998000000"/>
    <s v=" $-   "/>
    <n v="16769000000"/>
    <m/>
    <m/>
    <m/>
  </r>
  <r>
    <x v="258"/>
    <s v="Year 1"/>
    <d v="2012-12-31T00:00:00"/>
    <x v="0"/>
    <s v="Consumer Discretionary"/>
    <x v="98"/>
    <n v="5787980000"/>
    <n v="4297922000"/>
    <n v="1110550000"/>
    <s v=" $-   "/>
    <s v=" $-   "/>
    <m/>
    <m/>
    <m/>
  </r>
  <r>
    <x v="258"/>
    <s v="Year 2"/>
    <d v="2013-12-31T00:00:00"/>
    <x v="1"/>
    <s v="Consumer Discretionary"/>
    <x v="98"/>
    <n v="7348754000"/>
    <n v="5427945000"/>
    <n v="1373878000"/>
    <s v=" $-   "/>
    <s v=" $-   "/>
    <m/>
    <m/>
    <m/>
  </r>
  <r>
    <x v="258"/>
    <s v="Year 3"/>
    <d v="2014-12-31T00:00:00"/>
    <x v="2"/>
    <s v="Consumer Discretionary"/>
    <x v="98"/>
    <n v="7803446000"/>
    <n v="5649254000"/>
    <n v="1381396000"/>
    <s v=" $-   "/>
    <s v=" $-   "/>
    <m/>
    <m/>
    <m/>
  </r>
  <r>
    <x v="258"/>
    <s v="Year 4"/>
    <d v="2015-12-31T00:00:00"/>
    <x v="3"/>
    <s v="Consumer Discretionary"/>
    <x v="98"/>
    <n v="8071563000"/>
    <n v="5660877000"/>
    <n v="1573120000"/>
    <s v=" $-   "/>
    <s v=" $-   "/>
    <m/>
    <m/>
    <m/>
  </r>
  <r>
    <x v="259"/>
    <s v="Year 1"/>
    <d v="2012-12-31T00:00:00"/>
    <x v="0"/>
    <s v="Consumer Staples"/>
    <x v="40"/>
    <n v="3901300000"/>
    <n v="1503800000"/>
    <n v="1457300000"/>
    <n v="100100000"/>
    <s v=" $-   "/>
    <m/>
    <m/>
    <m/>
  </r>
  <r>
    <x v="259"/>
    <s v="Year 2"/>
    <d v="2013-12-31T00:00:00"/>
    <x v="1"/>
    <s v="Consumer Staples"/>
    <x v="40"/>
    <n v="4200700000"/>
    <n v="1528500000"/>
    <n v="1548600000"/>
    <n v="100200000"/>
    <s v=" $-   "/>
    <m/>
    <m/>
    <m/>
  </r>
  <r>
    <x v="259"/>
    <s v="Year 3"/>
    <d v="2014-12-31T00:00:00"/>
    <x v="2"/>
    <s v="Consumer Staples"/>
    <x v="40"/>
    <n v="4409300000"/>
    <n v="1700600000"/>
    <n v="1617600000"/>
    <n v="115100000"/>
    <s v=" $-   "/>
    <m/>
    <m/>
    <m/>
  </r>
  <r>
    <x v="259"/>
    <s v="Year 4"/>
    <d v="2015-12-31T00:00:00"/>
    <x v="3"/>
    <s v="Consumer Staples"/>
    <x v="40"/>
    <n v="4071300000"/>
    <n v="1455300000"/>
    <n v="1532400000"/>
    <n v="108400000"/>
    <s v=" $-   "/>
    <m/>
    <m/>
    <m/>
  </r>
  <r>
    <x v="260"/>
    <s v="Year 1"/>
    <d v="2013-11-30T00:00:00"/>
    <x v="1"/>
    <s v="Consumer Staples"/>
    <x v="40"/>
    <n v="4123400000"/>
    <n v="2457600000"/>
    <n v="1090300000"/>
    <s v=" $-   "/>
    <s v=" $-   "/>
    <m/>
    <m/>
    <m/>
  </r>
  <r>
    <x v="260"/>
    <s v="Year 2"/>
    <d v="2014-11-30T00:00:00"/>
    <x v="2"/>
    <s v="Consumer Staples"/>
    <x v="40"/>
    <n v="4243200000"/>
    <n v="2513000000"/>
    <n v="1122000000"/>
    <s v=" $-   "/>
    <s v=" $-   "/>
    <m/>
    <m/>
    <m/>
  </r>
  <r>
    <x v="260"/>
    <s v="Year 3"/>
    <d v="2015-11-30T00:00:00"/>
    <x v="3"/>
    <s v="Consumer Staples"/>
    <x v="40"/>
    <n v="4296300000"/>
    <n v="2559000000"/>
    <n v="1127400000"/>
    <s v=" $-   "/>
    <s v=" $-   "/>
    <m/>
    <m/>
    <m/>
  </r>
  <r>
    <x v="260"/>
    <s v="Year 4"/>
    <d v="2016-11-30T00:00:00"/>
    <x v="4"/>
    <s v="Consumer Staples"/>
    <x v="40"/>
    <n v="4411500000"/>
    <n v="2579800000"/>
    <n v="1175000000"/>
    <s v=" $-   "/>
    <s v=" $-   "/>
    <m/>
    <m/>
    <m/>
  </r>
  <r>
    <x v="261"/>
    <s v="Year 1"/>
    <d v="2012-12-31T00:00:00"/>
    <x v="0"/>
    <s v="Materials"/>
    <x v="99"/>
    <n v="2031901000"/>
    <n v="1704767000"/>
    <n v="135824000"/>
    <s v=" $-   "/>
    <s v=" $-   "/>
    <m/>
    <m/>
    <m/>
  </r>
  <r>
    <x v="261"/>
    <s v="Year 2"/>
    <d v="2013-12-31T00:00:00"/>
    <x v="1"/>
    <s v="Materials"/>
    <x v="99"/>
    <n v="2155551000"/>
    <n v="1791594000"/>
    <n v="145298000"/>
    <s v=" $-   "/>
    <s v=" $-   "/>
    <m/>
    <m/>
    <m/>
  </r>
  <r>
    <x v="261"/>
    <s v="Year 3"/>
    <d v="2014-12-31T00:00:00"/>
    <x v="2"/>
    <s v="Materials"/>
    <x v="99"/>
    <n v="2957951000"/>
    <n v="2435591000"/>
    <n v="164596000"/>
    <s v=" $-   "/>
    <s v=" $-   "/>
    <m/>
    <m/>
    <m/>
  </r>
  <r>
    <x v="261"/>
    <s v="Year 4"/>
    <d v="2015-12-31T00:00:00"/>
    <x v="3"/>
    <s v="Materials"/>
    <x v="99"/>
    <n v="3539570000"/>
    <n v="2817803000"/>
    <n v="233887000"/>
    <s v=" $-   "/>
    <s v=" $-   "/>
    <m/>
    <m/>
    <m/>
  </r>
  <r>
    <x v="262"/>
    <s v="Year 1"/>
    <d v="2012-12-31T00:00:00"/>
    <x v="0"/>
    <s v="Financials"/>
    <x v="100"/>
    <n v="11924000000"/>
    <s v=" $-   "/>
    <n v="7134000000"/>
    <s v=" $-   "/>
    <n v="2961000000"/>
    <m/>
    <m/>
    <m/>
  </r>
  <r>
    <x v="262"/>
    <s v="Year 2"/>
    <d v="2013-12-31T00:00:00"/>
    <x v="1"/>
    <s v="Financials"/>
    <x v="100"/>
    <n v="12261000000"/>
    <s v=" $-   "/>
    <n v="7226000000"/>
    <s v=" $-   "/>
    <n v="2958000000"/>
    <m/>
    <m/>
    <m/>
  </r>
  <r>
    <x v="262"/>
    <s v="Year 3"/>
    <d v="2014-12-31T00:00:00"/>
    <x v="2"/>
    <s v="Financials"/>
    <x v="100"/>
    <n v="12951000000"/>
    <s v=" $-   "/>
    <n v="7515000000"/>
    <s v=" $-   "/>
    <n v="3135000000"/>
    <m/>
    <m/>
    <m/>
  </r>
  <r>
    <x v="262"/>
    <s v="Year 4"/>
    <d v="2015-12-31T00:00:00"/>
    <x v="3"/>
    <s v="Financials"/>
    <x v="100"/>
    <n v="12893000000"/>
    <s v=" $-   "/>
    <n v="7334000000"/>
    <s v=" $-   "/>
    <n v="3140000000"/>
    <m/>
    <m/>
    <m/>
  </r>
  <r>
    <x v="263"/>
    <s v="Year 1"/>
    <d v="2013-12-31T00:00:00"/>
    <x v="1"/>
    <s v="Industrials"/>
    <x v="53"/>
    <n v="30871000000"/>
    <n v="16106000000"/>
    <n v="6384000000"/>
    <n v="1715000000"/>
    <s v=" $-   "/>
    <m/>
    <m/>
    <m/>
  </r>
  <r>
    <x v="263"/>
    <s v="Year 2"/>
    <d v="2014-12-31T00:00:00"/>
    <x v="2"/>
    <s v="Industrials"/>
    <x v="53"/>
    <n v="31821000000"/>
    <n v="16447000000"/>
    <n v="6469000000"/>
    <n v="1770000000"/>
    <s v=" $-   "/>
    <m/>
    <m/>
    <m/>
  </r>
  <r>
    <x v="263"/>
    <s v="Year 3"/>
    <d v="2015-12-31T00:00:00"/>
    <x v="3"/>
    <s v="Industrials"/>
    <x v="53"/>
    <n v="30274000000"/>
    <n v="15383000000"/>
    <n v="6182000000"/>
    <n v="1763000000"/>
    <s v=" $-   "/>
    <m/>
    <m/>
    <m/>
  </r>
  <r>
    <x v="263"/>
    <s v="Year 4"/>
    <d v="2016-12-31T00:00:00"/>
    <x v="4"/>
    <s v="Industrials"/>
    <x v="53"/>
    <n v="30109000000"/>
    <n v="15040000000"/>
    <n v="6111000000"/>
    <n v="1735000000"/>
    <s v=" $-   "/>
    <m/>
    <m/>
    <m/>
  </r>
  <r>
    <x v="264"/>
    <s v="Year 1"/>
    <d v="2012-12-31T00:00:00"/>
    <x v="0"/>
    <s v="Consumer Staples"/>
    <x v="69"/>
    <n v="2060702000"/>
    <n v="995046000"/>
    <s v=" $-   "/>
    <s v=" $-   "/>
    <s v=" $-   "/>
    <m/>
    <m/>
    <m/>
  </r>
  <r>
    <x v="264"/>
    <s v="Year 2"/>
    <d v="2013-12-31T00:00:00"/>
    <x v="1"/>
    <s v="Consumer Staples"/>
    <x v="69"/>
    <n v="2246428000"/>
    <n v="1073497000"/>
    <s v=" $-   "/>
    <s v=" $-   "/>
    <s v=" $-   "/>
    <m/>
    <m/>
    <m/>
  </r>
  <r>
    <x v="264"/>
    <s v="Year 3"/>
    <d v="2014-12-31T00:00:00"/>
    <x v="2"/>
    <s v="Consumer Staples"/>
    <x v="69"/>
    <n v="2464867000"/>
    <n v="1125057000"/>
    <s v=" $-   "/>
    <s v=" $-   "/>
    <s v=" $-   "/>
    <m/>
    <m/>
    <m/>
  </r>
  <r>
    <x v="264"/>
    <s v="Year 4"/>
    <d v="2015-12-31T00:00:00"/>
    <x v="3"/>
    <s v="Consumer Staples"/>
    <x v="69"/>
    <n v="2722564000"/>
    <n v="1090263000"/>
    <s v=" $-   "/>
    <s v=" $-   "/>
    <s v=" $-   "/>
    <m/>
    <m/>
    <m/>
  </r>
  <r>
    <x v="265"/>
    <s v="Year 1"/>
    <d v="2012-12-31T00:00:00"/>
    <x v="0"/>
    <s v="Consumer Staples"/>
    <x v="101"/>
    <n v="24618000000"/>
    <n v="15055000000"/>
    <n v="2249000000"/>
    <s v=" $-   "/>
    <s v=" $-   "/>
    <m/>
    <m/>
    <m/>
  </r>
  <r>
    <x v="265"/>
    <s v="Year 2"/>
    <d v="2013-12-31T00:00:00"/>
    <x v="1"/>
    <s v="Consumer Staples"/>
    <x v="101"/>
    <n v="24466000000"/>
    <n v="14009000000"/>
    <n v="2362000000"/>
    <s v=" $-   "/>
    <s v=" $-   "/>
    <m/>
    <m/>
    <m/>
  </r>
  <r>
    <x v="265"/>
    <s v="Year 3"/>
    <d v="2014-12-31T00:00:00"/>
    <x v="2"/>
    <s v="Consumer Staples"/>
    <x v="101"/>
    <n v="24522000000"/>
    <n v="14362000000"/>
    <n v="2541000000"/>
    <s v=" $-   "/>
    <s v=" $-   "/>
    <m/>
    <m/>
    <m/>
  </r>
  <r>
    <x v="265"/>
    <s v="Year 4"/>
    <d v="2015-12-31T00:00:00"/>
    <x v="3"/>
    <s v="Consumer Staples"/>
    <x v="101"/>
    <n v="25434000000"/>
    <n v="14320000000"/>
    <n v="2749000000"/>
    <s v=" $-   "/>
    <s v=" $-   "/>
    <m/>
    <m/>
    <m/>
  </r>
  <r>
    <x v="266"/>
    <s v="Year 1"/>
    <d v="2013-08-31T00:00:00"/>
    <x v="1"/>
    <s v="Materials"/>
    <x v="45"/>
    <n v="14861000000"/>
    <n v="7208000000"/>
    <n v="2550000000"/>
    <n v="1533000000"/>
    <s v=" $-   "/>
    <m/>
    <m/>
    <m/>
  </r>
  <r>
    <x v="266"/>
    <s v="Year 2"/>
    <d v="2014-08-31T00:00:00"/>
    <x v="2"/>
    <s v="Materials"/>
    <x v="45"/>
    <n v="15855000000"/>
    <n v="7281000000"/>
    <n v="2774000000"/>
    <n v="1725000000"/>
    <s v=" $-   "/>
    <m/>
    <m/>
    <m/>
  </r>
  <r>
    <x v="266"/>
    <s v="Year 3"/>
    <d v="2015-08-31T00:00:00"/>
    <x v="3"/>
    <s v="Materials"/>
    <x v="45"/>
    <n v="15001000000"/>
    <n v="6819000000"/>
    <n v="2686000000"/>
    <n v="1580000000"/>
    <s v=" $-   "/>
    <m/>
    <m/>
    <m/>
  </r>
  <r>
    <x v="266"/>
    <s v="Year 4"/>
    <d v="2016-08-31T00:00:00"/>
    <x v="4"/>
    <s v="Materials"/>
    <x v="45"/>
    <n v="13502000000"/>
    <n v="6485000000"/>
    <n v="2833000000"/>
    <n v="1512000000"/>
    <s v=" $-   "/>
    <m/>
    <m/>
    <m/>
  </r>
  <r>
    <x v="267"/>
    <s v="Year 1"/>
    <d v="2013-05-31T00:00:00"/>
    <x v="1"/>
    <s v="Materials"/>
    <x v="45"/>
    <n v="9974100000"/>
    <n v="7213900000"/>
    <n v="550600000"/>
    <s v=" $-   "/>
    <s v=" $-   "/>
    <m/>
    <m/>
    <m/>
  </r>
  <r>
    <x v="267"/>
    <s v="Year 2"/>
    <d v="2014-12-31T00:00:00"/>
    <x v="2"/>
    <s v="Materials"/>
    <x v="45"/>
    <n v="9055800000"/>
    <n v="7129200000"/>
    <n v="505800000"/>
    <s v=" $-   "/>
    <s v=" $-   "/>
    <m/>
    <m/>
    <m/>
  </r>
  <r>
    <x v="267"/>
    <s v="Year 3"/>
    <d v="2015-12-31T00:00:00"/>
    <x v="3"/>
    <s v="Materials"/>
    <x v="45"/>
    <n v="8895300000"/>
    <n v="7177400000"/>
    <n v="439100000"/>
    <s v=" $-   "/>
    <s v=" $-   "/>
    <m/>
    <m/>
    <m/>
  </r>
  <r>
    <x v="267"/>
    <s v="Year 4"/>
    <d v="2016-12-31T00:00:00"/>
    <x v="4"/>
    <s v="Materials"/>
    <x v="45"/>
    <n v="7162800000"/>
    <n v="6352800000"/>
    <n v="491000000"/>
    <s v=" $-   "/>
    <s v=" $-   "/>
    <m/>
    <m/>
    <m/>
  </r>
  <r>
    <x v="268"/>
    <s v="Year 1"/>
    <d v="2012-12-31T00:00:00"/>
    <x v="0"/>
    <s v="Energy"/>
    <x v="92"/>
    <n v="82243000000"/>
    <n v="68948000000"/>
    <n v="7202000000"/>
    <s v=" $-   "/>
    <n v="995000000"/>
    <m/>
    <m/>
    <m/>
  </r>
  <r>
    <x v="268"/>
    <s v="Year 2"/>
    <d v="2013-12-31T00:00:00"/>
    <x v="1"/>
    <s v="Energy"/>
    <x v="92"/>
    <n v="100160000000"/>
    <n v="87758000000"/>
    <n v="7851000000"/>
    <s v=" $-   "/>
    <n v="1220000000"/>
    <m/>
    <m/>
    <m/>
  </r>
  <r>
    <x v="268"/>
    <s v="Year 3"/>
    <d v="2014-12-31T00:00:00"/>
    <x v="2"/>
    <s v="Energy"/>
    <x v="92"/>
    <n v="97817000000"/>
    <n v="84275000000"/>
    <n v="8450000000"/>
    <s v=" $-   "/>
    <n v="1326000000"/>
    <m/>
    <m/>
    <m/>
  </r>
  <r>
    <x v="268"/>
    <s v="Year 4"/>
    <d v="2015-12-31T00:00:00"/>
    <x v="3"/>
    <s v="Energy"/>
    <x v="92"/>
    <n v="72051000000"/>
    <n v="55891000000"/>
    <n v="10029000000"/>
    <s v=" $-   "/>
    <n v="1646000000"/>
    <m/>
    <m/>
    <m/>
  </r>
  <r>
    <x v="269"/>
    <s v="Year 1"/>
    <d v="2012-12-31T00:00:00"/>
    <x v="0"/>
    <s v="Health Care"/>
    <x v="3"/>
    <n v="47267000000"/>
    <n v="16446000000"/>
    <n v="12776000000"/>
    <n v="8168000000"/>
    <s v=" $-   "/>
    <m/>
    <m/>
    <m/>
  </r>
  <r>
    <x v="269"/>
    <s v="Year 2"/>
    <d v="2013-12-31T00:00:00"/>
    <x v="1"/>
    <s v="Health Care"/>
    <x v="3"/>
    <n v="44033000000"/>
    <n v="16954000000"/>
    <n v="11911000000"/>
    <n v="7503000000"/>
    <s v=" $-   "/>
    <m/>
    <m/>
    <m/>
  </r>
  <r>
    <x v="269"/>
    <s v="Year 3"/>
    <d v="2014-12-31T00:00:00"/>
    <x v="2"/>
    <s v="Health Care"/>
    <x v="3"/>
    <n v="42237000000"/>
    <n v="16768000000"/>
    <n v="11606000000"/>
    <n v="7180000000"/>
    <s v=" $-   "/>
    <m/>
    <m/>
    <m/>
  </r>
  <r>
    <x v="269"/>
    <s v="Year 4"/>
    <d v="2015-12-31T00:00:00"/>
    <x v="3"/>
    <s v="Health Care"/>
    <x v="3"/>
    <n v="39498000000"/>
    <n v="14934000000"/>
    <n v="10313000000"/>
    <n v="6704000000"/>
    <s v=" $-   "/>
    <m/>
    <m/>
    <m/>
  </r>
  <r>
    <x v="270"/>
    <s v="Year 1"/>
    <d v="2012-12-31T00:00:00"/>
    <x v="0"/>
    <s v="Energy"/>
    <x v="27"/>
    <n v="11966000000"/>
    <n v="2079000000"/>
    <n v="4017000000"/>
    <s v=" $-   "/>
    <n v="2008000000"/>
    <m/>
    <m/>
    <m/>
  </r>
  <r>
    <x v="270"/>
    <s v="Year 2"/>
    <d v="2013-12-31T00:00:00"/>
    <x v="1"/>
    <s v="Energy"/>
    <x v="27"/>
    <n v="11325000000"/>
    <n v="2156000000"/>
    <n v="3469000000"/>
    <s v=" $-   "/>
    <n v="2500000000"/>
    <m/>
    <m/>
    <m/>
  </r>
  <r>
    <x v="270"/>
    <s v="Year 3"/>
    <d v="2014-12-31T00:00:00"/>
    <x v="2"/>
    <s v="Energy"/>
    <x v="27"/>
    <n v="10846000000"/>
    <n v="2246000000"/>
    <n v="3627000000"/>
    <s v=" $-   "/>
    <n v="2861000000"/>
    <m/>
    <m/>
    <m/>
  </r>
  <r>
    <x v="270"/>
    <s v="Year 4"/>
    <d v="2015-12-31T00:00:00"/>
    <x v="3"/>
    <s v="Energy"/>
    <x v="27"/>
    <n v="5522000000"/>
    <n v="1694000000"/>
    <n v="1831000000"/>
    <s v=" $-   "/>
    <n v="2957000000"/>
    <m/>
    <m/>
    <m/>
  </r>
  <r>
    <x v="271"/>
    <s v="Year 1"/>
    <d v="2013-06-30T00:00:00"/>
    <x v="1"/>
    <s v="Information Technology"/>
    <x v="102"/>
    <n v="77849000000"/>
    <n v="20385000000"/>
    <n v="20289000000"/>
    <n v="10411000000"/>
    <s v=" $-   "/>
    <m/>
    <m/>
    <m/>
  </r>
  <r>
    <x v="271"/>
    <s v="Year 2"/>
    <d v="2014-06-30T00:00:00"/>
    <x v="2"/>
    <s v="Information Technology"/>
    <x v="102"/>
    <n v="86833000000"/>
    <n v="27078000000"/>
    <n v="20488000000"/>
    <n v="11381000000"/>
    <s v=" $-   "/>
    <m/>
    <m/>
    <m/>
  </r>
  <r>
    <x v="271"/>
    <s v="Year 3"/>
    <d v="2015-06-30T00:00:00"/>
    <x v="3"/>
    <s v="Information Technology"/>
    <x v="102"/>
    <n v="93580000000"/>
    <n v="33038000000"/>
    <n v="20324000000"/>
    <n v="12046000000"/>
    <s v=" $-   "/>
    <m/>
    <m/>
    <m/>
  </r>
  <r>
    <x v="271"/>
    <s v="Year 4"/>
    <d v="2016-06-30T00:00:00"/>
    <x v="4"/>
    <s v="Information Technology"/>
    <x v="102"/>
    <n v="85320000000"/>
    <n v="32780000000"/>
    <n v="19260000000"/>
    <n v="11988000000"/>
    <s v=" $-   "/>
    <m/>
    <m/>
    <m/>
  </r>
  <r>
    <x v="272"/>
    <s v="Year 1"/>
    <d v="2012-12-31T00:00:00"/>
    <x v="0"/>
    <s v="Financials"/>
    <x v="35"/>
    <n v="4608955000"/>
    <n v="116586000"/>
    <n v="2448629000"/>
    <s v=" $-   "/>
    <n v="264631000"/>
    <m/>
    <m/>
    <m/>
  </r>
  <r>
    <x v="272"/>
    <s v="Year 2"/>
    <d v="2013-12-31T00:00:00"/>
    <x v="1"/>
    <s v="Financials"/>
    <x v="35"/>
    <n v="4822539000"/>
    <n v="83692000"/>
    <n v="2540954000"/>
    <s v=" $-   "/>
    <n v="231912000"/>
    <m/>
    <m/>
    <m/>
  </r>
  <r>
    <x v="272"/>
    <s v="Year 3"/>
    <d v="2014-12-31T00:00:00"/>
    <x v="2"/>
    <s v="Financials"/>
    <x v="35"/>
    <n v="4736150000"/>
    <n v="63083000"/>
    <n v="2655650000"/>
    <s v=" $-   "/>
    <n v="157824000"/>
    <m/>
    <m/>
    <m/>
  </r>
  <r>
    <x v="272"/>
    <s v="Year 4"/>
    <d v="2015-12-31T00:00:00"/>
    <x v="3"/>
    <s v="Financials"/>
    <x v="35"/>
    <n v="4995881000"/>
    <n v="73814000"/>
    <n v="2796508000"/>
    <s v=" $-   "/>
    <n v="196424000"/>
    <m/>
    <m/>
    <m/>
  </r>
  <r>
    <x v="273"/>
    <s v="Year 1"/>
    <d v="2013-12-31T00:00:00"/>
    <x v="1"/>
    <s v="Health Care"/>
    <x v="88"/>
    <n v="2378972000"/>
    <n v="1097041000"/>
    <n v="692693000"/>
    <n v="116346000"/>
    <n v="24539000"/>
    <m/>
    <m/>
    <m/>
  </r>
  <r>
    <x v="273"/>
    <s v="Year 2"/>
    <d v="2014-12-31T00:00:00"/>
    <x v="2"/>
    <s v="Health Care"/>
    <x v="88"/>
    <n v="2485983000"/>
    <n v="1127233000"/>
    <n v="728582000"/>
    <n v="123297000"/>
    <n v="29185000"/>
    <m/>
    <m/>
    <m/>
  </r>
  <r>
    <x v="273"/>
    <s v="Year 3"/>
    <d v="2015-12-31T00:00:00"/>
    <x v="3"/>
    <s v="Health Care"/>
    <x v="88"/>
    <n v="2395447000"/>
    <n v="1043454000"/>
    <n v="700810000"/>
    <n v="119076000"/>
    <n v="30951000"/>
    <m/>
    <m/>
    <m/>
  </r>
  <r>
    <x v="273"/>
    <s v="Year 4"/>
    <d v="2016-12-31T00:00:00"/>
    <x v="4"/>
    <s v="Health Care"/>
    <x v="88"/>
    <n v="2508257000"/>
    <n v="1072670000"/>
    <n v="732622000"/>
    <n v="119968000"/>
    <n v="36052000"/>
    <m/>
    <m/>
    <m/>
  </r>
  <r>
    <x v="274"/>
    <s v="Year 1"/>
    <d v="2013-08-29T00:00:00"/>
    <x v="1"/>
    <s v="Information Technology"/>
    <x v="7"/>
    <n v="9073000000"/>
    <n v="7226000000"/>
    <n v="554000000"/>
    <n v="931000000"/>
    <s v=" $-   "/>
    <m/>
    <m/>
    <m/>
  </r>
  <r>
    <x v="274"/>
    <s v="Year 2"/>
    <d v="2014-08-28T00:00:00"/>
    <x v="2"/>
    <s v="Information Technology"/>
    <x v="7"/>
    <n v="16358000000"/>
    <n v="10921000000"/>
    <n v="939000000"/>
    <n v="1371000000"/>
    <s v=" $-   "/>
    <m/>
    <m/>
    <m/>
  </r>
  <r>
    <x v="274"/>
    <s v="Year 3"/>
    <d v="2015-09-03T00:00:00"/>
    <x v="3"/>
    <s v="Information Technology"/>
    <x v="7"/>
    <n v="16192000000"/>
    <n v="10977000000"/>
    <n v="674000000"/>
    <n v="1540000000"/>
    <s v=" $-   "/>
    <m/>
    <m/>
    <m/>
  </r>
  <r>
    <x v="274"/>
    <s v="Year 4"/>
    <d v="2016-09-01T00:00:00"/>
    <x v="4"/>
    <s v="Information Technology"/>
    <x v="7"/>
    <n v="12399000000"/>
    <n v="9894000000"/>
    <n v="653000000"/>
    <n v="1617000000"/>
    <s v=" $-   "/>
    <m/>
    <m/>
    <m/>
  </r>
  <r>
    <x v="275"/>
    <s v="Year 1"/>
    <d v="2012-12-31T00:00:00"/>
    <x v="0"/>
    <s v="Energy"/>
    <x v="48"/>
    <n v="4608563000"/>
    <n v="1079136000"/>
    <n v="285144000"/>
    <s v=" $-   "/>
    <n v="1291456000"/>
    <m/>
    <m/>
    <m/>
  </r>
  <r>
    <x v="275"/>
    <s v="Year 2"/>
    <d v="2013-12-31T00:00:00"/>
    <x v="1"/>
    <s v="Energy"/>
    <x v="48"/>
    <n v="5312686000"/>
    <n v="1252812000"/>
    <n v="466498000"/>
    <s v=" $-   "/>
    <n v="1602390000"/>
    <m/>
    <m/>
    <m/>
  </r>
  <r>
    <x v="275"/>
    <s v="Year 3"/>
    <d v="2014-12-31T00:00:00"/>
    <x v="2"/>
    <s v="Energy"/>
    <x v="48"/>
    <n v="5288933000"/>
    <n v="1089888000"/>
    <n v="471219000"/>
    <s v=" $-   "/>
    <n v="1957025000"/>
    <m/>
    <m/>
    <m/>
  </r>
  <r>
    <x v="275"/>
    <s v="Year 4"/>
    <d v="2015-12-31T00:00:00"/>
    <x v="3"/>
    <s v="Energy"/>
    <x v="48"/>
    <n v="2787116000"/>
    <n v="832306000"/>
    <n v="372457000"/>
    <s v=" $-   "/>
    <n v="1668489000"/>
    <m/>
    <m/>
    <m/>
  </r>
  <r>
    <x v="276"/>
    <s v="Year 1"/>
    <d v="2014-12-31T00:00:00"/>
    <x v="2"/>
    <s v="Health Care"/>
    <x v="3"/>
    <n v="7719600000"/>
    <n v="4191600000"/>
    <n v="1545700000"/>
    <n v="581800000"/>
    <s v=" $-   "/>
    <m/>
    <m/>
    <m/>
  </r>
  <r>
    <x v="276"/>
    <s v="Year 2"/>
    <d v="2015-12-31T00:00:00"/>
    <x v="3"/>
    <s v="Health Care"/>
    <x v="3"/>
    <n v="9429300000"/>
    <n v="5213200000"/>
    <n v="2180700000"/>
    <n v="671900000"/>
    <s v=" $-   "/>
    <m/>
    <m/>
    <m/>
  </r>
  <r>
    <x v="277"/>
    <s v="Year 1"/>
    <d v="2013-12-31T00:00:00"/>
    <x v="1"/>
    <s v="Energy"/>
    <x v="27"/>
    <n v="5015000000"/>
    <n v="844000000"/>
    <n v="446000000"/>
    <s v=" $-   "/>
    <n v="1568000000"/>
    <m/>
    <m/>
    <m/>
  </r>
  <r>
    <x v="277"/>
    <s v="Year 2"/>
    <d v="2014-12-31T00:00:00"/>
    <x v="2"/>
    <s v="Energy"/>
    <x v="27"/>
    <n v="5115000000"/>
    <n v="945000000"/>
    <n v="495000000"/>
    <s v=" $-   "/>
    <n v="1759000000"/>
    <m/>
    <m/>
    <m/>
  </r>
  <r>
    <x v="277"/>
    <s v="Year 3"/>
    <d v="2015-12-31T00:00:00"/>
    <x v="3"/>
    <s v="Energy"/>
    <x v="27"/>
    <n v="3183000000"/>
    <n v="979000000"/>
    <n v="745000000"/>
    <s v=" $-   "/>
    <n v="2131000000"/>
    <m/>
    <m/>
    <m/>
  </r>
  <r>
    <x v="277"/>
    <s v="Year 4"/>
    <d v="2016-12-31T00:00:00"/>
    <x v="4"/>
    <s v="Energy"/>
    <x v="27"/>
    <n v="3491000000"/>
    <n v="1083000000"/>
    <n v="233000000"/>
    <s v=" $-   "/>
    <n v="2454000000"/>
    <m/>
    <m/>
    <m/>
  </r>
  <r>
    <x v="278"/>
    <s v="Year 1"/>
    <d v="2012-12-31T00:00:00"/>
    <x v="0"/>
    <s v="Financials"/>
    <x v="97"/>
    <n v="3023000000"/>
    <n v="1446000000"/>
    <n v="832000000"/>
    <s v=" $-   "/>
    <n v="104000000"/>
    <m/>
    <m/>
    <m/>
  </r>
  <r>
    <x v="278"/>
    <s v="Year 2"/>
    <d v="2013-12-31T00:00:00"/>
    <x v="1"/>
    <s v="Financials"/>
    <x v="97"/>
    <n v="3100000000"/>
    <n v="1316000000"/>
    <n v="1054000000"/>
    <s v=" $-   "/>
    <n v="122000000"/>
    <m/>
    <m/>
    <m/>
  </r>
  <r>
    <x v="278"/>
    <s v="Year 3"/>
    <d v="2014-12-31T00:00:00"/>
    <x v="2"/>
    <s v="Financials"/>
    <x v="97"/>
    <n v="3383000000"/>
    <n v="1433000000"/>
    <n v="1095000000"/>
    <s v=" $-   "/>
    <n v="137000000"/>
    <m/>
    <m/>
    <m/>
  </r>
  <r>
    <x v="278"/>
    <s v="Year 4"/>
    <d v="2015-12-31T00:00:00"/>
    <x v="3"/>
    <s v="Financials"/>
    <x v="97"/>
    <n v="3292000000"/>
    <n v="1313000000"/>
    <n v="1050000000"/>
    <s v=" $-   "/>
    <n v="138000000"/>
    <m/>
    <m/>
    <m/>
  </r>
  <r>
    <x v="279"/>
    <s v="Year 1"/>
    <d v="2012-12-31T00:00:00"/>
    <x v="0"/>
    <s v="Utilities"/>
    <x v="10"/>
    <n v="14256000000"/>
    <n v="8276000000"/>
    <n v="1186000000"/>
    <s v=" $-   "/>
    <n v="1518000000"/>
    <m/>
    <m/>
    <m/>
  </r>
  <r>
    <x v="279"/>
    <s v="Year 2"/>
    <d v="2013-12-31T00:00:00"/>
    <x v="1"/>
    <s v="Utilities"/>
    <x v="10"/>
    <n v="15136000000"/>
    <n v="8152000000"/>
    <n v="1280000000"/>
    <s v=" $-   "/>
    <n v="2163000000"/>
    <m/>
    <m/>
    <m/>
  </r>
  <r>
    <x v="279"/>
    <s v="Year 3"/>
    <d v="2014-12-31T00:00:00"/>
    <x v="2"/>
    <s v="Utilities"/>
    <x v="10"/>
    <n v="17021000000"/>
    <n v="8751000000"/>
    <n v="1324000000"/>
    <s v=" $-   "/>
    <n v="2551000000"/>
    <m/>
    <m/>
    <m/>
  </r>
  <r>
    <x v="279"/>
    <s v="Year 4"/>
    <d v="2015-12-31T00:00:00"/>
    <x v="3"/>
    <s v="Utilities"/>
    <x v="10"/>
    <n v="17486000000"/>
    <n v="8596000000"/>
    <n v="1399000000"/>
    <s v=" $-   "/>
    <n v="2831000000"/>
    <m/>
    <m/>
    <m/>
  </r>
  <r>
    <x v="280"/>
    <s v="Year 1"/>
    <d v="2012-12-31T00:00:00"/>
    <x v="0"/>
    <s v="Materials"/>
    <x v="103"/>
    <n v="9964000000"/>
    <n v="4334000000"/>
    <n v="757000000"/>
    <n v="704000000"/>
    <n v="1032000000"/>
    <m/>
    <m/>
    <m/>
  </r>
  <r>
    <x v="280"/>
    <s v="Year 2"/>
    <d v="2013-12-31T00:00:00"/>
    <x v="1"/>
    <s v="Materials"/>
    <x v="103"/>
    <n v="8414000000"/>
    <n v="5299000000"/>
    <n v="584000000"/>
    <n v="469000000"/>
    <n v="1362000000"/>
    <m/>
    <m/>
    <m/>
  </r>
  <r>
    <x v="280"/>
    <s v="Year 3"/>
    <d v="2014-12-31T00:00:00"/>
    <x v="2"/>
    <s v="Materials"/>
    <x v="103"/>
    <n v="7292000000"/>
    <n v="4457000000"/>
    <n v="545000000"/>
    <n v="325000000"/>
    <n v="1229000000"/>
    <m/>
    <m/>
    <m/>
  </r>
  <r>
    <x v="280"/>
    <s v="Year 4"/>
    <d v="2015-12-31T00:00:00"/>
    <x v="3"/>
    <s v="Materials"/>
    <x v="103"/>
    <n v="7729000000"/>
    <n v="4312000000"/>
    <n v="670000000"/>
    <n v="289000000"/>
    <n v="1239000000"/>
    <m/>
    <m/>
    <m/>
  </r>
  <r>
    <x v="281"/>
    <s v="Year 1"/>
    <d v="2013-12-31T00:00:00"/>
    <x v="1"/>
    <s v="Information Technology"/>
    <x v="16"/>
    <n v="4374562000"/>
    <n v="3117203000"/>
    <n v="650243000"/>
    <n v="378769000"/>
    <s v=" $-   "/>
    <m/>
    <m/>
    <m/>
  </r>
  <r>
    <x v="281"/>
    <s v="Year 2"/>
    <d v="2014-12-31T00:00:00"/>
    <x v="2"/>
    <s v="Information Technology"/>
    <x v="16"/>
    <n v="5504656000"/>
    <n v="3752760000"/>
    <n v="876927000"/>
    <n v="472321000"/>
    <s v=" $-   "/>
    <m/>
    <m/>
    <m/>
  </r>
  <r>
    <x v="281"/>
    <s v="Year 3"/>
    <d v="2015-12-31T00:00:00"/>
    <x v="3"/>
    <s v="Information Technology"/>
    <x v="16"/>
    <n v="6779511000"/>
    <n v="4591476000"/>
    <n v="1231421000"/>
    <n v="650788000"/>
    <s v=" $-   "/>
    <m/>
    <m/>
    <m/>
  </r>
  <r>
    <x v="281"/>
    <s v="Year 4"/>
    <d v="2016-12-31T00:00:00"/>
    <x v="4"/>
    <s v="Information Technology"/>
    <x v="16"/>
    <n v="8830669000"/>
    <n v="6029901000"/>
    <n v="1568877000"/>
    <n v="852098000"/>
    <s v=" $-   "/>
    <m/>
    <m/>
    <m/>
  </r>
  <r>
    <x v="282"/>
    <s v="Year 1"/>
    <d v="2012-12-31T00:00:00"/>
    <x v="0"/>
    <s v="Energy"/>
    <x v="27"/>
    <n v="1562000000"/>
    <n v="413000000"/>
    <n v="311000000"/>
    <s v=" $-   "/>
    <n v="704000000"/>
    <m/>
    <m/>
    <m/>
  </r>
  <r>
    <x v="282"/>
    <s v="Year 2"/>
    <d v="2013-12-31T00:00:00"/>
    <x v="1"/>
    <s v="Energy"/>
    <x v="27"/>
    <n v="1857000000"/>
    <n v="411000000"/>
    <n v="311000000"/>
    <s v=" $-   "/>
    <n v="685000000"/>
    <m/>
    <m/>
    <m/>
  </r>
  <r>
    <x v="282"/>
    <s v="Year 3"/>
    <d v="2014-12-31T00:00:00"/>
    <x v="2"/>
    <s v="Energy"/>
    <x v="27"/>
    <n v="2288000000"/>
    <n v="485000000"/>
    <n v="358000000"/>
    <s v=" $-   "/>
    <n v="870000000"/>
    <m/>
    <m/>
    <m/>
  </r>
  <r>
    <x v="282"/>
    <s v="Year 4"/>
    <d v="2015-12-31T00:00:00"/>
    <x v="3"/>
    <s v="Energy"/>
    <x v="27"/>
    <n v="1557000000"/>
    <n v="497000000"/>
    <n v="5204000000"/>
    <s v=" $-   "/>
    <n v="917000000"/>
    <m/>
    <m/>
    <m/>
  </r>
  <r>
    <x v="283"/>
    <s v="Year 1"/>
    <d v="2013-05-31T00:00:00"/>
    <x v="1"/>
    <s v="Consumer Discretionary"/>
    <x v="82"/>
    <n v="25313000000"/>
    <n v="14279000000"/>
    <n v="7796000000"/>
    <s v=" $-   "/>
    <s v=" $-   "/>
    <m/>
    <m/>
    <m/>
  </r>
  <r>
    <x v="283"/>
    <s v="Year 2"/>
    <d v="2014-05-31T00:00:00"/>
    <x v="2"/>
    <s v="Consumer Discretionary"/>
    <x v="82"/>
    <n v="27799000000"/>
    <n v="15353000000"/>
    <n v="8766000000"/>
    <s v=" $-   "/>
    <s v=" $-   "/>
    <m/>
    <m/>
    <m/>
  </r>
  <r>
    <x v="283"/>
    <s v="Year 3"/>
    <d v="2015-05-31T00:00:00"/>
    <x v="3"/>
    <s v="Consumer Discretionary"/>
    <x v="82"/>
    <n v="30601000000"/>
    <n v="16534000000"/>
    <n v="9892000000"/>
    <s v=" $-   "/>
    <s v=" $-   "/>
    <m/>
    <m/>
    <m/>
  </r>
  <r>
    <x v="283"/>
    <s v="Year 4"/>
    <d v="2016-05-31T00:00:00"/>
    <x v="4"/>
    <s v="Consumer Discretionary"/>
    <x v="82"/>
    <n v="32376000000"/>
    <n v="17405000000"/>
    <n v="10469000000"/>
    <s v=" $-   "/>
    <s v=" $-   "/>
    <m/>
    <m/>
    <m/>
  </r>
  <r>
    <x v="284"/>
    <s v="Year 1"/>
    <d v="2013-12-31T00:00:00"/>
    <x v="1"/>
    <s v="Industrials"/>
    <x v="68"/>
    <n v="5703000000"/>
    <n v="2398000000"/>
    <n v="1815000000"/>
    <s v=" $-   "/>
    <n v="510000000"/>
    <m/>
    <m/>
    <m/>
  </r>
  <r>
    <x v="284"/>
    <s v="Year 2"/>
    <d v="2014-12-31T00:00:00"/>
    <x v="2"/>
    <s v="Industrials"/>
    <x v="68"/>
    <n v="6288000000"/>
    <n v="2620000000"/>
    <n v="1917000000"/>
    <s v=" $-   "/>
    <n v="573000000"/>
    <m/>
    <m/>
    <m/>
  </r>
  <r>
    <x v="284"/>
    <s v="Year 3"/>
    <d v="2015-12-31T00:00:00"/>
    <x v="3"/>
    <s v="Industrials"/>
    <x v="68"/>
    <n v="6172000000"/>
    <n v="2539000000"/>
    <n v="1915000000"/>
    <s v=" $-   "/>
    <n v="574000000"/>
    <m/>
    <m/>
    <m/>
  </r>
  <r>
    <x v="284"/>
    <s v="Year 4"/>
    <d v="2016-12-31T00:00:00"/>
    <x v="4"/>
    <s v="Industrials"/>
    <x v="68"/>
    <n v="6309000000"/>
    <n v="2607000000"/>
    <n v="1851000000"/>
    <s v=" $-   "/>
    <n v="603000000"/>
    <m/>
    <m/>
    <m/>
  </r>
  <r>
    <x v="285"/>
    <s v="Year 1"/>
    <d v="2012-12-31T00:00:00"/>
    <x v="0"/>
    <s v="Energy"/>
    <x v="37"/>
    <n v="17194000000"/>
    <n v="12151000000"/>
    <n v="1654000000"/>
    <s v=" $-   "/>
    <s v=" $-   "/>
    <m/>
    <m/>
    <m/>
  </r>
  <r>
    <x v="285"/>
    <s v="Year 2"/>
    <d v="2013-12-31T00:00:00"/>
    <x v="1"/>
    <s v="Energy"/>
    <x v="37"/>
    <n v="19221000000"/>
    <n v="14117000000"/>
    <n v="1905000000"/>
    <s v=" $-   "/>
    <s v=" $-   "/>
    <m/>
    <m/>
    <m/>
  </r>
  <r>
    <x v="285"/>
    <s v="Year 3"/>
    <d v="2014-12-31T00:00:00"/>
    <x v="2"/>
    <s v="Energy"/>
    <x v="37"/>
    <n v="21440000000"/>
    <n v="15631000000"/>
    <n v="2092000000"/>
    <s v=" $-   "/>
    <s v=" $-   "/>
    <m/>
    <m/>
    <m/>
  </r>
  <r>
    <x v="285"/>
    <s v="Year 4"/>
    <d v="2015-12-31T00:00:00"/>
    <x v="3"/>
    <s v="Energy"/>
    <x v="37"/>
    <n v="14757000000"/>
    <n v="11694000000"/>
    <n v="1764000000"/>
    <s v=" $-   "/>
    <s v=" $-   "/>
    <m/>
    <m/>
    <m/>
  </r>
  <r>
    <x v="286"/>
    <s v="Year 1"/>
    <d v="2013-12-31T00:00:00"/>
    <x v="1"/>
    <s v="Industrials"/>
    <x v="59"/>
    <n v="11245000000"/>
    <n v="4070000000"/>
    <n v="3002000000"/>
    <s v=" $-   "/>
    <n v="916000000"/>
    <m/>
    <m/>
    <m/>
  </r>
  <r>
    <x v="286"/>
    <s v="Year 2"/>
    <d v="2014-12-31T00:00:00"/>
    <x v="2"/>
    <s v="Industrials"/>
    <x v="59"/>
    <n v="11624000000"/>
    <n v="4201000000"/>
    <n v="2897000000"/>
    <s v=" $-   "/>
    <n v="951000000"/>
    <m/>
    <m/>
    <m/>
  </r>
  <r>
    <x v="286"/>
    <s v="Year 3"/>
    <d v="2015-12-31T00:00:00"/>
    <x v="3"/>
    <s v="Industrials"/>
    <x v="59"/>
    <n v="10511000000"/>
    <n v="3662000000"/>
    <n v="2911000000"/>
    <s v=" $-   "/>
    <n v="1054000000"/>
    <m/>
    <m/>
    <m/>
  </r>
  <r>
    <x v="286"/>
    <s v="Year 4"/>
    <d v="2016-12-31T00:00:00"/>
    <x v="4"/>
    <s v="Industrials"/>
    <x v="59"/>
    <n v="9888000000"/>
    <n v="3045000000"/>
    <n v="2743000000"/>
    <s v=" $-   "/>
    <n v="1026000000"/>
    <m/>
    <m/>
    <m/>
  </r>
  <r>
    <x v="287"/>
    <s v="Year 1"/>
    <d v="2013-04-26T00:00:00"/>
    <x v="1"/>
    <s v="Information Technology"/>
    <x v="16"/>
    <n v="6332400000"/>
    <n v="2571300000"/>
    <n v="2247400000"/>
    <n v="904200000"/>
    <s v=" $-   "/>
    <m/>
    <m/>
    <m/>
  </r>
  <r>
    <x v="287"/>
    <s v="Year 2"/>
    <d v="2014-04-25T00:00:00"/>
    <x v="2"/>
    <s v="Information Technology"/>
    <x v="16"/>
    <n v="6325000000"/>
    <n v="2406000000"/>
    <n v="2179000000"/>
    <n v="918000000"/>
    <s v=" $-   "/>
    <m/>
    <m/>
    <m/>
  </r>
  <r>
    <x v="287"/>
    <s v="Year 3"/>
    <d v="2015-04-24T00:00:00"/>
    <x v="3"/>
    <s v="Information Technology"/>
    <x v="16"/>
    <n v="6123000000"/>
    <n v="2290000000"/>
    <n v="2197000000"/>
    <n v="920000000"/>
    <s v=" $-   "/>
    <m/>
    <m/>
    <m/>
  </r>
  <r>
    <x v="287"/>
    <s v="Year 4"/>
    <d v="2016-04-29T00:00:00"/>
    <x v="4"/>
    <s v="Information Technology"/>
    <x v="16"/>
    <n v="5546000000"/>
    <n v="2173000000"/>
    <n v="2099000000"/>
    <n v="861000000"/>
    <s v=" $-   "/>
    <m/>
    <m/>
    <m/>
  </r>
  <r>
    <x v="288"/>
    <s v="Year 1"/>
    <d v="2012-12-31T00:00:00"/>
    <x v="0"/>
    <s v="Materials"/>
    <x v="104"/>
    <n v="19429273000"/>
    <n v="17915735000"/>
    <n v="454900000"/>
    <s v=" $-   "/>
    <s v=" $-   "/>
    <m/>
    <m/>
    <m/>
  </r>
  <r>
    <x v="288"/>
    <s v="Year 2"/>
    <d v="2013-12-31T00:00:00"/>
    <x v="1"/>
    <s v="Materials"/>
    <x v="104"/>
    <n v="19052046000"/>
    <n v="17641421000"/>
    <n v="467904000"/>
    <s v=" $-   "/>
    <s v=" $-   "/>
    <m/>
    <m/>
    <m/>
  </r>
  <r>
    <x v="288"/>
    <s v="Year 3"/>
    <d v="2014-12-31T00:00:00"/>
    <x v="2"/>
    <s v="Materials"/>
    <x v="104"/>
    <n v="21105141000"/>
    <n v="19198615000"/>
    <n v="520805000"/>
    <s v=" $-   "/>
    <s v=" $-   "/>
    <m/>
    <m/>
    <m/>
  </r>
  <r>
    <x v="288"/>
    <s v="Year 4"/>
    <d v="2015-12-31T00:00:00"/>
    <x v="3"/>
    <s v="Materials"/>
    <x v="104"/>
    <n v="16439276000"/>
    <n v="14858014000"/>
    <n v="458989000"/>
    <s v=" $-   "/>
    <s v=" $-   "/>
    <m/>
    <m/>
    <m/>
  </r>
  <r>
    <x v="289"/>
    <s v="Year 1"/>
    <d v="2013-01-27T00:00:00"/>
    <x v="1"/>
    <s v="Information Technology"/>
    <x v="7"/>
    <n v="4280159000"/>
    <n v="2053816000"/>
    <n v="430822000"/>
    <n v="1147282000"/>
    <s v=" $-   "/>
    <m/>
    <m/>
    <m/>
  </r>
  <r>
    <x v="289"/>
    <s v="Year 2"/>
    <d v="2014-01-26T00:00:00"/>
    <x v="2"/>
    <s v="Information Technology"/>
    <x v="7"/>
    <n v="4130000000"/>
    <n v="1862000000"/>
    <n v="436000000"/>
    <n v="1336000000"/>
    <s v=" $-   "/>
    <m/>
    <m/>
    <m/>
  </r>
  <r>
    <x v="289"/>
    <s v="Year 3"/>
    <d v="2015-01-25T00:00:00"/>
    <x v="3"/>
    <s v="Information Technology"/>
    <x v="7"/>
    <n v="4682000000"/>
    <n v="2083000000"/>
    <n v="480000000"/>
    <n v="1360000000"/>
    <s v=" $-   "/>
    <m/>
    <m/>
    <m/>
  </r>
  <r>
    <x v="289"/>
    <s v="Year 4"/>
    <d v="2016-01-31T00:00:00"/>
    <x v="4"/>
    <s v="Information Technology"/>
    <x v="7"/>
    <n v="5010000000"/>
    <n v="2199000000"/>
    <n v="602000000"/>
    <n v="1331000000"/>
    <s v=" $-   "/>
    <m/>
    <m/>
    <m/>
  </r>
  <r>
    <x v="290"/>
    <s v="Year 1"/>
    <d v="2012-12-31T00:00:00"/>
    <x v="0"/>
    <s v="Consumer Discretionary"/>
    <x v="105"/>
    <n v="5508500000"/>
    <n v="3414400000"/>
    <n v="1403500000"/>
    <s v=" $-   "/>
    <s v=" $-   "/>
    <m/>
    <m/>
    <m/>
  </r>
  <r>
    <x v="290"/>
    <s v="Year 2"/>
    <d v="2013-12-31T00:00:00"/>
    <x v="1"/>
    <s v="Consumer Discretionary"/>
    <x v="105"/>
    <n v="5607000000"/>
    <n v="3482100000"/>
    <n v="1399500000"/>
    <s v=" $-   "/>
    <s v=" $-   "/>
    <m/>
    <m/>
    <m/>
  </r>
  <r>
    <x v="290"/>
    <s v="Year 3"/>
    <d v="2014-12-31T00:00:00"/>
    <x v="2"/>
    <s v="Consumer Discretionary"/>
    <x v="105"/>
    <n v="5727000000"/>
    <n v="3523600000"/>
    <n v="1545900000"/>
    <s v=" $-   "/>
    <s v=" $-   "/>
    <m/>
    <m/>
    <m/>
  </r>
  <r>
    <x v="290"/>
    <s v="Year 4"/>
    <d v="2015-12-31T00:00:00"/>
    <x v="3"/>
    <s v="Consumer Discretionary"/>
    <x v="105"/>
    <n v="5915700000"/>
    <n v="3611100000"/>
    <n v="1626000000"/>
    <s v=" $-   "/>
    <s v=" $-   "/>
    <m/>
    <m/>
    <m/>
  </r>
  <r>
    <x v="291"/>
    <s v="Year 1"/>
    <d v="2012-12-31T00:00:00"/>
    <x v="0"/>
    <s v="Real Estate"/>
    <x v="77"/>
    <n v="484581000"/>
    <n v="21306000"/>
    <n v="38123000"/>
    <s v=" $-   "/>
    <n v="147515000"/>
    <m/>
    <m/>
    <m/>
  </r>
  <r>
    <x v="291"/>
    <s v="Year 2"/>
    <d v="2013-12-31T00:00:00"/>
    <x v="1"/>
    <s v="Real Estate"/>
    <x v="77"/>
    <n v="780209000"/>
    <n v="38851000"/>
    <n v="56881000"/>
    <s v=" $-   "/>
    <n v="306769000"/>
    <m/>
    <m/>
    <m/>
  </r>
  <r>
    <x v="291"/>
    <s v="Year 3"/>
    <d v="2014-12-31T00:00:00"/>
    <x v="2"/>
    <s v="Real Estate"/>
    <x v="77"/>
    <n v="933505000"/>
    <n v="53871000"/>
    <n v="51085000"/>
    <s v=" $-   "/>
    <n v="374661000"/>
    <m/>
    <m/>
    <m/>
  </r>
  <r>
    <x v="291"/>
    <s v="Year 4"/>
    <d v="2015-12-31T00:00:00"/>
    <x v="3"/>
    <s v="Real Estate"/>
    <x v="77"/>
    <n v="1023285000"/>
    <n v="55352000"/>
    <n v="49298000"/>
    <s v=" $-   "/>
    <n v="409215000"/>
    <m/>
    <m/>
    <m/>
  </r>
  <r>
    <x v="292"/>
    <s v="Year 1"/>
    <d v="2012-12-31T00:00:00"/>
    <x v="0"/>
    <s v="Energy"/>
    <x v="27"/>
    <n v="10184121000"/>
    <n v="8540319000"/>
    <n v="491725000"/>
    <s v=" $-   "/>
    <n v="205334000"/>
    <m/>
    <m/>
    <m/>
  </r>
  <r>
    <x v="292"/>
    <s v="Year 2"/>
    <d v="2013-12-31T00:00:00"/>
    <x v="1"/>
    <s v="Energy"/>
    <x v="27"/>
    <n v="11871879000"/>
    <n v="10222213000"/>
    <n v="541586000"/>
    <s v=" $-   "/>
    <n v="239343000"/>
    <m/>
    <m/>
    <m/>
  </r>
  <r>
    <x v="292"/>
    <s v="Year 3"/>
    <d v="2014-12-31T00:00:00"/>
    <x v="2"/>
    <s v="Energy"/>
    <x v="27"/>
    <n v="12195091000"/>
    <n v="10088548000"/>
    <n v="674887000"/>
    <s v=" $-   "/>
    <n v="294684000"/>
    <m/>
    <m/>
    <m/>
  </r>
  <r>
    <x v="292"/>
    <s v="Year 4"/>
    <d v="2015-12-31T00:00:00"/>
    <x v="3"/>
    <s v="Energy"/>
    <x v="27"/>
    <n v="7763206000"/>
    <n v="5641052000"/>
    <n v="693331000"/>
    <s v=" $-   "/>
    <n v="354620000"/>
    <m/>
    <m/>
    <m/>
  </r>
  <r>
    <x v="293"/>
    <s v="Year 1"/>
    <d v="2014-12-31T00:00:00"/>
    <x v="2"/>
    <s v="Consumer Discretionary"/>
    <x v="89"/>
    <n v="15317800000"/>
    <n v="12602100000"/>
    <n v="477200000"/>
    <s v=" $-   "/>
    <n v="294400000"/>
    <m/>
    <m/>
    <m/>
  </r>
  <r>
    <x v="293"/>
    <s v="Year 2"/>
    <d v="2015-12-31T00:00:00"/>
    <x v="3"/>
    <s v="Consumer Discretionary"/>
    <x v="89"/>
    <n v="15134400000"/>
    <n v="12491400000"/>
    <n v="431800000"/>
    <s v=" $-   "/>
    <n v="291100000"/>
    <m/>
    <m/>
    <m/>
  </r>
  <r>
    <x v="293"/>
    <s v="Year 3"/>
    <d v="2016-12-31T00:00:00"/>
    <x v="4"/>
    <s v="Consumer Discretionary"/>
    <x v="89"/>
    <n v="15416900000"/>
    <n v="12671200000"/>
    <n v="443900000"/>
    <s v=" $-   "/>
    <n v="292900000"/>
    <m/>
    <m/>
    <m/>
  </r>
  <r>
    <x v="294"/>
    <s v="Year 1"/>
    <d v="2012-12-31T00:00:00"/>
    <x v="0"/>
    <s v="Consumer Discretionary"/>
    <x v="25"/>
    <n v="6182184000"/>
    <n v="3084766000"/>
    <n v="2120025000"/>
    <s v=" $-   "/>
    <s v=" $-   "/>
    <m/>
    <m/>
    <m/>
  </r>
  <r>
    <x v="294"/>
    <s v="Year 2"/>
    <d v="2013-12-31T00:00:00"/>
    <x v="1"/>
    <s v="Consumer Discretionary"/>
    <x v="25"/>
    <n v="6649237000"/>
    <n v="3280236000"/>
    <n v="2265516000"/>
    <s v=" $-   "/>
    <s v=" $-   "/>
    <m/>
    <m/>
    <m/>
  </r>
  <r>
    <x v="294"/>
    <s v="Year 3"/>
    <d v="2014-12-31T00:00:00"/>
    <x v="2"/>
    <s v="Consumer Discretionary"/>
    <x v="25"/>
    <n v="7216081000"/>
    <n v="3507180000"/>
    <n v="2438527000"/>
    <s v=" $-   "/>
    <s v=" $-   "/>
    <m/>
    <m/>
    <m/>
  </r>
  <r>
    <x v="294"/>
    <s v="Year 4"/>
    <d v="2015-12-31T00:00:00"/>
    <x v="3"/>
    <s v="Consumer Discretionary"/>
    <x v="25"/>
    <n v="7966674000"/>
    <n v="3804031000"/>
    <n v="2648622000"/>
    <s v=" $-   "/>
    <s v=" $-   "/>
    <m/>
    <m/>
    <m/>
  </r>
  <r>
    <x v="295"/>
    <s v="Year 1"/>
    <d v="2012-12-31T00:00:00"/>
    <x v="0"/>
    <s v="Energy"/>
    <x v="27"/>
    <n v="20100000000"/>
    <n v="6530000000"/>
    <n v="1879000000"/>
    <s v=" $-   "/>
    <n v="3585000000"/>
    <m/>
    <m/>
    <m/>
  </r>
  <r>
    <x v="295"/>
    <s v="Year 2"/>
    <d v="2013-12-31T00:00:00"/>
    <x v="1"/>
    <s v="Energy"/>
    <x v="27"/>
    <n v="20170000000"/>
    <n v="6497000000"/>
    <n v="2108000000"/>
    <s v=" $-   "/>
    <n v="4203000000"/>
    <m/>
    <m/>
    <m/>
  </r>
  <r>
    <x v="295"/>
    <s v="Year 3"/>
    <d v="2014-12-31T00:00:00"/>
    <x v="2"/>
    <s v="Energy"/>
    <x v="27"/>
    <n v="19312000000"/>
    <n v="6803000000"/>
    <n v="2053000000"/>
    <s v=" $-   "/>
    <n v="4261000000"/>
    <m/>
    <m/>
    <m/>
  </r>
  <r>
    <x v="295"/>
    <s v="Year 4"/>
    <d v="2015-12-31T00:00:00"/>
    <x v="3"/>
    <s v="Energy"/>
    <x v="27"/>
    <n v="12480000000"/>
    <n v="5804000000"/>
    <n v="1613000000"/>
    <s v=" $-   "/>
    <n v="4544000000"/>
    <m/>
    <m/>
    <m/>
  </r>
  <r>
    <x v="296"/>
    <s v="Year 1"/>
    <d v="2012-12-31T00:00:00"/>
    <x v="0"/>
    <s v="Financials"/>
    <x v="106"/>
    <n v="1355300000"/>
    <n v="90800000"/>
    <n v="803800000"/>
    <s v=" $-   "/>
    <n v="76000000"/>
    <m/>
    <m/>
    <m/>
  </r>
  <r>
    <x v="296"/>
    <s v="Year 2"/>
    <d v="2013-12-31T00:00:00"/>
    <x v="1"/>
    <s v="Financials"/>
    <x v="106"/>
    <n v="1346100000"/>
    <n v="81100000"/>
    <n v="812800000"/>
    <s v=" $-   "/>
    <n v="69900000"/>
    <m/>
    <m/>
    <m/>
  </r>
  <r>
    <x v="296"/>
    <s v="Year 3"/>
    <d v="2014-12-31T00:00:00"/>
    <x v="2"/>
    <s v="Financials"/>
    <x v="106"/>
    <n v="1381400000"/>
    <n v="80900000"/>
    <n v="816700000"/>
    <s v=" $-   "/>
    <n v="65400000"/>
    <m/>
    <m/>
    <m/>
  </r>
  <r>
    <x v="296"/>
    <s v="Year 4"/>
    <d v="2015-12-31T00:00:00"/>
    <x v="3"/>
    <s v="Financials"/>
    <x v="106"/>
    <n v="1421300000"/>
    <n v="95500000"/>
    <n v="836700000"/>
    <s v=" $-   "/>
    <n v="57300000"/>
    <m/>
    <m/>
    <m/>
  </r>
  <r>
    <x v="297"/>
    <s v="Year 1"/>
    <d v="2012-12-31T00:00:00"/>
    <x v="0"/>
    <s v="Industrials"/>
    <x v="107"/>
    <n v="3823713000"/>
    <n v="1582398000"/>
    <n v="1489735000"/>
    <n v="114250000"/>
    <s v=" $-   "/>
    <m/>
    <m/>
    <m/>
  </r>
  <r>
    <x v="297"/>
    <s v="Year 2"/>
    <d v="2013-12-31T00:00:00"/>
    <x v="1"/>
    <s v="Industrials"/>
    <x v="107"/>
    <n v="3791335000"/>
    <n v="1650622000"/>
    <n v="1420096000"/>
    <n v="110412000"/>
    <s v=" $-   "/>
    <m/>
    <m/>
    <m/>
  </r>
  <r>
    <x v="297"/>
    <s v="Year 3"/>
    <d v="2014-12-31T00:00:00"/>
    <x v="2"/>
    <s v="Industrials"/>
    <x v="107"/>
    <n v="3821504000"/>
    <n v="1680791000"/>
    <n v="1378400000"/>
    <n v="109931000"/>
    <s v=" $-   "/>
    <m/>
    <m/>
    <m/>
  </r>
  <r>
    <x v="297"/>
    <s v="Year 4"/>
    <d v="2015-12-31T00:00:00"/>
    <x v="3"/>
    <s v="Industrials"/>
    <x v="107"/>
    <n v="3578060000"/>
    <n v="1558591000"/>
    <n v="1279961000"/>
    <n v="110156000"/>
    <s v=" $-   "/>
    <m/>
    <m/>
    <m/>
  </r>
  <r>
    <x v="298"/>
    <s v="Year 1"/>
    <d v="2012-12-31T00:00:00"/>
    <x v="0"/>
    <s v="Industrials"/>
    <x v="41"/>
    <n v="16596800000"/>
    <n v="13908300000"/>
    <n v="571600000"/>
    <n v="279300000"/>
    <n v="517400000"/>
    <m/>
    <m/>
    <m/>
  </r>
  <r>
    <x v="298"/>
    <s v="Year 2"/>
    <d v="2013-12-31T00:00:00"/>
    <x v="1"/>
    <s v="Industrials"/>
    <x v="41"/>
    <n v="16661000000"/>
    <n v="13900700000"/>
    <n v="559500000"/>
    <n v="251400000"/>
    <n v="571700000"/>
    <m/>
    <m/>
    <m/>
  </r>
  <r>
    <x v="298"/>
    <s v="Year 3"/>
    <d v="2014-12-31T00:00:00"/>
    <x v="2"/>
    <s v="Industrials"/>
    <x v="41"/>
    <n v="18534400000"/>
    <n v="15481600000"/>
    <n v="561400000"/>
    <n v="215600000"/>
    <n v="588500000"/>
    <m/>
    <m/>
    <m/>
  </r>
  <r>
    <x v="298"/>
    <s v="Year 4"/>
    <d v="2015-12-31T00:00:00"/>
    <x v="3"/>
    <s v="Industrials"/>
    <x v="41"/>
    <n v="18671300000"/>
    <n v="15292100000"/>
    <n v="541500000"/>
    <n v="239800000"/>
    <n v="583700000"/>
    <m/>
    <m/>
    <m/>
  </r>
  <r>
    <x v="299"/>
    <s v="Year 1"/>
    <d v="2013-12-31T00:00:00"/>
    <x v="1"/>
    <s v="Utilities"/>
    <x v="10"/>
    <n v="15598000000"/>
    <n v="11759000000"/>
    <s v=" $-   "/>
    <s v=" $-   "/>
    <n v="2077000000"/>
    <m/>
    <m/>
    <m/>
  </r>
  <r>
    <x v="299"/>
    <s v="Year 2"/>
    <d v="2014-12-31T00:00:00"/>
    <x v="2"/>
    <s v="Utilities"/>
    <x v="10"/>
    <n v="17090000000"/>
    <n v="12207000000"/>
    <s v=" $-   "/>
    <s v=" $-   "/>
    <n v="2433000000"/>
    <m/>
    <m/>
    <m/>
  </r>
  <r>
    <x v="299"/>
    <s v="Year 3"/>
    <d v="2015-12-31T00:00:00"/>
    <x v="3"/>
    <s v="Utilities"/>
    <x v="10"/>
    <n v="16833000000"/>
    <n v="12713000000"/>
    <s v=" $-   "/>
    <s v=" $-   "/>
    <n v="2612000000"/>
    <m/>
    <m/>
    <m/>
  </r>
  <r>
    <x v="299"/>
    <s v="Year 4"/>
    <d v="2016-12-31T00:00:00"/>
    <x v="4"/>
    <s v="Utilities"/>
    <x v="10"/>
    <n v="17666000000"/>
    <n v="12734000000"/>
    <s v=" $-   "/>
    <s v=" $-   "/>
    <n v="2755000000"/>
    <m/>
    <m/>
    <m/>
  </r>
  <r>
    <x v="300"/>
    <s v="Year 1"/>
    <d v="2012-12-31T00:00:00"/>
    <x v="0"/>
    <s v="Consumer Discretionary"/>
    <x v="24"/>
    <n v="5260956000"/>
    <n v="1177275000"/>
    <n v="2188747000"/>
    <s v=" $-   "/>
    <n v="65141000"/>
    <m/>
    <m/>
    <m/>
  </r>
  <r>
    <x v="300"/>
    <s v="Year 2"/>
    <d v="2013-12-31T00:00:00"/>
    <x v="1"/>
    <s v="Consumer Discretionary"/>
    <x v="24"/>
    <n v="6793306000"/>
    <n v="1077420000"/>
    <n v="3185497000"/>
    <s v=" $-   "/>
    <n v="117975000"/>
    <m/>
    <m/>
    <m/>
  </r>
  <r>
    <x v="300"/>
    <s v="Year 3"/>
    <d v="2014-12-31T00:00:00"/>
    <x v="2"/>
    <s v="Consumer Discretionary"/>
    <x v="24"/>
    <n v="8441971000"/>
    <n v="857841000"/>
    <n v="4302998000"/>
    <s v=" $-   "/>
    <n v="207820000"/>
    <m/>
    <m/>
    <m/>
  </r>
  <r>
    <x v="300"/>
    <s v="Year 4"/>
    <d v="2015-12-31T00:00:00"/>
    <x v="3"/>
    <s v="Consumer Discretionary"/>
    <x v="24"/>
    <n v="9223987000"/>
    <n v="632180000"/>
    <n v="5060406000"/>
    <s v=" $-   "/>
    <n v="272494000"/>
    <m/>
    <m/>
    <m/>
  </r>
  <r>
    <x v="301"/>
    <s v="Year 1"/>
    <d v="2013-04-27T00:00:00"/>
    <x v="1"/>
    <s v="Health Care"/>
    <x v="54"/>
    <n v="3637212000"/>
    <n v="2446443000"/>
    <s v=" $-   "/>
    <s v=" $-   "/>
    <s v=" $-   "/>
    <m/>
    <m/>
    <m/>
  </r>
  <r>
    <x v="301"/>
    <s v="Year 2"/>
    <d v="2014-04-26T00:00:00"/>
    <x v="2"/>
    <s v="Health Care"/>
    <x v="54"/>
    <n v="3585141000"/>
    <n v="2566444000"/>
    <s v=" $-   "/>
    <s v=" $-   "/>
    <s v=" $-   "/>
    <m/>
    <m/>
    <m/>
  </r>
  <r>
    <x v="301"/>
    <s v="Year 3"/>
    <d v="2015-04-25T00:00:00"/>
    <x v="3"/>
    <s v="Health Care"/>
    <x v="54"/>
    <n v="3910865000"/>
    <n v="2850316000"/>
    <s v=" $-   "/>
    <s v=" $-   "/>
    <s v=" $-   "/>
    <m/>
    <m/>
    <m/>
  </r>
  <r>
    <x v="301"/>
    <s v="Year 4"/>
    <d v="2016-04-30T00:00:00"/>
    <x v="4"/>
    <s v="Health Care"/>
    <x v="54"/>
    <n v="5386703000"/>
    <n v="4063955000"/>
    <s v=" $-   "/>
    <s v=" $-   "/>
    <s v=" $-   "/>
    <m/>
    <m/>
    <m/>
  </r>
  <r>
    <x v="302"/>
    <s v="Year 1"/>
    <d v="2012-12-31T00:00:00"/>
    <x v="0"/>
    <s v="Utilities"/>
    <x v="11"/>
    <n v="9781000000"/>
    <n v="6351000000"/>
    <n v="98000000"/>
    <s v=" $-   "/>
    <n v="1054000000"/>
    <m/>
    <m/>
    <m/>
  </r>
  <r>
    <x v="302"/>
    <s v="Year 2"/>
    <d v="2013-12-31T00:00:00"/>
    <x v="1"/>
    <s v="Utilities"/>
    <x v="11"/>
    <n v="9968000000"/>
    <n v="6423000000"/>
    <n v="68000000"/>
    <s v=" $-   "/>
    <n v="1178000000"/>
    <m/>
    <m/>
    <m/>
  </r>
  <r>
    <x v="302"/>
    <s v="Year 3"/>
    <d v="2014-12-31T00:00:00"/>
    <x v="2"/>
    <s v="Utilities"/>
    <x v="11"/>
    <n v="10886000000"/>
    <n v="7036000000"/>
    <s v=" $-   "/>
    <s v=" $-   "/>
    <n v="1227000000"/>
    <m/>
    <m/>
    <m/>
  </r>
  <r>
    <x v="302"/>
    <s v="Year 4"/>
    <d v="2015-12-31T00:00:00"/>
    <x v="3"/>
    <s v="Utilities"/>
    <x v="11"/>
    <n v="10415000000"/>
    <n v="6239000000"/>
    <s v=" $-   "/>
    <s v=" $-   "/>
    <n v="1214000000"/>
    <m/>
    <m/>
    <m/>
  </r>
  <r>
    <x v="303"/>
    <s v="Year 1"/>
    <d v="2013-12-28T00:00:00"/>
    <x v="1"/>
    <s v="Consumer Staples"/>
    <x v="69"/>
    <n v="66415000000"/>
    <n v="31243000000"/>
    <n v="25357000000"/>
    <s v=" $-   "/>
    <n v="110000000"/>
    <m/>
    <m/>
    <m/>
  </r>
  <r>
    <x v="303"/>
    <s v="Year 2"/>
    <d v="2014-12-27T00:00:00"/>
    <x v="2"/>
    <s v="Consumer Staples"/>
    <x v="69"/>
    <n v="66683000000"/>
    <n v="31238000000"/>
    <n v="25772000000"/>
    <s v=" $-   "/>
    <n v="92000000"/>
    <m/>
    <m/>
    <m/>
  </r>
  <r>
    <x v="303"/>
    <s v="Year 3"/>
    <d v="2015-12-26T00:00:00"/>
    <x v="3"/>
    <s v="Consumer Staples"/>
    <x v="69"/>
    <n v="63056000000"/>
    <n v="28731000000"/>
    <n v="24538000000"/>
    <s v=" $-   "/>
    <n v="75000000"/>
    <m/>
    <m/>
    <m/>
  </r>
  <r>
    <x v="303"/>
    <s v="Year 4"/>
    <d v="2016-12-31T00:00:00"/>
    <x v="4"/>
    <s v="Consumer Staples"/>
    <x v="69"/>
    <n v="62799000000"/>
    <n v="28209000000"/>
    <n v="24735000000"/>
    <s v=" $-   "/>
    <n v="70000000"/>
    <m/>
    <m/>
    <m/>
  </r>
  <r>
    <x v="304"/>
    <s v="Year 1"/>
    <d v="2012-12-31T00:00:00"/>
    <x v="0"/>
    <s v="Health Care"/>
    <x v="3"/>
    <n v="54657000000"/>
    <n v="9821000000"/>
    <n v="15171000000"/>
    <n v="7482000000"/>
    <n v="5109000000"/>
    <m/>
    <m/>
    <m/>
  </r>
  <r>
    <x v="304"/>
    <s v="Year 2"/>
    <d v="2013-12-31T00:00:00"/>
    <x v="1"/>
    <s v="Health Care"/>
    <x v="3"/>
    <n v="51584000000"/>
    <n v="9586000000"/>
    <n v="14355000000"/>
    <n v="6678000000"/>
    <n v="4599000000"/>
    <m/>
    <m/>
    <m/>
  </r>
  <r>
    <x v="304"/>
    <s v="Year 3"/>
    <d v="2014-12-31T00:00:00"/>
    <x v="2"/>
    <s v="Health Care"/>
    <x v="3"/>
    <n v="49605000000"/>
    <n v="9577000000"/>
    <n v="14097000000"/>
    <n v="8393000000"/>
    <n v="4039000000"/>
    <m/>
    <m/>
    <m/>
  </r>
  <r>
    <x v="304"/>
    <s v="Year 4"/>
    <d v="2015-12-31T00:00:00"/>
    <x v="3"/>
    <s v="Health Care"/>
    <x v="3"/>
    <n v="48851000000"/>
    <n v="9648000000"/>
    <n v="14809000000"/>
    <n v="7690000000"/>
    <n v="3728000000"/>
    <m/>
    <m/>
    <m/>
  </r>
  <r>
    <x v="305"/>
    <s v="Year 1"/>
    <d v="2013-12-31T00:00:00"/>
    <x v="1"/>
    <s v="Financials"/>
    <x v="97"/>
    <n v="9289500000"/>
    <n v="4683600000"/>
    <n v="189000000"/>
    <s v=" $-   "/>
    <n v="3292900000"/>
    <m/>
    <m/>
    <m/>
  </r>
  <r>
    <x v="305"/>
    <s v="Year 2"/>
    <d v="2014-12-31T00:00:00"/>
    <x v="2"/>
    <s v="Financials"/>
    <x v="97"/>
    <n v="10477600000"/>
    <n v="5231000000"/>
    <n v="177400000"/>
    <s v=" $-   "/>
    <n v="3574300000"/>
    <m/>
    <m/>
    <m/>
  </r>
  <r>
    <x v="305"/>
    <s v="Year 3"/>
    <d v="2015-12-31T00:00:00"/>
    <x v="3"/>
    <s v="Financials"/>
    <x v="97"/>
    <n v="11964400000"/>
    <n v="6697700000"/>
    <n v="163500000"/>
    <s v=" $-   "/>
    <n v="3672400000"/>
    <m/>
    <m/>
    <m/>
  </r>
  <r>
    <x v="305"/>
    <s v="Year 4"/>
    <d v="2016-12-31T00:00:00"/>
    <x v="4"/>
    <s v="Financials"/>
    <x v="97"/>
    <n v="12394100000"/>
    <n v="6913200000"/>
    <n v="156600000"/>
    <s v=" $-   "/>
    <n v="3732600000"/>
    <m/>
    <m/>
    <m/>
  </r>
  <r>
    <x v="306"/>
    <s v="Year 1"/>
    <d v="2013-12-31T00:00:00"/>
    <x v="1"/>
    <s v="Consumer Staples"/>
    <x v="56"/>
    <n v="2104745000"/>
    <n v="155355000"/>
    <n v="346393000"/>
    <n v="859947000"/>
    <s v=" $-   "/>
    <m/>
    <m/>
    <m/>
  </r>
  <r>
    <x v="306"/>
    <s v="Year 2"/>
    <d v="2014-12-31T00:00:00"/>
    <x v="2"/>
    <s v="Consumer Staples"/>
    <x v="56"/>
    <n v="2819557000"/>
    <n v="205018000"/>
    <n v="519267000"/>
    <n v="1271353000"/>
    <s v=" $-   "/>
    <m/>
    <m/>
    <m/>
  </r>
  <r>
    <x v="306"/>
    <s v="Year 3"/>
    <d v="2015-12-31T00:00:00"/>
    <x v="3"/>
    <s v="Consumer Staples"/>
    <x v="56"/>
    <n v="4103728000"/>
    <n v="392709000"/>
    <n v="838526000"/>
    <n v="1620577000"/>
    <s v=" $-   "/>
    <m/>
    <m/>
    <m/>
  </r>
  <r>
    <x v="306"/>
    <s v="Year 4"/>
    <d v="2016-12-31T00:00:00"/>
    <x v="4"/>
    <s v="Consumer Staples"/>
    <x v="56"/>
    <n v="4860427000"/>
    <n v="299694000"/>
    <n v="1177697000"/>
    <n v="2052295000"/>
    <s v=" $-   "/>
    <m/>
    <m/>
    <m/>
  </r>
  <r>
    <x v="307"/>
    <s v="Year 1"/>
    <d v="2012-12-31T00:00:00"/>
    <x v="0"/>
    <s v="Financials"/>
    <x v="13"/>
    <n v="17083900000"/>
    <n v="15590900000"/>
    <n v="15400000"/>
    <s v=" $-   "/>
    <n v="36100000"/>
    <m/>
    <m/>
    <m/>
  </r>
  <r>
    <x v="307"/>
    <s v="Year 2"/>
    <d v="2013-12-31T00:00:00"/>
    <x v="1"/>
    <s v="Financials"/>
    <x v="13"/>
    <n v="18170900000"/>
    <n v="16275100000"/>
    <n v="18800000"/>
    <s v=" $-   "/>
    <n v="38800000"/>
    <m/>
    <m/>
    <m/>
  </r>
  <r>
    <x v="307"/>
    <s v="Year 3"/>
    <d v="2014-12-31T00:00:00"/>
    <x v="2"/>
    <s v="Financials"/>
    <x v="13"/>
    <n v="19391400000"/>
    <n v="17297300000"/>
    <n v="18900000"/>
    <s v=" $-   "/>
    <n v="50900000"/>
    <m/>
    <m/>
    <m/>
  </r>
  <r>
    <x v="307"/>
    <s v="Year 4"/>
    <d v="2015-12-31T00:00:00"/>
    <x v="3"/>
    <s v="Financials"/>
    <x v="13"/>
    <n v="20853800000"/>
    <n v="18705900000"/>
    <n v="22800000"/>
    <s v=" $-   "/>
    <n v="77500000"/>
    <m/>
    <m/>
    <m/>
  </r>
  <r>
    <x v="308"/>
    <s v="Year 1"/>
    <d v="2013-06-30T00:00:00"/>
    <x v="1"/>
    <s v="Industrials"/>
    <x v="53"/>
    <n v="13015704000"/>
    <n v="10086675000"/>
    <n v="1554973000"/>
    <s v=" $-   "/>
    <s v=" $-   "/>
    <m/>
    <m/>
    <m/>
  </r>
  <r>
    <x v="308"/>
    <s v="Year 2"/>
    <d v="2014-06-30T00:00:00"/>
    <x v="2"/>
    <s v="Industrials"/>
    <x v="53"/>
    <n v="13215971000"/>
    <n v="10188227000"/>
    <n v="1633992000"/>
    <s v=" $-   "/>
    <s v=" $-   "/>
    <m/>
    <m/>
    <m/>
  </r>
  <r>
    <x v="308"/>
    <s v="Year 3"/>
    <d v="2015-06-30T00:00:00"/>
    <x v="3"/>
    <s v="Industrials"/>
    <x v="53"/>
    <n v="12711744000"/>
    <n v="9655245000"/>
    <n v="1544746000"/>
    <s v=" $-   "/>
    <s v=" $-   "/>
    <m/>
    <m/>
    <m/>
  </r>
  <r>
    <x v="308"/>
    <s v="Year 4"/>
    <d v="2016-06-30T00:00:00"/>
    <x v="4"/>
    <s v="Industrials"/>
    <x v="53"/>
    <n v="11360753000"/>
    <n v="8823384000"/>
    <n v="1359360000"/>
    <s v=" $-   "/>
    <s v=" $-   "/>
    <m/>
    <m/>
    <m/>
  </r>
  <r>
    <x v="309"/>
    <s v="Year 1"/>
    <d v="2013-12-31T00:00:00"/>
    <x v="1"/>
    <s v="Consumer Discretionary"/>
    <x v="66"/>
    <n v="5679595000"/>
    <n v="4507196000"/>
    <n v="568500000"/>
    <s v=" $-   "/>
    <s v=" $-   "/>
    <m/>
    <m/>
    <m/>
  </r>
  <r>
    <x v="309"/>
    <s v="Year 2"/>
    <d v="2014-12-31T00:00:00"/>
    <x v="2"/>
    <s v="Consumer Discretionary"/>
    <x v="66"/>
    <n v="5822363000"/>
    <n v="4244479000"/>
    <n v="861390000"/>
    <s v=" $-   "/>
    <s v=" $-   "/>
    <m/>
    <m/>
    <m/>
  </r>
  <r>
    <x v="309"/>
    <s v="Year 3"/>
    <d v="2015-12-31T00:00:00"/>
    <x v="3"/>
    <s v="Consumer Discretionary"/>
    <x v="66"/>
    <n v="5981964000"/>
    <n v="4353850000"/>
    <n v="794728000"/>
    <s v=" $-   "/>
    <s v=" $-   "/>
    <m/>
    <m/>
    <m/>
  </r>
  <r>
    <x v="309"/>
    <s v="Year 4"/>
    <d v="2016-12-31T00:00:00"/>
    <x v="4"/>
    <s v="Consumer Discretionary"/>
    <x v="66"/>
    <n v="7668476000"/>
    <n v="5728662000"/>
    <n v="957150000"/>
    <s v=" $-   "/>
    <s v=" $-   "/>
    <m/>
    <m/>
    <m/>
  </r>
  <r>
    <x v="310"/>
    <s v="Year 1"/>
    <d v="2012-12-30T00:00:00"/>
    <x v="0"/>
    <s v="Health Care"/>
    <x v="5"/>
    <n v="2105188000"/>
    <n v="1143659000"/>
    <n v="627370000"/>
    <n v="131835000"/>
    <s v=" $-   "/>
    <m/>
    <m/>
    <m/>
  </r>
  <r>
    <x v="310"/>
    <s v="Year 2"/>
    <d v="2013-12-29T00:00:00"/>
    <x v="1"/>
    <s v="Health Care"/>
    <x v="5"/>
    <n v="2157586000"/>
    <n v="1181444000"/>
    <n v="581898000"/>
    <n v="132400000"/>
    <s v=" $-   "/>
    <m/>
    <m/>
    <m/>
  </r>
  <r>
    <x v="310"/>
    <s v="Year 3"/>
    <d v="2014-12-28T00:00:00"/>
    <x v="2"/>
    <s v="Health Care"/>
    <x v="5"/>
    <n v="2237219000"/>
    <n v="1232611000"/>
    <n v="659335000"/>
    <n v="121141000"/>
    <s v=" $-   "/>
    <m/>
    <m/>
    <m/>
  </r>
  <r>
    <x v="310"/>
    <s v="Year 4"/>
    <d v="2016-01-03T00:00:00"/>
    <x v="4"/>
    <s v="Health Care"/>
    <x v="5"/>
    <n v="2262359000"/>
    <n v="1237859000"/>
    <n v="598848000"/>
    <n v="125928000"/>
    <s v=" $-   "/>
    <m/>
    <m/>
    <m/>
  </r>
  <r>
    <x v="311"/>
    <s v="Year 1"/>
    <d v="2013-12-31T00:00:00"/>
    <x v="1"/>
    <s v="Consumer Staples"/>
    <x v="101"/>
    <n v="80029000000"/>
    <n v="59222000000"/>
    <n v="6890000000"/>
    <s v=" $-   "/>
    <n v="93000000"/>
    <m/>
    <m/>
    <m/>
  </r>
  <r>
    <x v="311"/>
    <s v="Year 2"/>
    <d v="2014-12-31T00:00:00"/>
    <x v="2"/>
    <s v="Consumer Staples"/>
    <x v="101"/>
    <n v="80106000000"/>
    <n v="60775000000"/>
    <n v="7001000000"/>
    <s v=" $-   "/>
    <n v="93000000"/>
    <m/>
    <m/>
    <m/>
  </r>
  <r>
    <x v="311"/>
    <s v="Year 3"/>
    <d v="2015-12-31T00:00:00"/>
    <x v="3"/>
    <s v="Consumer Staples"/>
    <x v="101"/>
    <n v="73908000000"/>
    <n v="56479000000"/>
    <n v="6656000000"/>
    <s v=" $-   "/>
    <n v="82000000"/>
    <m/>
    <m/>
    <m/>
  </r>
  <r>
    <x v="311"/>
    <s v="Year 4"/>
    <d v="2016-12-31T00:00:00"/>
    <x v="4"/>
    <s v="Consumer Staples"/>
    <x v="101"/>
    <n v="74953000000"/>
    <n v="57659000000"/>
    <n v="6405000000"/>
    <s v=" $-   "/>
    <n v="74000000"/>
    <m/>
    <m/>
    <m/>
  </r>
  <r>
    <x v="312"/>
    <s v="Year 1"/>
    <d v="2012-12-31T00:00:00"/>
    <x v="0"/>
    <s v="Financials"/>
    <x v="35"/>
    <n v="16606000000"/>
    <n v="386000000"/>
    <n v="10486000000"/>
    <s v=" $-   "/>
    <n v="987000000"/>
    <m/>
    <m/>
    <m/>
  </r>
  <r>
    <x v="312"/>
    <s v="Year 2"/>
    <d v="2013-12-31T00:00:00"/>
    <x v="1"/>
    <s v="Financials"/>
    <x v="35"/>
    <n v="16872000000"/>
    <n v="344000000"/>
    <n v="9681000000"/>
    <s v=" $-   "/>
    <n v="643000000"/>
    <m/>
    <m/>
    <m/>
  </r>
  <r>
    <x v="312"/>
    <s v="Year 3"/>
    <d v="2014-12-31T00:00:00"/>
    <x v="2"/>
    <s v="Financials"/>
    <x v="35"/>
    <n v="16281000000"/>
    <n v="325000000"/>
    <n v="9488000000"/>
    <s v=" $-   "/>
    <n v="273000000"/>
    <m/>
    <m/>
    <m/>
  </r>
  <r>
    <x v="312"/>
    <s v="Year 4"/>
    <d v="2015-12-31T00:00:00"/>
    <x v="3"/>
    <s v="Financials"/>
    <x v="35"/>
    <n v="16270000000"/>
    <n v="403000000"/>
    <n v="9463000000"/>
    <s v=" $-   "/>
    <n v="255000000"/>
    <m/>
    <m/>
    <m/>
  </r>
  <r>
    <x v="313"/>
    <s v="Year 1"/>
    <d v="2012-12-31T00:00:00"/>
    <x v="0"/>
    <s v="Industrials"/>
    <x v="52"/>
    <n v="4306800000"/>
    <n v="3040900000"/>
    <n v="1117700000"/>
    <n v="92300000"/>
    <s v=" $-   "/>
    <m/>
    <m/>
    <m/>
  </r>
  <r>
    <x v="313"/>
    <s v="Year 2"/>
    <d v="2013-12-31T00:00:00"/>
    <x v="1"/>
    <s v="Industrials"/>
    <x v="52"/>
    <n v="6999700000"/>
    <n v="4629600000"/>
    <n v="1493700000"/>
    <n v="122800000"/>
    <s v=" $-   "/>
    <m/>
    <m/>
    <m/>
  </r>
  <r>
    <x v="313"/>
    <s v="Year 3"/>
    <d v="2014-12-31T00:00:00"/>
    <x v="2"/>
    <s v="Industrials"/>
    <x v="52"/>
    <n v="7039000000"/>
    <n v="4576000000"/>
    <n v="1493800000"/>
    <n v="117300000"/>
    <s v=" $-   "/>
    <m/>
    <m/>
    <m/>
  </r>
  <r>
    <x v="313"/>
    <s v="Year 4"/>
    <d v="2015-12-31T00:00:00"/>
    <x v="3"/>
    <s v="Industrials"/>
    <x v="52"/>
    <n v="6449000000"/>
    <n v="4263200000"/>
    <n v="1334300000"/>
    <n v="119600000"/>
    <s v=" $-   "/>
    <m/>
    <m/>
    <m/>
  </r>
  <r>
    <x v="314"/>
    <s v="Year 1"/>
    <d v="2012-12-31T00:00:00"/>
    <x v="0"/>
    <s v="Utilities"/>
    <x v="10"/>
    <n v="3301804000"/>
    <n v="1879559000"/>
    <n v="166154000"/>
    <s v=" $-   "/>
    <n v="404336000"/>
    <m/>
    <m/>
    <m/>
  </r>
  <r>
    <x v="314"/>
    <s v="Year 2"/>
    <d v="2013-12-31T00:00:00"/>
    <x v="1"/>
    <s v="Utilities"/>
    <x v="10"/>
    <n v="3454628000"/>
    <n v="2020436000"/>
    <n v="172161000"/>
    <s v=" $-   "/>
    <n v="415708000"/>
    <m/>
    <m/>
    <m/>
  </r>
  <r>
    <x v="314"/>
    <s v="Year 3"/>
    <d v="2014-12-31T00:00:00"/>
    <x v="2"/>
    <s v="Utilities"/>
    <x v="10"/>
    <n v="3491632000"/>
    <n v="2087854000"/>
    <n v="175178000"/>
    <s v=" $-   "/>
    <n v="417358000"/>
    <m/>
    <m/>
    <m/>
  </r>
  <r>
    <x v="314"/>
    <s v="Year 4"/>
    <d v="2015-12-31T00:00:00"/>
    <x v="3"/>
    <s v="Utilities"/>
    <x v="10"/>
    <n v="3495443000"/>
    <n v="1969675000"/>
    <n v="176744000"/>
    <s v=" $-   "/>
    <n v="494422000"/>
    <m/>
    <m/>
    <m/>
  </r>
  <r>
    <x v="315"/>
    <s v="Year 1"/>
    <d v="2013-12-31T00:00:00"/>
    <x v="1"/>
    <s v="Materials"/>
    <x v="63"/>
    <n v="14265000000"/>
    <n v="8314000000"/>
    <n v="3486000000"/>
    <n v="463000000"/>
    <n v="452000000"/>
    <m/>
    <m/>
    <m/>
  </r>
  <r>
    <x v="315"/>
    <s v="Year 2"/>
    <d v="2014-12-31T00:00:00"/>
    <x v="2"/>
    <s v="Materials"/>
    <x v="63"/>
    <n v="14791000000"/>
    <n v="8348000000"/>
    <n v="4013000000"/>
    <n v="483000000"/>
    <n v="450000000"/>
    <m/>
    <m/>
    <m/>
  </r>
  <r>
    <x v="315"/>
    <s v="Year 3"/>
    <d v="2015-12-31T00:00:00"/>
    <x v="3"/>
    <s v="Materials"/>
    <x v="63"/>
    <n v="14766000000"/>
    <n v="8206000000"/>
    <n v="3624000000"/>
    <n v="476000000"/>
    <n v="471000000"/>
    <m/>
    <m/>
    <m/>
  </r>
  <r>
    <x v="315"/>
    <s v="Year 4"/>
    <d v="2016-12-31T00:00:00"/>
    <x v="4"/>
    <s v="Materials"/>
    <x v="63"/>
    <n v="14751000000"/>
    <n v="8063000000"/>
    <n v="4630000000"/>
    <n v="466000000"/>
    <n v="462000000"/>
    <m/>
    <m/>
    <m/>
  </r>
  <r>
    <x v="316"/>
    <s v="Year 1"/>
    <d v="2012-12-31T00:00:00"/>
    <x v="0"/>
    <s v="Utilities"/>
    <x v="11"/>
    <n v="12132000000"/>
    <n v="4876000000"/>
    <n v="3143000000"/>
    <s v=" $-   "/>
    <n v="1087000000"/>
    <m/>
    <m/>
    <m/>
  </r>
  <r>
    <x v="316"/>
    <s v="Year 2"/>
    <d v="2013-12-31T00:00:00"/>
    <x v="1"/>
    <s v="Utilities"/>
    <x v="11"/>
    <n v="7263000000"/>
    <n v="1751000000"/>
    <n v="2108000000"/>
    <s v=" $-   "/>
    <n v="843000000"/>
    <m/>
    <m/>
    <m/>
  </r>
  <r>
    <x v="316"/>
    <s v="Year 3"/>
    <d v="2014-12-31T00:00:00"/>
    <x v="2"/>
    <s v="Utilities"/>
    <x v="11"/>
    <n v="7852000000"/>
    <n v="1889000000"/>
    <n v="2173000000"/>
    <s v=" $-   "/>
    <n v="923000000"/>
    <m/>
    <m/>
    <m/>
  </r>
  <r>
    <x v="316"/>
    <s v="Year 4"/>
    <d v="2015-12-31T00:00:00"/>
    <x v="3"/>
    <s v="Utilities"/>
    <x v="11"/>
    <n v="7669000000"/>
    <n v="1718000000"/>
    <n v="2237000000"/>
    <s v=" $-   "/>
    <n v="883000000"/>
    <m/>
    <m/>
    <m/>
  </r>
  <r>
    <x v="317"/>
    <s v="Year 1"/>
    <d v="2012-12-31T00:00:00"/>
    <x v="0"/>
    <s v="Financials"/>
    <x v="97"/>
    <n v="84847000000"/>
    <n v="66635000000"/>
    <n v="17504000000"/>
    <s v=" $-   "/>
    <s v=" $-   "/>
    <m/>
    <m/>
    <m/>
  </r>
  <r>
    <x v="317"/>
    <s v="Year 2"/>
    <d v="2013-12-31T00:00:00"/>
    <x v="1"/>
    <s v="Financials"/>
    <x v="97"/>
    <n v="41461000000"/>
    <n v="26973000000"/>
    <n v="16172000000"/>
    <s v=" $-   "/>
    <s v=" $-   "/>
    <m/>
    <m/>
    <m/>
  </r>
  <r>
    <x v="317"/>
    <s v="Year 3"/>
    <d v="2014-12-31T00:00:00"/>
    <x v="2"/>
    <s v="Financials"/>
    <x v="97"/>
    <n v="54105000000"/>
    <n v="33560000000"/>
    <n v="18786000000"/>
    <s v=" $-   "/>
    <s v=" $-   "/>
    <m/>
    <m/>
    <m/>
  </r>
  <r>
    <x v="317"/>
    <s v="Year 4"/>
    <d v="2015-12-31T00:00:00"/>
    <x v="3"/>
    <s v="Financials"/>
    <x v="97"/>
    <n v="57119000000"/>
    <n v="32747000000"/>
    <n v="16603000000"/>
    <s v=" $-   "/>
    <s v=" $-   "/>
    <m/>
    <m/>
    <m/>
  </r>
  <r>
    <x v="318"/>
    <s v="Year 1"/>
    <d v="2012-12-31T00:00:00"/>
    <x v="0"/>
    <s v="Energy"/>
    <x v="92"/>
    <n v="179290000000"/>
    <n v="158446000000"/>
    <n v="15443000000"/>
    <s v=" $-   "/>
    <n v="931000000"/>
    <m/>
    <m/>
    <m/>
  </r>
  <r>
    <x v="318"/>
    <s v="Year 2"/>
    <d v="2013-12-31T00:00:00"/>
    <x v="1"/>
    <s v="Energy"/>
    <x v="92"/>
    <n v="171596000000"/>
    <n v="152451000000"/>
    <n v="15597000000"/>
    <s v=" $-   "/>
    <n v="971000000"/>
    <m/>
    <m/>
    <m/>
  </r>
  <r>
    <x v="318"/>
    <s v="Year 3"/>
    <d v="2014-12-31T00:00:00"/>
    <x v="2"/>
    <s v="Energy"/>
    <x v="92"/>
    <n v="161212000000"/>
    <n v="140183000000"/>
    <n v="16703000000"/>
    <s v=" $-   "/>
    <n v="1019000000"/>
    <m/>
    <m/>
    <m/>
  </r>
  <r>
    <x v="318"/>
    <s v="Year 4"/>
    <d v="2015-12-31T00:00:00"/>
    <x v="3"/>
    <s v="Energy"/>
    <x v="92"/>
    <n v="98975000000"/>
    <n v="77693000000"/>
    <n v="15747000000"/>
    <s v=" $-   "/>
    <n v="1099000000"/>
    <m/>
    <m/>
    <m/>
  </r>
  <r>
    <x v="319"/>
    <s v="Year 1"/>
    <d v="2013-02-03T00:00:00"/>
    <x v="1"/>
    <s v="Consumer Discretionary"/>
    <x v="82"/>
    <n v="6043000000"/>
    <n v="2793800000"/>
    <n v="2594300000"/>
    <s v=" $-   "/>
    <s v=" $-   "/>
    <m/>
    <m/>
    <m/>
  </r>
  <r>
    <x v="319"/>
    <s v="Year 2"/>
    <d v="2014-02-02T00:00:00"/>
    <x v="2"/>
    <s v="Consumer Discretionary"/>
    <x v="82"/>
    <n v="8186400000"/>
    <n v="3967100000"/>
    <n v="3673500000"/>
    <s v=" $-   "/>
    <s v=" $-   "/>
    <m/>
    <m/>
    <m/>
  </r>
  <r>
    <x v="319"/>
    <s v="Year 3"/>
    <d v="2015-02-01T00:00:00"/>
    <x v="3"/>
    <s v="Consumer Discretionary"/>
    <x v="82"/>
    <n v="8241200000"/>
    <n v="3914500000"/>
    <n v="3713600000"/>
    <s v=" $-   "/>
    <s v=" $-   "/>
    <m/>
    <m/>
    <m/>
  </r>
  <r>
    <x v="319"/>
    <s v="Year 4"/>
    <d v="2016-01-31T00:00:00"/>
    <x v="4"/>
    <s v="Consumer Discretionary"/>
    <x v="82"/>
    <n v="8020300000"/>
    <n v="3858700000"/>
    <n v="3417700000"/>
    <s v=" $-   "/>
    <s v=" $-   "/>
    <m/>
    <m/>
    <m/>
  </r>
  <r>
    <x v="320"/>
    <s v="Year 1"/>
    <d v="2012-12-31T00:00:00"/>
    <x v="0"/>
    <s v="Industrials"/>
    <x v="53"/>
    <n v="5920269000"/>
    <n v="4982562000"/>
    <n v="434894000"/>
    <s v=" $-   "/>
    <n v="37691000"/>
    <m/>
    <m/>
    <m/>
  </r>
  <r>
    <x v="320"/>
    <s v="Year 2"/>
    <d v="2013-12-31T00:00:00"/>
    <x v="1"/>
    <s v="Industrials"/>
    <x v="53"/>
    <n v="6411577000"/>
    <n v="5424644000"/>
    <n v="485069000"/>
    <s v=" $-   "/>
    <n v="25865000"/>
    <m/>
    <m/>
    <m/>
  </r>
  <r>
    <x v="320"/>
    <s v="Year 3"/>
    <d v="2014-12-31T00:00:00"/>
    <x v="2"/>
    <s v="Industrials"/>
    <x v="53"/>
    <n v="7747229000"/>
    <n v="6578435000"/>
    <n v="705477000"/>
    <s v=" $-   "/>
    <n v="34257000"/>
    <m/>
    <m/>
    <m/>
  </r>
  <r>
    <x v="320"/>
    <s v="Year 4"/>
    <d v="2015-12-31T00:00:00"/>
    <x v="3"/>
    <s v="Industrials"/>
    <x v="53"/>
    <n v="7572436000"/>
    <n v="6648771000"/>
    <n v="592863000"/>
    <s v=" $-   "/>
    <n v="34848000"/>
    <m/>
    <m/>
    <m/>
  </r>
  <r>
    <x v="321"/>
    <s v="Year 1"/>
    <d v="2012-12-31T00:00:00"/>
    <x v="0"/>
    <s v="Materials"/>
    <x v="28"/>
    <n v="11224000000"/>
    <n v="6396000000"/>
    <n v="1227000000"/>
    <n v="98000000"/>
    <n v="1001000000"/>
    <m/>
    <m/>
    <m/>
  </r>
  <r>
    <x v="321"/>
    <s v="Year 2"/>
    <d v="2013-12-31T00:00:00"/>
    <x v="1"/>
    <s v="Materials"/>
    <x v="28"/>
    <n v="11925000000"/>
    <n v="6744000000"/>
    <n v="1349000000"/>
    <n v="98000000"/>
    <n v="1109000000"/>
    <m/>
    <m/>
    <m/>
  </r>
  <r>
    <x v="321"/>
    <s v="Year 3"/>
    <d v="2014-12-31T00:00:00"/>
    <x v="2"/>
    <s v="Materials"/>
    <x v="28"/>
    <n v="12273000000"/>
    <n v="6962000000"/>
    <n v="1437000000"/>
    <n v="96000000"/>
    <n v="1170000000"/>
    <m/>
    <m/>
    <m/>
  </r>
  <r>
    <x v="321"/>
    <s v="Year 4"/>
    <d v="2015-12-31T00:00:00"/>
    <x v="3"/>
    <s v="Materials"/>
    <x v="28"/>
    <n v="10776000000"/>
    <n v="5960000000"/>
    <n v="1296000000"/>
    <n v="93000000"/>
    <n v="1106000000"/>
    <m/>
    <m/>
    <m/>
  </r>
  <r>
    <x v="322"/>
    <s v="Year 1"/>
    <d v="2013-09-29T00:00:00"/>
    <x v="1"/>
    <s v="Information Technology"/>
    <x v="7"/>
    <n v="24866000000"/>
    <n v="9820000000"/>
    <n v="2849000000"/>
    <n v="4967000000"/>
    <s v=" $-   "/>
    <m/>
    <m/>
    <m/>
  </r>
  <r>
    <x v="322"/>
    <s v="Year 2"/>
    <d v="2014-09-28T00:00:00"/>
    <x v="2"/>
    <s v="Information Technology"/>
    <x v="7"/>
    <n v="26487000000"/>
    <n v="10686000000"/>
    <n v="2774000000"/>
    <n v="5477000000"/>
    <s v=" $-   "/>
    <m/>
    <m/>
    <m/>
  </r>
  <r>
    <x v="322"/>
    <s v="Year 3"/>
    <d v="2015-09-27T00:00:00"/>
    <x v="3"/>
    <s v="Information Technology"/>
    <x v="7"/>
    <n v="25281000000"/>
    <n v="10378000000"/>
    <n v="3637000000"/>
    <n v="5490000000"/>
    <s v=" $-   "/>
    <m/>
    <m/>
    <m/>
  </r>
  <r>
    <x v="322"/>
    <s v="Year 4"/>
    <d v="2016-09-25T00:00:00"/>
    <x v="4"/>
    <s v="Information Technology"/>
    <x v="7"/>
    <n v="23554000000"/>
    <n v="9749000000"/>
    <n v="2159000000"/>
    <n v="5151000000"/>
    <s v=" $-   "/>
    <m/>
    <m/>
    <m/>
  </r>
  <r>
    <x v="323"/>
    <s v="Year 1"/>
    <d v="2014-03-29T00:00:00"/>
    <x v="2"/>
    <s v="Information Technology"/>
    <x v="7"/>
    <n v="1148231000"/>
    <n v="743304000"/>
    <n v="180317000"/>
    <n v="197269000"/>
    <s v=" $-   "/>
    <m/>
    <m/>
    <m/>
  </r>
  <r>
    <x v="323"/>
    <s v="Year 2"/>
    <d v="2015-03-28T00:00:00"/>
    <x v="3"/>
    <s v="Information Technology"/>
    <x v="7"/>
    <n v="1710966000"/>
    <n v="1021658000"/>
    <n v="309348000"/>
    <n v="257494000"/>
    <s v=" $-   "/>
    <m/>
    <m/>
    <m/>
  </r>
  <r>
    <x v="323"/>
    <s v="Year 3"/>
    <d v="2016-04-02T00:00:00"/>
    <x v="4"/>
    <s v="Information Technology"/>
    <x v="7"/>
    <n v="2610726000"/>
    <n v="1561173000"/>
    <n v="588822000"/>
    <n v="448763000"/>
    <s v=" $-   "/>
    <m/>
    <m/>
    <m/>
  </r>
  <r>
    <x v="324"/>
    <s v="Year 1"/>
    <d v="2013-12-31T00:00:00"/>
    <x v="1"/>
    <s v="Industrials"/>
    <x v="53"/>
    <n v="6419285000"/>
    <n v="5099484000"/>
    <n v="922340000"/>
    <s v=" $-   "/>
    <s v=" $-   "/>
    <m/>
    <m/>
    <m/>
  </r>
  <r>
    <x v="324"/>
    <s v="Year 2"/>
    <d v="2014-12-31T00:00:00"/>
    <x v="2"/>
    <s v="Industrials"/>
    <x v="53"/>
    <n v="6638774000"/>
    <n v="5253040000"/>
    <n v="1030014000"/>
    <s v=" $-   "/>
    <s v=" $-   "/>
    <m/>
    <m/>
    <m/>
  </r>
  <r>
    <x v="324"/>
    <s v="Year 3"/>
    <d v="2015-12-31T00:00:00"/>
    <x v="3"/>
    <s v="Industrials"/>
    <x v="53"/>
    <n v="6571893000"/>
    <n v="5086449000"/>
    <n v="961579000"/>
    <s v=" $-   "/>
    <s v=" $-   "/>
    <m/>
    <m/>
    <m/>
  </r>
  <r>
    <x v="324"/>
    <s v="Year 4"/>
    <d v="2016-12-31T00:00:00"/>
    <x v="4"/>
    <s v="Industrials"/>
    <x v="53"/>
    <n v="6786984000"/>
    <n v="5285568000"/>
    <n v="956158000"/>
    <s v=" $-   "/>
    <s v=" $-   "/>
    <m/>
    <m/>
    <m/>
  </r>
  <r>
    <x v="325"/>
    <s v="Year 1"/>
    <d v="2012-12-31T00:00:00"/>
    <x v="0"/>
    <s v="Consumer Discretionary"/>
    <x v="43"/>
    <n v="7688024000"/>
    <n v="5157434000"/>
    <n v="1011543000"/>
    <s v=" $-   "/>
    <n v="730493000"/>
    <m/>
    <m/>
    <m/>
  </r>
  <r>
    <x v="325"/>
    <s v="Year 2"/>
    <d v="2013-12-31T00:00:00"/>
    <x v="1"/>
    <s v="Consumer Discretionary"/>
    <x v="43"/>
    <n v="7959894000"/>
    <n v="5305270000"/>
    <n v="1044819000"/>
    <s v=" $-   "/>
    <n v="754711000"/>
    <m/>
    <m/>
    <m/>
  </r>
  <r>
    <x v="325"/>
    <s v="Year 3"/>
    <d v="2014-12-31T00:00:00"/>
    <x v="2"/>
    <s v="Consumer Discretionary"/>
    <x v="43"/>
    <n v="8073855000"/>
    <n v="5306281000"/>
    <n v="1048952000"/>
    <s v=" $-   "/>
    <n v="772445000"/>
    <m/>
    <m/>
    <m/>
  </r>
  <r>
    <x v="325"/>
    <s v="Year 4"/>
    <d v="2015-12-31T00:00:00"/>
    <x v="3"/>
    <s v="Consumer Discretionary"/>
    <x v="43"/>
    <n v="8299074000"/>
    <n v="5099393000"/>
    <n v="1086504000"/>
    <s v=" $-   "/>
    <n v="827008000"/>
    <m/>
    <m/>
    <m/>
  </r>
  <r>
    <x v="326"/>
    <s v="Year 1"/>
    <d v="2013-12-31T00:00:00"/>
    <x v="1"/>
    <s v="Health Care"/>
    <x v="19"/>
    <n v="2104745000"/>
    <n v="155355000"/>
    <n v="346393000"/>
    <n v="859947000"/>
    <s v=" $-   "/>
    <m/>
    <m/>
    <m/>
  </r>
  <r>
    <x v="326"/>
    <s v="Year 2"/>
    <d v="2014-12-31T00:00:00"/>
    <x v="2"/>
    <s v="Health Care"/>
    <x v="19"/>
    <n v="2819557000"/>
    <n v="205018000"/>
    <n v="519267000"/>
    <n v="1271353000"/>
    <s v=" $-   "/>
    <m/>
    <m/>
    <m/>
  </r>
  <r>
    <x v="326"/>
    <s v="Year 3"/>
    <d v="2015-12-31T00:00:00"/>
    <x v="3"/>
    <s v="Health Care"/>
    <x v="19"/>
    <n v="4103728000"/>
    <n v="392709000"/>
    <n v="838526000"/>
    <n v="1620577000"/>
    <s v=" $-   "/>
    <m/>
    <m/>
    <m/>
  </r>
  <r>
    <x v="326"/>
    <s v="Year 4"/>
    <d v="2016-12-31T00:00:00"/>
    <x v="4"/>
    <s v="Health Care"/>
    <x v="19"/>
    <n v="4860427000"/>
    <n v="299694000"/>
    <n v="1177697000"/>
    <n v="2052295000"/>
    <s v=" $-   "/>
    <m/>
    <m/>
    <m/>
  </r>
  <r>
    <x v="327"/>
    <s v="Year 1"/>
    <d v="2013-12-31T00:00:00"/>
    <x v="1"/>
    <s v="Industrials"/>
    <x v="108"/>
    <n v="4245895000"/>
    <n v="2522803000"/>
    <n v="1324815000"/>
    <s v=" $-   "/>
    <n v="1700000"/>
    <m/>
    <m/>
    <m/>
  </r>
  <r>
    <x v="327"/>
    <s v="Year 2"/>
    <d v="2014-12-31T00:00:00"/>
    <x v="2"/>
    <s v="Industrials"/>
    <x v="108"/>
    <n v="4695014000"/>
    <n v="2772098000"/>
    <n v="1425734000"/>
    <s v=" $-   "/>
    <n v="557000"/>
    <m/>
    <m/>
    <m/>
  </r>
  <r>
    <x v="327"/>
    <s v="Year 3"/>
    <d v="2015-12-31T00:00:00"/>
    <x v="3"/>
    <s v="Industrials"/>
    <x v="108"/>
    <n v="5094933000"/>
    <n v="2980462000"/>
    <n v="1533799000"/>
    <s v=" $-   "/>
    <n v="192000"/>
    <m/>
    <m/>
    <m/>
  </r>
  <r>
    <x v="327"/>
    <s v="Year 4"/>
    <d v="2016-12-31T00:00:00"/>
    <x v="4"/>
    <s v="Industrials"/>
    <x v="108"/>
    <n v="5250399000"/>
    <n v="3089723000"/>
    <n v="1606217000"/>
    <s v=" $-   "/>
    <n v="1237000"/>
    <m/>
    <m/>
    <m/>
  </r>
  <r>
    <x v="328"/>
    <s v="Year 1"/>
    <d v="2013-02-28T00:00:00"/>
    <x v="1"/>
    <s v="Information Technology"/>
    <x v="102"/>
    <n v="1328817000"/>
    <n v="200600000"/>
    <n v="660887000"/>
    <n v="263150000"/>
    <s v=" $-   "/>
    <m/>
    <m/>
    <m/>
  </r>
  <r>
    <x v="328"/>
    <s v="Year 2"/>
    <d v="2014-02-28T00:00:00"/>
    <x v="2"/>
    <s v="Information Technology"/>
    <x v="102"/>
    <n v="1534615000"/>
    <n v="232600000"/>
    <n v="750292000"/>
    <n v="317263000"/>
    <s v=" $-   "/>
    <m/>
    <m/>
    <m/>
  </r>
  <r>
    <x v="328"/>
    <s v="Year 3"/>
    <d v="2015-02-28T00:00:00"/>
    <x v="3"/>
    <s v="Information Technology"/>
    <x v="102"/>
    <n v="1789489000"/>
    <n v="273199000"/>
    <n v="898440000"/>
    <n v="367856000"/>
    <s v=" $-   "/>
    <m/>
    <m/>
    <m/>
  </r>
  <r>
    <x v="328"/>
    <s v="Year 4"/>
    <d v="2016-02-29T00:00:00"/>
    <x v="4"/>
    <s v="Information Technology"/>
    <x v="102"/>
    <n v="2052230000"/>
    <n v="309629000"/>
    <n v="1041231000"/>
    <n v="413322000"/>
    <s v=" $-   "/>
    <m/>
    <m/>
    <m/>
  </r>
  <r>
    <x v="329"/>
    <s v="Year 1"/>
    <d v="2013-03-30T00:00:00"/>
    <x v="1"/>
    <s v="Consumer Discretionary"/>
    <x v="82"/>
    <n v="6945000000"/>
    <n v="2789000000"/>
    <n v="2971000000"/>
    <s v=" $-   "/>
    <n v="27000000"/>
    <m/>
    <m/>
    <m/>
  </r>
  <r>
    <x v="329"/>
    <s v="Year 2"/>
    <d v="2014-03-29T00:00:00"/>
    <x v="2"/>
    <s v="Consumer Discretionary"/>
    <x v="82"/>
    <n v="7450000000"/>
    <n v="3140000000"/>
    <n v="3142000000"/>
    <s v=" $-   "/>
    <n v="35000000"/>
    <m/>
    <m/>
    <m/>
  </r>
  <r>
    <x v="329"/>
    <s v="Year 3"/>
    <d v="2015-03-28T00:00:00"/>
    <x v="3"/>
    <s v="Consumer Discretionary"/>
    <x v="82"/>
    <n v="7620000000"/>
    <n v="3242000000"/>
    <n v="3301000000"/>
    <s v=" $-   "/>
    <n v="25000000"/>
    <m/>
    <m/>
    <m/>
  </r>
  <r>
    <x v="329"/>
    <s v="Year 4"/>
    <d v="2016-04-02T00:00:00"/>
    <x v="4"/>
    <s v="Consumer Discretionary"/>
    <x v="82"/>
    <n v="7405000000"/>
    <n v="3218000000"/>
    <n v="3389000000"/>
    <s v=" $-   "/>
    <n v="24000000"/>
    <m/>
    <m/>
    <m/>
  </r>
  <r>
    <x v="330"/>
    <s v="Year 1"/>
    <d v="2013-09-30T00:00:00"/>
    <x v="1"/>
    <s v="Industrials"/>
    <x v="53"/>
    <n v="6351900000"/>
    <n v="3778100000"/>
    <n v="1537700000"/>
    <s v=" $-   "/>
    <s v=" $-   "/>
    <m/>
    <m/>
    <m/>
  </r>
  <r>
    <x v="330"/>
    <s v="Year 2"/>
    <d v="2014-09-30T00:00:00"/>
    <x v="2"/>
    <s v="Industrials"/>
    <x v="53"/>
    <n v="6623500000"/>
    <n v="3869600000"/>
    <n v="1570100000"/>
    <s v=" $-   "/>
    <s v=" $-   "/>
    <m/>
    <m/>
    <m/>
  </r>
  <r>
    <x v="330"/>
    <s v="Year 3"/>
    <d v="2015-09-30T00:00:00"/>
    <x v="3"/>
    <s v="Industrials"/>
    <x v="53"/>
    <n v="6307900000"/>
    <n v="3604800000"/>
    <n v="1506400000"/>
    <s v=" $-   "/>
    <s v=" $-   "/>
    <m/>
    <m/>
    <m/>
  </r>
  <r>
    <x v="330"/>
    <s v="Year 4"/>
    <d v="2016-09-30T00:00:00"/>
    <x v="4"/>
    <s v="Industrials"/>
    <x v="53"/>
    <n v="5879500000"/>
    <n v="3404000000"/>
    <n v="1467400000"/>
    <s v=" $-   "/>
    <s v=" $-   "/>
    <m/>
    <m/>
    <m/>
  </r>
  <r>
    <x v="331"/>
    <s v="Year 1"/>
    <d v="2012-12-31T00:00:00"/>
    <x v="0"/>
    <s v="Industrials"/>
    <x v="53"/>
    <n v="2993489000"/>
    <n v="1321772000"/>
    <n v="914130000"/>
    <s v=" $-   "/>
    <s v=" $-   "/>
    <m/>
    <m/>
    <m/>
  </r>
  <r>
    <x v="331"/>
    <s v="Year 2"/>
    <d v="2013-12-31T00:00:00"/>
    <x v="1"/>
    <s v="Industrials"/>
    <x v="53"/>
    <n v="3238128000"/>
    <n v="1355200000"/>
    <n v="1040567000"/>
    <s v=" $-   "/>
    <s v=" $-   "/>
    <m/>
    <m/>
    <m/>
  </r>
  <r>
    <x v="331"/>
    <s v="Year 3"/>
    <d v="2014-12-31T00:00:00"/>
    <x v="2"/>
    <s v="Industrials"/>
    <x v="53"/>
    <n v="3549494000"/>
    <n v="1447595000"/>
    <n v="1102426000"/>
    <s v=" $-   "/>
    <s v=" $-   "/>
    <m/>
    <m/>
    <m/>
  </r>
  <r>
    <x v="331"/>
    <s v="Year 4"/>
    <d v="2015-12-31T00:00:00"/>
    <x v="3"/>
    <s v="Industrials"/>
    <x v="53"/>
    <n v="3582395000"/>
    <n v="1417749000"/>
    <n v="1136728000"/>
    <s v=" $-   "/>
    <s v=" $-   "/>
    <m/>
    <m/>
    <m/>
  </r>
  <r>
    <x v="332"/>
    <s v="Year 1"/>
    <d v="2013-02-02T00:00:00"/>
    <x v="1"/>
    <s v="Consumer Discretionary"/>
    <x v="74"/>
    <n v="9721065000"/>
    <n v="7011428000"/>
    <n v="1437886000"/>
    <s v=" $-   "/>
    <s v=" $-   "/>
    <m/>
    <m/>
    <m/>
  </r>
  <r>
    <x v="332"/>
    <s v="Year 2"/>
    <d v="2014-02-01T00:00:00"/>
    <x v="2"/>
    <s v="Consumer Discretionary"/>
    <x v="74"/>
    <n v="10230353000"/>
    <n v="7360924000"/>
    <n v="1526366000"/>
    <s v=" $-   "/>
    <s v=" $-   "/>
    <m/>
    <m/>
    <m/>
  </r>
  <r>
    <x v="332"/>
    <s v="Year 3"/>
    <d v="2015-01-31T00:00:00"/>
    <x v="3"/>
    <s v="Consumer Discretionary"/>
    <x v="74"/>
    <n v="11041677000"/>
    <n v="7937956000"/>
    <n v="1615371000"/>
    <s v=" $-   "/>
    <s v=" $-   "/>
    <m/>
    <m/>
    <m/>
  </r>
  <r>
    <x v="332"/>
    <s v="Year 4"/>
    <d v="2016-01-30T00:00:00"/>
    <x v="4"/>
    <s v="Consumer Discretionary"/>
    <x v="74"/>
    <n v="11939999000"/>
    <n v="8576873000"/>
    <n v="1738755000"/>
    <s v=" $-   "/>
    <s v=" $-   "/>
    <m/>
    <m/>
    <m/>
  </r>
  <r>
    <x v="333"/>
    <s v="Year 1"/>
    <d v="2012-12-31T00:00:00"/>
    <x v="0"/>
    <s v="Energy"/>
    <x v="27"/>
    <n v="1367135000"/>
    <n v="328784000"/>
    <n v="248136000"/>
    <s v=" $-   "/>
    <n v="445228000"/>
    <m/>
    <m/>
    <m/>
  </r>
  <r>
    <x v="333"/>
    <s v="Year 2"/>
    <d v="2013-12-31T00:00:00"/>
    <x v="1"/>
    <s v="Energy"/>
    <x v="27"/>
    <n v="1832253000"/>
    <n v="516119000"/>
    <n v="391707000"/>
    <s v=" $-   "/>
    <n v="492397000"/>
    <m/>
    <m/>
    <m/>
  </r>
  <r>
    <x v="333"/>
    <s v="Year 3"/>
    <d v="2014-12-31T00:00:00"/>
    <x v="2"/>
    <s v="Energy"/>
    <x v="27"/>
    <n v="2042537000"/>
    <n v="605752000"/>
    <n v="191802000"/>
    <s v=" $-   "/>
    <n v="551032000"/>
    <m/>
    <m/>
    <m/>
  </r>
  <r>
    <x v="333"/>
    <s v="Year 4"/>
    <d v="2015-12-31T00:00:00"/>
    <x v="3"/>
    <s v="Energy"/>
    <x v="27"/>
    <n v="1181704000"/>
    <n v="648968000"/>
    <n v="165318000"/>
    <s v=" $-   "/>
    <n v="581155000"/>
    <m/>
    <m/>
    <m/>
  </r>
  <r>
    <x v="334"/>
    <s v="Year 1"/>
    <d v="2013-12-31T00:00:00"/>
    <x v="1"/>
    <s v="Industrials"/>
    <x v="53"/>
    <n v="8417200000"/>
    <n v="5234700000"/>
    <n v="1088100000"/>
    <s v=" $-   "/>
    <n v="877400000"/>
    <m/>
    <m/>
    <m/>
  </r>
  <r>
    <x v="334"/>
    <s v="Year 2"/>
    <d v="2014-12-31T00:00:00"/>
    <x v="2"/>
    <s v="Industrials"/>
    <x v="53"/>
    <n v="8803300000"/>
    <n v="5643100000"/>
    <n v="998400000"/>
    <s v=" $-   "/>
    <n v="906900000"/>
    <m/>
    <m/>
    <m/>
  </r>
  <r>
    <x v="334"/>
    <s v="Year 3"/>
    <d v="2015-12-31T00:00:00"/>
    <x v="3"/>
    <s v="Industrials"/>
    <x v="53"/>
    <n v="9115000000"/>
    <n v="5518600000"/>
    <n v="1067000000"/>
    <s v=" $-   "/>
    <n v="970600000"/>
    <m/>
    <m/>
    <m/>
  </r>
  <r>
    <x v="334"/>
    <s v="Year 4"/>
    <d v="2016-12-31T00:00:00"/>
    <x v="4"/>
    <s v="Industrials"/>
    <x v="53"/>
    <n v="9387700000"/>
    <n v="5764000000"/>
    <n v="1054500000"/>
    <s v=" $-   "/>
    <n v="991100000"/>
    <m/>
    <m/>
    <m/>
  </r>
  <r>
    <x v="335"/>
    <s v="Year 1"/>
    <d v="2013-09-29T00:00:00"/>
    <x v="1"/>
    <s v="Consumer Discretionary"/>
    <x v="51"/>
    <n v="14866800000"/>
    <n v="6382300000"/>
    <n v="5655800000"/>
    <s v=" $-   "/>
    <n v="621400000"/>
    <m/>
    <m/>
    <m/>
  </r>
  <r>
    <x v="335"/>
    <s v="Year 2"/>
    <d v="2014-09-28T00:00:00"/>
    <x v="2"/>
    <s v="Consumer Discretionary"/>
    <x v="51"/>
    <n v="16447800000"/>
    <n v="6858800000"/>
    <n v="6086800000"/>
    <s v=" $-   "/>
    <n v="709600000"/>
    <m/>
    <m/>
    <m/>
  </r>
  <r>
    <x v="335"/>
    <s v="Year 3"/>
    <d v="2015-09-27T00:00:00"/>
    <x v="3"/>
    <s v="Consumer Discretionary"/>
    <x v="51"/>
    <n v="19162700000"/>
    <n v="7787500000"/>
    <n v="7130200000"/>
    <s v=" $-   "/>
    <n v="893900000"/>
    <m/>
    <m/>
    <m/>
  </r>
  <r>
    <x v="335"/>
    <s v="Year 4"/>
    <d v="2016-10-02T00:00:00"/>
    <x v="4"/>
    <s v="Consumer Discretionary"/>
    <x v="51"/>
    <n v="21315900000"/>
    <n v="8511100000"/>
    <n v="7970300000"/>
    <s v=" $-   "/>
    <n v="980800000"/>
    <m/>
    <m/>
    <m/>
  </r>
  <r>
    <x v="336"/>
    <s v="Year 1"/>
    <d v="2012-12-31T00:00:00"/>
    <x v="0"/>
    <s v="Utilities"/>
    <x v="10"/>
    <n v="4176000000"/>
    <n v="2754000000"/>
    <n v="207000000"/>
    <s v=" $-   "/>
    <n v="356000000"/>
    <m/>
    <m/>
    <m/>
  </r>
  <r>
    <x v="336"/>
    <s v="Year 2"/>
    <d v="2013-12-31T00:00:00"/>
    <x v="1"/>
    <s v="Utilities"/>
    <x v="10"/>
    <n v="4495000000"/>
    <n v="2987000000"/>
    <n v="220000000"/>
    <s v=" $-   "/>
    <n v="378000000"/>
    <m/>
    <m/>
    <m/>
  </r>
  <r>
    <x v="336"/>
    <s v="Year 3"/>
    <d v="2014-12-31T00:00:00"/>
    <x v="2"/>
    <s v="Utilities"/>
    <x v="10"/>
    <n v="4951000000"/>
    <n v="3331000000"/>
    <n v="229000000"/>
    <s v=" $-   "/>
    <n v="384000000"/>
    <m/>
    <m/>
    <m/>
  </r>
  <r>
    <x v="336"/>
    <s v="Year 4"/>
    <d v="2015-12-31T00:00:00"/>
    <x v="3"/>
    <s v="Utilities"/>
    <x v="10"/>
    <n v="4380000000"/>
    <n v="2714000000"/>
    <n v="234000000"/>
    <s v=" $-   "/>
    <n v="358000000"/>
    <m/>
    <m/>
    <m/>
  </r>
  <r>
    <x v="337"/>
    <s v="Year 1"/>
    <d v="2012-12-31T00:00:00"/>
    <x v="0"/>
    <s v="Energy"/>
    <x v="92"/>
    <n v="5075000000"/>
    <n v="2417000000"/>
    <n v="337000000"/>
    <s v=" $-   "/>
    <n v="746000000"/>
    <m/>
    <m/>
    <m/>
  </r>
  <r>
    <x v="337"/>
    <s v="Year 2"/>
    <d v="2013-12-31T00:00:00"/>
    <x v="1"/>
    <s v="Energy"/>
    <x v="92"/>
    <n v="5518000000"/>
    <n v="2707000000"/>
    <n v="373000000"/>
    <s v=" $-   "/>
    <n v="772000000"/>
    <m/>
    <m/>
    <m/>
  </r>
  <r>
    <x v="337"/>
    <s v="Year 3"/>
    <d v="2014-12-31T00:00:00"/>
    <x v="2"/>
    <s v="Energy"/>
    <x v="92"/>
    <n v="5903000000"/>
    <n v="2790000000"/>
    <n v="393000000"/>
    <s v=" $-   "/>
    <n v="796000000"/>
    <m/>
    <m/>
    <m/>
  </r>
  <r>
    <x v="337"/>
    <s v="Year 4"/>
    <d v="2015-12-31T00:00:00"/>
    <x v="3"/>
    <s v="Energy"/>
    <x v="92"/>
    <n v="5234000000"/>
    <n v="2335000000"/>
    <n v="353000000"/>
    <s v=" $-   "/>
    <n v="764000000"/>
    <m/>
    <m/>
    <m/>
  </r>
  <r>
    <x v="338"/>
    <s v="Year 1"/>
    <d v="2013-12-31T00:00:00"/>
    <x v="1"/>
    <s v="Materials"/>
    <x v="32"/>
    <n v="7690800000"/>
    <n v="5100900000"/>
    <n v="1788300000"/>
    <s v=" $-   "/>
    <n v="123200000"/>
    <m/>
    <m/>
    <m/>
  </r>
  <r>
    <x v="338"/>
    <s v="Year 2"/>
    <d v="2014-12-31T00:00:00"/>
    <x v="2"/>
    <s v="Materials"/>
    <x v="32"/>
    <n v="7750500000"/>
    <n v="5062900000"/>
    <n v="1849400000"/>
    <s v=" $-   "/>
    <n v="118900000"/>
    <m/>
    <m/>
    <m/>
  </r>
  <r>
    <x v="338"/>
    <s v="Year 3"/>
    <d v="2015-12-31T00:00:00"/>
    <x v="3"/>
    <s v="Materials"/>
    <x v="32"/>
    <n v="7031500000"/>
    <n v="4444900000"/>
    <n v="1656200000"/>
    <s v=" $-   "/>
    <n v="88700000"/>
    <m/>
    <m/>
    <m/>
  </r>
  <r>
    <x v="338"/>
    <s v="Year 4"/>
    <d v="2016-12-31T00:00:00"/>
    <x v="4"/>
    <s v="Materials"/>
    <x v="32"/>
    <n v="6778300000"/>
    <n v="4246700000"/>
    <n v="1604400000"/>
    <s v=" $-   "/>
    <n v="94900000"/>
    <m/>
    <m/>
    <m/>
  </r>
  <r>
    <x v="339"/>
    <s v="Year 1"/>
    <d v="2012-12-31T00:00:00"/>
    <x v="0"/>
    <s v="Materials"/>
    <x v="17"/>
    <n v="9534462000"/>
    <n v="5328236000"/>
    <n v="3264896000"/>
    <s v=" $-   "/>
    <s v=" $-   "/>
    <m/>
    <m/>
    <m/>
  </r>
  <r>
    <x v="339"/>
    <s v="Year 2"/>
    <d v="2013-12-31T00:00:00"/>
    <x v="1"/>
    <s v="Materials"/>
    <x v="17"/>
    <n v="10185532000"/>
    <n v="5568966000"/>
    <n v="3470200000"/>
    <s v=" $-   "/>
    <s v=" $-   "/>
    <m/>
    <m/>
    <m/>
  </r>
  <r>
    <x v="339"/>
    <s v="Year 3"/>
    <d v="2014-12-31T00:00:00"/>
    <x v="2"/>
    <s v="Materials"/>
    <x v="17"/>
    <n v="11129533000"/>
    <n v="5965049000"/>
    <n v="3860448000"/>
    <s v=" $-   "/>
    <s v=" $-   "/>
    <m/>
    <m/>
    <m/>
  </r>
  <r>
    <x v="339"/>
    <s v="Year 4"/>
    <d v="2015-12-31T00:00:00"/>
    <x v="3"/>
    <s v="Materials"/>
    <x v="17"/>
    <n v="11339304000"/>
    <n v="5780078000"/>
    <n v="3943786000"/>
    <s v=" $-   "/>
    <s v=" $-   "/>
    <m/>
    <m/>
    <m/>
  </r>
  <r>
    <x v="340"/>
    <s v="Year 1"/>
    <d v="2013-02-02T00:00:00"/>
    <x v="1"/>
    <s v="Consumer Discretionary"/>
    <x v="25"/>
    <n v="3983400000"/>
    <n v="2446000000"/>
    <n v="976900000"/>
    <s v=" $-   "/>
    <s v=" $-   "/>
    <m/>
    <m/>
    <m/>
  </r>
  <r>
    <x v="340"/>
    <s v="Year 2"/>
    <d v="2014-02-01T00:00:00"/>
    <x v="2"/>
    <s v="Consumer Discretionary"/>
    <x v="25"/>
    <n v="4209200000"/>
    <n v="2628700000"/>
    <n v="1010000000"/>
    <s v=" $-   "/>
    <s v=" $-   "/>
    <m/>
    <m/>
    <m/>
  </r>
  <r>
    <x v="340"/>
    <s v="Year 3"/>
    <d v="2015-02-02T00:00:00"/>
    <x v="3"/>
    <s v="Consumer Discretionary"/>
    <x v="25"/>
    <n v="5736300000"/>
    <n v="3662100000"/>
    <n v="1497600000"/>
    <s v=" $-   "/>
    <s v=" $-   "/>
    <m/>
    <m/>
    <m/>
  </r>
  <r>
    <x v="340"/>
    <s v="Year 4"/>
    <d v="2016-01-30T00:00:00"/>
    <x v="4"/>
    <s v="Consumer Discretionary"/>
    <x v="25"/>
    <n v="6550200000"/>
    <n v="4109800000"/>
    <n v="1736700000"/>
    <s v=" $-   "/>
    <s v=" $-   "/>
    <m/>
    <m/>
    <m/>
  </r>
  <r>
    <x v="341"/>
    <s v="Year 1"/>
    <d v="2013-04-30T00:00:00"/>
    <x v="1"/>
    <s v="Consumer Staples"/>
    <x v="40"/>
    <n v="5897700000"/>
    <n v="3870100000"/>
    <n v="1020400000"/>
    <s v=" $-   "/>
    <n v="96800000"/>
    <m/>
    <m/>
    <m/>
  </r>
  <r>
    <x v="341"/>
    <s v="Year 2"/>
    <d v="2014-04-30T00:00:00"/>
    <x v="2"/>
    <s v="Consumer Staples"/>
    <x v="40"/>
    <n v="5610600000"/>
    <n v="3579600000"/>
    <n v="1013100000"/>
    <s v=" $-   "/>
    <n v="98900000"/>
    <m/>
    <m/>
    <m/>
  </r>
  <r>
    <x v="341"/>
    <s v="Year 3"/>
    <d v="2015-04-30T00:00:00"/>
    <x v="3"/>
    <s v="Consumer Staples"/>
    <x v="40"/>
    <n v="5692700000"/>
    <n v="3724000000"/>
    <n v="1085800000"/>
    <s v=" $-   "/>
    <n v="110900000"/>
    <m/>
    <m/>
    <m/>
  </r>
  <r>
    <x v="341"/>
    <s v="Year 4"/>
    <d v="2016-04-30T00:00:00"/>
    <x v="4"/>
    <s v="Consumer Staples"/>
    <x v="40"/>
    <n v="7811200000"/>
    <n v="4843400000"/>
    <n v="1614100000"/>
    <s v=" $-   "/>
    <n v="208400000"/>
    <m/>
    <m/>
    <m/>
  </r>
  <r>
    <x v="342"/>
    <s v="Year 1"/>
    <d v="2012-12-31T00:00:00"/>
    <x v="0"/>
    <s v="Real Estate"/>
    <x v="109"/>
    <n v="1290052000"/>
    <n v="470243000"/>
    <n v="120310000"/>
    <s v=" $-   "/>
    <n v="330418000"/>
    <m/>
    <m/>
    <m/>
  </r>
  <r>
    <x v="342"/>
    <s v="Year 2"/>
    <d v="2013-12-31T00:00:00"/>
    <x v="1"/>
    <s v="Real Estate"/>
    <x v="109"/>
    <n v="1371065000"/>
    <n v="479665000"/>
    <n v="122128000"/>
    <s v=" $-   "/>
    <n v="340316000"/>
    <m/>
    <m/>
    <m/>
  </r>
  <r>
    <x v="342"/>
    <s v="Year 3"/>
    <d v="2014-12-31T00:00:00"/>
    <x v="2"/>
    <s v="Real Estate"/>
    <x v="109"/>
    <n v="1519978000"/>
    <n v="500126000"/>
    <n v="133502000"/>
    <s v=" $-   "/>
    <n v="393987000"/>
    <m/>
    <m/>
    <m/>
  </r>
  <r>
    <x v="342"/>
    <s v="Year 4"/>
    <d v="2015-12-31T00:00:00"/>
    <x v="3"/>
    <s v="Real Estate"/>
    <x v="109"/>
    <n v="1662829000"/>
    <n v="534326000"/>
    <n v="139137000"/>
    <s v=" $-   "/>
    <n v="588235000"/>
    <m/>
    <m/>
    <m/>
  </r>
  <r>
    <x v="343"/>
    <s v="Year 1"/>
    <d v="2013-12-31T00:00:00"/>
    <x v="1"/>
    <s v="Consumer Discretionary"/>
    <x v="110"/>
    <n v="3237500000"/>
    <n v="1638900000"/>
    <n v="1012400000"/>
    <s v=" $-   "/>
    <s v=" $-   "/>
    <m/>
    <m/>
    <m/>
  </r>
  <r>
    <x v="343"/>
    <s v="Year 2"/>
    <d v="2015-01-03T00:00:00"/>
    <x v="3"/>
    <s v="Consumer Discretionary"/>
    <x v="110"/>
    <n v="3492600000"/>
    <n v="1759200000"/>
    <n v="1048700000"/>
    <s v=" $-   "/>
    <s v=" $-   "/>
    <m/>
    <m/>
    <m/>
  </r>
  <r>
    <x v="343"/>
    <s v="Year 3"/>
    <d v="2016-01-02T00:00:00"/>
    <x v="4"/>
    <s v="Consumer Discretionary"/>
    <x v="110"/>
    <n v="3593100000"/>
    <n v="1774600000"/>
    <n v="1053700000"/>
    <s v=" $-   "/>
    <s v=" $-   "/>
    <m/>
    <m/>
    <m/>
  </r>
  <r>
    <x v="343"/>
    <s v="Year 4"/>
    <d v="2016-12-31T00:00:00"/>
    <x v="4"/>
    <s v="Consumer Discretionary"/>
    <x v="110"/>
    <n v="3711800000"/>
    <n v="1803500000"/>
    <n v="1054100000"/>
    <s v=" $-   "/>
    <s v=" $-   "/>
    <m/>
    <m/>
    <m/>
  </r>
  <r>
    <x v="344"/>
    <s v="Year 1"/>
    <d v="2012-12-31T00:00:00"/>
    <x v="0"/>
    <s v="Consumer Discretionary"/>
    <x v="67"/>
    <n v="2307182000"/>
    <n v="610836000"/>
    <n v="655473000"/>
    <s v=" $-   "/>
    <n v="107591000"/>
    <m/>
    <m/>
    <m/>
  </r>
  <r>
    <x v="344"/>
    <s v="Year 2"/>
    <d v="2013-12-31T00:00:00"/>
    <x v="1"/>
    <s v="Consumer Discretionary"/>
    <x v="67"/>
    <n v="2530809000"/>
    <n v="699294000"/>
    <n v="729055000"/>
    <s v=" $-   "/>
    <n v="117580000"/>
    <m/>
    <m/>
    <m/>
  </r>
  <r>
    <x v="344"/>
    <s v="Year 3"/>
    <d v="2014-12-31T00:00:00"/>
    <x v="2"/>
    <s v="Consumer Discretionary"/>
    <x v="67"/>
    <n v="2665456000"/>
    <n v="778896000"/>
    <n v="764799000"/>
    <s v=" $-   "/>
    <n v="128582000"/>
    <m/>
    <m/>
    <m/>
  </r>
  <r>
    <x v="344"/>
    <s v="Year 4"/>
    <d v="2015-12-31T00:00:00"/>
    <x v="3"/>
    <s v="Consumer Discretionary"/>
    <x v="67"/>
    <n v="3018227000"/>
    <n v="987357000"/>
    <n v="785179000"/>
    <s v=" $-   "/>
    <n v="137596000"/>
    <m/>
    <m/>
    <m/>
  </r>
  <r>
    <x v="345"/>
    <s v="Year 1"/>
    <d v="2012-12-31T00:00:00"/>
    <x v="0"/>
    <s v="Utilities"/>
    <x v="11"/>
    <n v="16537000000"/>
    <n v="9373000000"/>
    <n v="914000000"/>
    <s v=" $-   "/>
    <n v="1787000000"/>
    <m/>
    <m/>
    <m/>
  </r>
  <r>
    <x v="345"/>
    <s v="Year 2"/>
    <d v="2013-12-31T00:00:00"/>
    <x v="1"/>
    <s v="Utilities"/>
    <x v="11"/>
    <n v="17087000000"/>
    <n v="9817000000"/>
    <n v="934000000"/>
    <s v=" $-   "/>
    <n v="1901000000"/>
    <m/>
    <m/>
    <m/>
  </r>
  <r>
    <x v="345"/>
    <s v="Year 3"/>
    <d v="2014-12-31T00:00:00"/>
    <x v="2"/>
    <s v="Utilities"/>
    <x v="11"/>
    <n v="18467000000"/>
    <n v="11031000000"/>
    <n v="981000000"/>
    <s v=" $-   "/>
    <n v="1945000000"/>
    <m/>
    <m/>
    <m/>
  </r>
  <r>
    <x v="345"/>
    <s v="Year 4"/>
    <d v="2015-12-31T00:00:00"/>
    <x v="3"/>
    <s v="Utilities"/>
    <x v="11"/>
    <n v="17489000000"/>
    <n v="9811000000"/>
    <n v="997000000"/>
    <s v=" $-   "/>
    <n v="2034000000"/>
    <m/>
    <m/>
    <m/>
  </r>
  <r>
    <x v="346"/>
    <s v="Year 1"/>
    <d v="2012-12-31T00:00:00"/>
    <x v="0"/>
    <s v="Real Estate"/>
    <x v="14"/>
    <n v="4256157000"/>
    <n v="800380000"/>
    <n v="376687000"/>
    <s v=" $-   "/>
    <n v="1068382000"/>
    <m/>
    <m/>
    <m/>
  </r>
  <r>
    <x v="346"/>
    <s v="Year 2"/>
    <d v="2013-12-31T00:00:00"/>
    <x v="1"/>
    <s v="Real Estate"/>
    <x v="14"/>
    <n v="4543849000"/>
    <n v="837946000"/>
    <n v="402369000"/>
    <s v=" $-   "/>
    <n v="1107700000"/>
    <m/>
    <m/>
    <m/>
  </r>
  <r>
    <x v="346"/>
    <s v="Year 3"/>
    <d v="2014-12-31T00:00:00"/>
    <x v="2"/>
    <s v="Real Estate"/>
    <x v="14"/>
    <n v="4870818000"/>
    <n v="882803000"/>
    <n v="446845000"/>
    <s v=" $-   "/>
    <n v="1143827000"/>
    <m/>
    <m/>
    <m/>
  </r>
  <r>
    <x v="346"/>
    <s v="Year 4"/>
    <d v="2015-12-31T00:00:00"/>
    <x v="3"/>
    <s v="Real Estate"/>
    <x v="14"/>
    <n v="5266103000"/>
    <n v="960192000"/>
    <n v="452835000"/>
    <s v=" $-   "/>
    <n v="1177568000"/>
    <m/>
    <m/>
    <m/>
  </r>
  <r>
    <x v="347"/>
    <s v="Year 1"/>
    <d v="2013-02-02T00:00:00"/>
    <x v="1"/>
    <s v="Consumer Discretionary"/>
    <x v="25"/>
    <n v="24380510000"/>
    <n v="17889249000"/>
    <n v="4884284000"/>
    <s v=" $-   "/>
    <n v="78900000"/>
    <m/>
    <m/>
    <m/>
  </r>
  <r>
    <x v="347"/>
    <s v="Year 2"/>
    <d v="2014-02-01T00:00:00"/>
    <x v="2"/>
    <s v="Consumer Discretionary"/>
    <x v="25"/>
    <n v="23114000000"/>
    <n v="17082000000"/>
    <n v="4735000000"/>
    <s v=" $-   "/>
    <n v="55000000"/>
    <m/>
    <m/>
    <m/>
  </r>
  <r>
    <x v="347"/>
    <s v="Year 3"/>
    <d v="2015-01-31T00:00:00"/>
    <x v="3"/>
    <s v="Consumer Discretionary"/>
    <x v="25"/>
    <n v="22492000000"/>
    <n v="16691000000"/>
    <n v="4816000000"/>
    <s v=" $-   "/>
    <n v="62000000"/>
    <m/>
    <m/>
    <m/>
  </r>
  <r>
    <x v="347"/>
    <s v="Year 4"/>
    <d v="2016-01-30T00:00:00"/>
    <x v="4"/>
    <s v="Consumer Discretionary"/>
    <x v="25"/>
    <n v="21059000000"/>
    <n v="15545000000"/>
    <n v="4600000000"/>
    <s v=" $-   "/>
    <n v="67000000"/>
    <m/>
    <m/>
    <m/>
  </r>
  <r>
    <x v="348"/>
    <s v="Year 1"/>
    <d v="2012-12-31T00:00:00"/>
    <x v="0"/>
    <s v="Industrials"/>
    <x v="53"/>
    <n v="1913149000"/>
    <n v="1055844000"/>
    <n v="356817000"/>
    <s v=" $-   "/>
    <n v="31652000"/>
    <m/>
    <m/>
    <m/>
  </r>
  <r>
    <x v="348"/>
    <s v="Year 2"/>
    <d v="2013-12-31T00:00:00"/>
    <x v="1"/>
    <s v="Industrials"/>
    <x v="53"/>
    <n v="2142807000"/>
    <n v="1178173000"/>
    <n v="390610000"/>
    <s v=" $-   "/>
    <n v="38405000"/>
    <m/>
    <m/>
    <m/>
  </r>
  <r>
    <x v="348"/>
    <s v="Year 3"/>
    <d v="2014-12-31T00:00:00"/>
    <x v="2"/>
    <s v="Industrials"/>
    <x v="53"/>
    <n v="2555601000"/>
    <n v="1461190000"/>
    <n v="489937000"/>
    <s v=" $-   "/>
    <n v="48138000"/>
    <m/>
    <m/>
    <m/>
  </r>
  <r>
    <x v="348"/>
    <s v="Year 4"/>
    <d v="2015-12-31T00:00:00"/>
    <x v="3"/>
    <s v="Industrials"/>
    <x v="53"/>
    <n v="2985908000"/>
    <n v="1719723000"/>
    <n v="712803000"/>
    <s v=" $-   "/>
    <n v="65770000"/>
    <m/>
    <m/>
    <m/>
  </r>
  <r>
    <x v="349"/>
    <s v="Year 1"/>
    <d v="2012-12-31T00:00:00"/>
    <x v="0"/>
    <s v="Utilities"/>
    <x v="10"/>
    <n v="9647000000"/>
    <n v="6646000000"/>
    <n v="359000000"/>
    <s v=" $-   "/>
    <n v="1090000000"/>
    <m/>
    <m/>
    <m/>
  </r>
  <r>
    <x v="349"/>
    <s v="Year 2"/>
    <d v="2013-12-31T00:00:00"/>
    <x v="1"/>
    <s v="Utilities"/>
    <x v="10"/>
    <n v="10557000000"/>
    <n v="7186000000"/>
    <n v="574000000"/>
    <s v=" $-   "/>
    <n v="1113000000"/>
    <m/>
    <m/>
    <m/>
  </r>
  <r>
    <x v="349"/>
    <s v="Year 3"/>
    <d v="2014-12-31T00:00:00"/>
    <x v="2"/>
    <s v="Utilities"/>
    <x v="10"/>
    <n v="11035000000"/>
    <n v="7689000000"/>
    <n v="414000000"/>
    <s v=" $-   "/>
    <n v="1156000000"/>
    <m/>
    <m/>
    <m/>
  </r>
  <r>
    <x v="349"/>
    <s v="Year 4"/>
    <d v="2015-12-31T00:00:00"/>
    <x v="3"/>
    <s v="Utilities"/>
    <x v="10"/>
    <n v="10231000000"/>
    <n v="6648000000"/>
    <n v="397000000"/>
    <s v=" $-   "/>
    <n v="1250000000"/>
    <m/>
    <m/>
    <m/>
  </r>
  <r>
    <x v="350"/>
    <s v="Year 1"/>
    <d v="2012-12-31T00:00:00"/>
    <x v="0"/>
    <s v="Financials"/>
    <x v="35"/>
    <n v="11240000000"/>
    <n v="429000000"/>
    <n v="6073000000"/>
    <s v=" $-   "/>
    <n v="1441000000"/>
    <m/>
    <m/>
    <m/>
  </r>
  <r>
    <x v="350"/>
    <s v="Year 2"/>
    <d v="2013-12-31T00:00:00"/>
    <x v="1"/>
    <s v="Financials"/>
    <x v="35"/>
    <n v="8602000000"/>
    <n v="291000000"/>
    <n v="5808000000"/>
    <s v=" $-   "/>
    <n v="576000000"/>
    <m/>
    <m/>
    <m/>
  </r>
  <r>
    <x v="350"/>
    <s v="Year 3"/>
    <d v="2014-12-31T00:00:00"/>
    <x v="2"/>
    <s v="Financials"/>
    <x v="35"/>
    <n v="8707000000"/>
    <n v="235000000"/>
    <n v="5518000000"/>
    <s v=" $-   "/>
    <n v="367000000"/>
    <m/>
    <m/>
    <m/>
  </r>
  <r>
    <x v="350"/>
    <s v="Year 4"/>
    <d v="2015-12-31T00:00:00"/>
    <x v="3"/>
    <s v="Financials"/>
    <x v="35"/>
    <n v="8533000000"/>
    <n v="219000000"/>
    <n v="5120000000"/>
    <s v=" $-   "/>
    <n v="205000000"/>
    <m/>
    <m/>
    <m/>
  </r>
  <r>
    <x v="351"/>
    <s v="Year 1"/>
    <d v="2013-06-28T00:00:00"/>
    <x v="1"/>
    <s v="Information Technology"/>
    <x v="111"/>
    <n v="14351000000"/>
    <n v="10411000000"/>
    <n v="635000000"/>
    <n v="1133000000"/>
    <n v="79000000"/>
    <m/>
    <m/>
    <m/>
  </r>
  <r>
    <x v="351"/>
    <s v="Year 2"/>
    <d v="2014-06-27T00:00:00"/>
    <x v="2"/>
    <s v="Information Technology"/>
    <x v="111"/>
    <n v="13724000000"/>
    <n v="9878000000"/>
    <n v="722000000"/>
    <n v="1226000000"/>
    <n v="98000000"/>
    <m/>
    <m/>
    <m/>
  </r>
  <r>
    <x v="351"/>
    <s v="Year 3"/>
    <d v="2015-07-03T00:00:00"/>
    <x v="3"/>
    <s v="Information Technology"/>
    <x v="111"/>
    <n v="13739000000"/>
    <n v="9930000000"/>
    <n v="237000000"/>
    <n v="1353000000"/>
    <n v="129000000"/>
    <m/>
    <m/>
    <m/>
  </r>
  <r>
    <x v="351"/>
    <s v="Year 4"/>
    <d v="2016-07-01T00:00:00"/>
    <x v="4"/>
    <s v="Information Technology"/>
    <x v="111"/>
    <n v="11160000000"/>
    <n v="8545000000"/>
    <n v="635000000"/>
    <n v="1237000000"/>
    <n v="123000000"/>
    <m/>
    <m/>
    <m/>
  </r>
  <r>
    <x v="352"/>
    <s v="Year 1"/>
    <d v="2013-02-28T00:00:00"/>
    <x v="1"/>
    <s v="Consumer Staples"/>
    <x v="112"/>
    <n v="2796100000"/>
    <n v="1687800000"/>
    <n v="585400000"/>
    <s v=" $-   "/>
    <s v=" $-   "/>
    <m/>
    <m/>
    <m/>
  </r>
  <r>
    <x v="352"/>
    <s v="Year 2"/>
    <d v="2014-02-28T00:00:00"/>
    <x v="2"/>
    <s v="Consumer Staples"/>
    <x v="112"/>
    <n v="4867700000"/>
    <n v="2876000000"/>
    <n v="895100000"/>
    <s v=" $-   "/>
    <s v=" $-   "/>
    <m/>
    <m/>
    <m/>
  </r>
  <r>
    <x v="352"/>
    <s v="Year 3"/>
    <d v="2015-02-28T00:00:00"/>
    <x v="3"/>
    <s v="Consumer Staples"/>
    <x v="112"/>
    <n v="6028000000"/>
    <n v="3449400000"/>
    <n v="1078400000"/>
    <s v=" $-   "/>
    <s v=" $-   "/>
    <m/>
    <m/>
    <m/>
  </r>
  <r>
    <x v="352"/>
    <s v="Year 4"/>
    <d v="2016-02-29T00:00:00"/>
    <x v="4"/>
    <s v="Consumer Staples"/>
    <x v="112"/>
    <n v="6548400000"/>
    <n v="3606100000"/>
    <n v="1177200000"/>
    <s v=" $-   "/>
    <s v=" $-   "/>
    <m/>
    <m/>
    <m/>
  </r>
  <r>
    <x v="353"/>
    <s v="Year 1"/>
    <d v="2013-12-28T00:00:00"/>
    <x v="1"/>
    <s v="Consumer Discretionary"/>
    <x v="110"/>
    <n v="10889500000"/>
    <n v="6985800000"/>
    <n v="2960300000"/>
    <s v=" $-   "/>
    <s v=" $-   "/>
    <m/>
    <m/>
    <m/>
  </r>
  <r>
    <x v="353"/>
    <s v="Year 2"/>
    <d v="2015-01-03T00:00:00"/>
    <x v="3"/>
    <s v="Consumer Discretionary"/>
    <x v="110"/>
    <n v="11338600000"/>
    <n v="7235900000"/>
    <n v="2814600000"/>
    <s v=" $-   "/>
    <s v=" $-   "/>
    <m/>
    <m/>
    <m/>
  </r>
  <r>
    <x v="353"/>
    <s v="Year 3"/>
    <d v="2016-01-02T00:00:00"/>
    <x v="4"/>
    <s v="Consumer Discretionary"/>
    <x v="110"/>
    <n v="11171800000"/>
    <n v="7099800000"/>
    <n v="2681100000"/>
    <s v=" $-   "/>
    <s v=" $-   "/>
    <m/>
    <m/>
    <m/>
  </r>
  <r>
    <x v="353"/>
    <s v="Year 4"/>
    <d v="2016-12-31T00:00:00"/>
    <x v="4"/>
    <s v="Consumer Discretionary"/>
    <x v="110"/>
    <n v="11406900000"/>
    <n v="7139700000"/>
    <n v="2798900000"/>
    <s v=" $-   "/>
    <s v=" $-   "/>
    <m/>
    <m/>
    <m/>
  </r>
  <r>
    <x v="354"/>
    <s v="Year 1"/>
    <d v="2013-09-27T00:00:00"/>
    <x v="1"/>
    <s v="Information Technology"/>
    <x v="7"/>
    <n v="1792000000"/>
    <n v="1025400000"/>
    <n v="159700000"/>
    <n v="226300000"/>
    <n v="29100000"/>
    <m/>
    <m/>
    <m/>
  </r>
  <r>
    <x v="354"/>
    <s v="Year 2"/>
    <d v="2014-10-03T00:00:00"/>
    <x v="2"/>
    <s v="Information Technology"/>
    <x v="7"/>
    <n v="2291500000"/>
    <n v="1268800000"/>
    <n v="179100000"/>
    <n v="252200000"/>
    <n v="25900000"/>
    <m/>
    <m/>
    <m/>
  </r>
  <r>
    <x v="354"/>
    <s v="Year 3"/>
    <d v="2015-10-02T00:00:00"/>
    <x v="3"/>
    <s v="Information Technology"/>
    <x v="7"/>
    <n v="3258400000"/>
    <n v="1703900000"/>
    <n v="191300000"/>
    <n v="303200000"/>
    <n v="33500000"/>
    <m/>
    <m/>
    <m/>
  </r>
  <r>
    <x v="354"/>
    <s v="Year 4"/>
    <d v="2016-09-30T00:00:00"/>
    <x v="4"/>
    <s v="Information Technology"/>
    <x v="7"/>
    <n v="3289000000"/>
    <n v="1623800000"/>
    <n v="195900000"/>
    <n v="312400000"/>
    <n v="33400000"/>
    <m/>
    <m/>
    <m/>
  </r>
  <r>
    <x v="355"/>
    <s v="Year 1"/>
    <d v="2012-12-31T00:00:00"/>
    <x v="0"/>
    <s v="Energy"/>
    <x v="27"/>
    <n v="2730000000"/>
    <n v="245000000"/>
    <n v="835000000"/>
    <s v=" $-   "/>
    <n v="811000000"/>
    <m/>
    <m/>
    <m/>
  </r>
  <r>
    <x v="355"/>
    <s v="Year 2"/>
    <d v="2013-12-31T00:00:00"/>
    <x v="1"/>
    <s v="Energy"/>
    <x v="27"/>
    <n v="3371000000"/>
    <n v="328000000"/>
    <n v="1052000000"/>
    <s v=" $-   "/>
    <n v="787000000"/>
    <m/>
    <m/>
    <m/>
  </r>
  <r>
    <x v="355"/>
    <s v="Year 3"/>
    <d v="2014-12-31T00:00:00"/>
    <x v="2"/>
    <s v="Energy"/>
    <x v="27"/>
    <n v="4038000000"/>
    <n v="427000000"/>
    <n v="1296000000"/>
    <s v=" $-   "/>
    <n v="942000000"/>
    <m/>
    <m/>
    <m/>
  </r>
  <r>
    <x v="355"/>
    <s v="Year 4"/>
    <d v="2015-12-31T00:00:00"/>
    <x v="3"/>
    <s v="Energy"/>
    <x v="27"/>
    <n v="3133000000"/>
    <n v="689000000"/>
    <n v="1208000000"/>
    <s v=" $-   "/>
    <n v="1091000000"/>
    <m/>
    <m/>
    <m/>
  </r>
  <r>
    <x v="356"/>
    <s v="Year 1"/>
    <d v="2012-12-31T00:00:00"/>
    <x v="0"/>
    <s v="Financials"/>
    <x v="34"/>
    <n v="10793000000"/>
    <n v="362000000"/>
    <n v="2123000000"/>
    <s v=" $-   "/>
    <n v="4549000000"/>
    <m/>
    <m/>
    <m/>
  </r>
  <r>
    <x v="356"/>
    <s v="Year 2"/>
    <d v="2013-12-31T00:00:00"/>
    <x v="1"/>
    <s v="Financials"/>
    <x v="34"/>
    <n v="11813000000"/>
    <n v="374000000"/>
    <n v="2484000000"/>
    <s v=" $-   "/>
    <n v="5445000000"/>
    <m/>
    <m/>
    <m/>
  </r>
  <r>
    <x v="356"/>
    <s v="Year 3"/>
    <d v="2014-12-31T00:00:00"/>
    <x v="2"/>
    <s v="Financials"/>
    <x v="34"/>
    <n v="12727000000"/>
    <n v="470000000"/>
    <n v="2927000000"/>
    <s v=" $-   "/>
    <n v="5492000000"/>
    <m/>
    <m/>
    <m/>
  </r>
  <r>
    <x v="356"/>
    <s v="Year 4"/>
    <d v="2015-12-31T00:00:00"/>
    <x v="3"/>
    <s v="Financials"/>
    <x v="34"/>
    <n v="13620000000"/>
    <n v="607000000"/>
    <n v="3264000000"/>
    <s v=" $-   "/>
    <n v="5690000000"/>
    <m/>
    <m/>
    <m/>
  </r>
  <r>
    <x v="357"/>
    <s v="Year 1"/>
    <d v="2013-12-31T00:00:00"/>
    <x v="1"/>
    <s v="Health Care"/>
    <x v="5"/>
    <n v="9021000000"/>
    <n v="3002000000"/>
    <n v="4089000000"/>
    <n v="536000000"/>
    <n v="138000000"/>
    <m/>
    <m/>
    <m/>
  </r>
  <r>
    <x v="357"/>
    <s v="Year 2"/>
    <d v="2014-12-31T00:00:00"/>
    <x v="2"/>
    <s v="Health Care"/>
    <x v="5"/>
    <n v="9675000000"/>
    <n v="3319000000"/>
    <n v="4308000000"/>
    <n v="614000000"/>
    <n v="188000000"/>
    <m/>
    <m/>
    <m/>
  </r>
  <r>
    <x v="357"/>
    <s v="Year 3"/>
    <d v="2015-12-31T00:00:00"/>
    <x v="3"/>
    <s v="Health Care"/>
    <x v="5"/>
    <n v="9946000000"/>
    <n v="3344000000"/>
    <n v="3906000000"/>
    <n v="625000000"/>
    <n v="210000000"/>
    <m/>
    <m/>
    <m/>
  </r>
  <r>
    <x v="357"/>
    <s v="Year 4"/>
    <d v="2016-12-31T00:00:00"/>
    <x v="4"/>
    <s v="Health Care"/>
    <x v="5"/>
    <n v="11325000000"/>
    <n v="3830000000"/>
    <n v="4295000000"/>
    <n v="715000000"/>
    <n v="319000000"/>
    <m/>
    <m/>
    <m/>
  </r>
  <r>
    <x v="358"/>
    <s v="Year 1"/>
    <d v="2013-03-29T00:00:00"/>
    <x v="1"/>
    <s v="Information Technology"/>
    <x v="6"/>
    <n v="6906000000"/>
    <n v="1175000000"/>
    <n v="3236000000"/>
    <n v="1026000000"/>
    <n v="286000000"/>
    <m/>
    <m/>
    <m/>
  </r>
  <r>
    <x v="358"/>
    <s v="Year 2"/>
    <d v="2014-03-28T00:00:00"/>
    <x v="2"/>
    <s v="Information Technology"/>
    <x v="6"/>
    <n v="4183000000"/>
    <n v="791000000"/>
    <n v="2186000000"/>
    <n v="722000000"/>
    <n v="93000000"/>
    <m/>
    <m/>
    <m/>
  </r>
  <r>
    <x v="358"/>
    <s v="Year 3"/>
    <d v="2015-04-03T00:00:00"/>
    <x v="3"/>
    <s v="Information Technology"/>
    <x v="6"/>
    <n v="3956000000"/>
    <n v="727000000"/>
    <n v="2012000000"/>
    <n v="812000000"/>
    <n v="87000000"/>
    <m/>
    <m/>
    <m/>
  </r>
  <r>
    <x v="358"/>
    <s v="Year 4"/>
    <d v="2016-04-01T00:00:00"/>
    <x v="4"/>
    <s v="Information Technology"/>
    <x v="6"/>
    <n v="3600000000"/>
    <n v="615000000"/>
    <n v="1587000000"/>
    <n v="748000000"/>
    <n v="57000000"/>
    <m/>
    <m/>
    <m/>
  </r>
  <r>
    <x v="359"/>
    <s v="Year 1"/>
    <d v="2013-06-29T00:00:00"/>
    <x v="1"/>
    <s v="Consumer Staples"/>
    <x v="113"/>
    <n v="44411233000"/>
    <n v="36414626000"/>
    <n v="6338129000"/>
    <s v=" $-   "/>
    <s v=" $-   "/>
    <m/>
    <m/>
    <m/>
  </r>
  <r>
    <x v="359"/>
    <s v="Year 2"/>
    <d v="2014-06-28T00:00:00"/>
    <x v="2"/>
    <s v="Consumer Staples"/>
    <x v="113"/>
    <n v="46516712000"/>
    <n v="38335677000"/>
    <s v=" $-   "/>
    <s v=" $-   "/>
    <s v=" $-   "/>
    <m/>
    <m/>
    <m/>
  </r>
  <r>
    <x v="359"/>
    <s v="Year 3"/>
    <d v="2015-06-27T00:00:00"/>
    <x v="3"/>
    <s v="Consumer Staples"/>
    <x v="113"/>
    <n v="48680752000"/>
    <n v="40129236000"/>
    <s v=" $-   "/>
    <s v=" $-   "/>
    <s v=" $-   "/>
    <m/>
    <m/>
    <m/>
  </r>
  <r>
    <x v="359"/>
    <s v="Year 4"/>
    <d v="2016-07-02T00:00:00"/>
    <x v="4"/>
    <s v="Consumer Staples"/>
    <x v="113"/>
    <n v="50366919000"/>
    <n v="41326447000"/>
    <s v=" $-   "/>
    <s v=" $-   "/>
    <s v=" $-   "/>
    <m/>
    <m/>
    <m/>
  </r>
  <r>
    <x v="360"/>
    <s v="Year 1"/>
    <d v="2012-12-31T00:00:00"/>
    <x v="0"/>
    <s v="Telecommunications Services"/>
    <x v="61"/>
    <n v="127434000000"/>
    <n v="55228000000"/>
    <n v="41066000000"/>
    <s v=" $-   "/>
    <n v="18143000000"/>
    <m/>
    <m/>
    <m/>
  </r>
  <r>
    <x v="360"/>
    <s v="Year 2"/>
    <d v="2013-12-31T00:00:00"/>
    <x v="1"/>
    <s v="Telecommunications Services"/>
    <x v="61"/>
    <n v="128752000000"/>
    <n v="51191000000"/>
    <n v="28414000000"/>
    <s v=" $-   "/>
    <n v="18395000000"/>
    <m/>
    <m/>
    <m/>
  </r>
  <r>
    <x v="360"/>
    <s v="Year 3"/>
    <d v="2014-12-31T00:00:00"/>
    <x v="2"/>
    <s v="Telecommunications Services"/>
    <x v="61"/>
    <n v="132447000000"/>
    <n v="60145000000"/>
    <n v="41817000000"/>
    <s v=" $-   "/>
    <n v="18273000000"/>
    <m/>
    <m/>
    <m/>
  </r>
  <r>
    <x v="360"/>
    <s v="Year 4"/>
    <d v="2015-12-31T00:00:00"/>
    <x v="3"/>
    <s v="Telecommunications Services"/>
    <x v="61"/>
    <n v="146801000000"/>
    <n v="67046000000"/>
    <n v="32954000000"/>
    <s v=" $-   "/>
    <n v="22016000000"/>
    <m/>
    <m/>
    <m/>
  </r>
  <r>
    <x v="361"/>
    <s v="Year 1"/>
    <d v="2013-12-31T00:00:00"/>
    <x v="1"/>
    <s v="Consumer Staples"/>
    <x v="114"/>
    <n v="4206100000"/>
    <n v="2545600000"/>
    <n v="1193800000"/>
    <s v=" $-   "/>
    <s v=" $-   "/>
    <m/>
    <m/>
    <m/>
  </r>
  <r>
    <x v="361"/>
    <s v="Year 2"/>
    <d v="2014-12-31T00:00:00"/>
    <x v="2"/>
    <s v="Consumer Staples"/>
    <x v="114"/>
    <n v="4146300000"/>
    <n v="2493300000"/>
    <n v="1163900000"/>
    <s v=" $-   "/>
    <s v=" $-   "/>
    <m/>
    <m/>
    <m/>
  </r>
  <r>
    <x v="361"/>
    <s v="Year 3"/>
    <d v="2015-12-31T00:00:00"/>
    <x v="3"/>
    <s v="Consumer Staples"/>
    <x v="114"/>
    <n v="3567500000"/>
    <n v="2163500000"/>
    <n v="1051800000"/>
    <s v=" $-   "/>
    <s v=" $-   "/>
    <m/>
    <m/>
    <m/>
  </r>
  <r>
    <x v="361"/>
    <s v="Year 4"/>
    <d v="2016-12-31T00:00:00"/>
    <x v="4"/>
    <s v="Consumer Staples"/>
    <x v="114"/>
    <n v="4885000000"/>
    <n v="3003100000"/>
    <n v="1597300000"/>
    <s v=" $-   "/>
    <s v=" $-   "/>
    <m/>
    <m/>
    <m/>
  </r>
  <r>
    <x v="362"/>
    <s v="Year 1"/>
    <d v="2012-12-31T00:00:00"/>
    <x v="0"/>
    <s v="Information Technology"/>
    <x v="6"/>
    <n v="2665000000"/>
    <n v="1174000000"/>
    <n v="728000000"/>
    <n v="183000000"/>
    <s v=" $-   "/>
    <m/>
    <m/>
    <m/>
  </r>
  <r>
    <x v="362"/>
    <s v="Year 2"/>
    <d v="2013-12-31T00:00:00"/>
    <x v="1"/>
    <s v="Information Technology"/>
    <x v="6"/>
    <n v="2692000000"/>
    <n v="1219000000"/>
    <n v="757000000"/>
    <n v="184000000"/>
    <s v=" $-   "/>
    <m/>
    <m/>
    <m/>
  </r>
  <r>
    <x v="362"/>
    <s v="Year 3"/>
    <d v="2014-12-31T00:00:00"/>
    <x v="2"/>
    <s v="Information Technology"/>
    <x v="6"/>
    <n v="2732000000"/>
    <n v="1253000000"/>
    <n v="770000000"/>
    <n v="206000000"/>
    <s v=" $-   "/>
    <m/>
    <m/>
    <m/>
  </r>
  <r>
    <x v="362"/>
    <s v="Year 4"/>
    <d v="2015-12-31T00:00:00"/>
    <x v="3"/>
    <s v="Information Technology"/>
    <x v="6"/>
    <n v="2530000000"/>
    <n v="1254000000"/>
    <n v="765000000"/>
    <n v="228000000"/>
    <s v=" $-   "/>
    <m/>
    <m/>
    <m/>
  </r>
  <r>
    <x v="363"/>
    <s v="Year 1"/>
    <d v="2013-09-30T00:00:00"/>
    <x v="1"/>
    <s v="Industrials"/>
    <x v="30"/>
    <n v="1924400000"/>
    <n v="874838000"/>
    <n v="254468000"/>
    <s v=" $-   "/>
    <n v="45639000"/>
    <m/>
    <m/>
    <m/>
  </r>
  <r>
    <x v="363"/>
    <s v="Year 2"/>
    <d v="2014-09-30T00:00:00"/>
    <x v="2"/>
    <s v="Industrials"/>
    <x v="30"/>
    <n v="2372906000"/>
    <n v="1105032000"/>
    <n v="276446000"/>
    <s v=" $-   "/>
    <n v="63608000"/>
    <m/>
    <m/>
    <m/>
  </r>
  <r>
    <x v="363"/>
    <s v="Year 3"/>
    <d v="2015-09-30T00:00:00"/>
    <x v="3"/>
    <s v="Industrials"/>
    <x v="30"/>
    <n v="2707115000"/>
    <n v="1257270000"/>
    <n v="321624000"/>
    <s v=" $-   "/>
    <n v="54219000"/>
    <m/>
    <m/>
    <m/>
  </r>
  <r>
    <x v="363"/>
    <s v="Year 4"/>
    <d v="2016-09-30T00:00:00"/>
    <x v="4"/>
    <s v="Industrials"/>
    <x v="30"/>
    <n v="3171411000"/>
    <n v="1443348000"/>
    <n v="382858000"/>
    <s v=" $-   "/>
    <n v="77445000"/>
    <m/>
    <m/>
    <m/>
  </r>
  <r>
    <x v="364"/>
    <s v="Year 1"/>
    <d v="2013-09-27T00:00:00"/>
    <x v="1"/>
    <s v="Information Technology"/>
    <x v="115"/>
    <n v="11390000000"/>
    <n v="7739000000"/>
    <n v="1440000000"/>
    <n v="590000000"/>
    <s v=" $-   "/>
    <m/>
    <m/>
    <m/>
  </r>
  <r>
    <x v="364"/>
    <s v="Year 2"/>
    <d v="2014-09-26T00:00:00"/>
    <x v="2"/>
    <s v="Information Technology"/>
    <x v="115"/>
    <n v="11973000000"/>
    <n v="8001000000"/>
    <n v="1534000000"/>
    <n v="583000000"/>
    <s v=" $-   "/>
    <m/>
    <m/>
    <m/>
  </r>
  <r>
    <x v="364"/>
    <s v="Year 3"/>
    <d v="2015-09-25T00:00:00"/>
    <x v="3"/>
    <s v="Information Technology"/>
    <x v="115"/>
    <n v="12233000000"/>
    <n v="8146000000"/>
    <n v="1504000000"/>
    <n v="627000000"/>
    <s v=" $-   "/>
    <m/>
    <m/>
    <m/>
  </r>
  <r>
    <x v="364"/>
    <s v="Year 4"/>
    <d v="2016-09-30T00:00:00"/>
    <x v="4"/>
    <s v="Information Technology"/>
    <x v="115"/>
    <n v="12238000000"/>
    <n v="8205000000"/>
    <n v="1463000000"/>
    <n v="644000000"/>
    <s v=" $-   "/>
    <m/>
    <m/>
    <m/>
  </r>
  <r>
    <x v="365"/>
    <s v="Year 1"/>
    <d v="2012-12-30T00:00:00"/>
    <x v="0"/>
    <s v="Consumer Discretionary"/>
    <x v="116"/>
    <n v="5353197000"/>
    <n v="2943847000"/>
    <n v="1303427000"/>
    <s v=" $-   "/>
    <n v="194039000"/>
    <m/>
    <m/>
    <m/>
  </r>
  <r>
    <x v="365"/>
    <s v="Year 2"/>
    <d v="2013-12-29T00:00:00"/>
    <x v="1"/>
    <s v="Consumer Discretionary"/>
    <x v="116"/>
    <n v="1603123000"/>
    <n v="662769000"/>
    <n v="531932000"/>
    <s v=" $-   "/>
    <n v="74833000"/>
    <m/>
    <m/>
    <m/>
  </r>
  <r>
    <x v="365"/>
    <s v="Year 3"/>
    <d v="2014-12-31T00:00:00"/>
    <x v="2"/>
    <s v="Consumer Discretionary"/>
    <x v="116"/>
    <n v="2626141000"/>
    <n v="954990000"/>
    <n v="766854000"/>
    <s v=" $-   "/>
    <n v="151837000"/>
    <m/>
    <m/>
    <m/>
  </r>
  <r>
    <x v="365"/>
    <s v="Year 4"/>
    <d v="2015-12-31T00:00:00"/>
    <x v="3"/>
    <s v="Consumer Discretionary"/>
    <x v="116"/>
    <n v="3050945000"/>
    <n v="923336000"/>
    <n v="1068221000"/>
    <s v=" $-   "/>
    <n v="205087000"/>
    <m/>
    <m/>
    <m/>
  </r>
  <r>
    <x v="366"/>
    <s v="Year 1"/>
    <d v="2013-02-02T00:00:00"/>
    <x v="1"/>
    <s v="Consumer Discretionary"/>
    <x v="64"/>
    <n v="73301000000"/>
    <n v="50568000000"/>
    <n v="15110000000"/>
    <s v=" $-   "/>
    <n v="2044000000"/>
    <m/>
    <m/>
    <m/>
  </r>
  <r>
    <x v="366"/>
    <s v="Year 2"/>
    <d v="2014-02-01T00:00:00"/>
    <x v="2"/>
    <s v="Consumer Discretionary"/>
    <x v="64"/>
    <n v="71279000000"/>
    <n v="50039000000"/>
    <n v="14465000000"/>
    <s v=" $-   "/>
    <n v="1996000000"/>
    <m/>
    <m/>
    <m/>
  </r>
  <r>
    <x v="366"/>
    <s v="Year 3"/>
    <d v="2015-01-31T00:00:00"/>
    <x v="3"/>
    <s v="Consumer Discretionary"/>
    <x v="64"/>
    <n v="72618000000"/>
    <n v="51278000000"/>
    <n v="14676000000"/>
    <s v=" $-   "/>
    <n v="2129000000"/>
    <m/>
    <m/>
    <m/>
  </r>
  <r>
    <x v="366"/>
    <s v="Year 4"/>
    <d v="2016-01-30T00:00:00"/>
    <x v="4"/>
    <s v="Consumer Discretionary"/>
    <x v="64"/>
    <n v="73785000000"/>
    <n v="51997000000"/>
    <n v="14665000000"/>
    <s v=" $-   "/>
    <n v="2213000000"/>
    <m/>
    <m/>
    <m/>
  </r>
  <r>
    <x v="367"/>
    <s v="Year 1"/>
    <d v="2013-01-31T00:00:00"/>
    <x v="1"/>
    <s v="Consumer Discretionary"/>
    <x v="82"/>
    <n v="3794249000"/>
    <n v="1630965000"/>
    <n v="1466067000"/>
    <s v=" $-   "/>
    <s v=" $-   "/>
    <m/>
    <m/>
    <m/>
  </r>
  <r>
    <x v="367"/>
    <s v="Year 2"/>
    <d v="2014-01-31T00:00:00"/>
    <x v="2"/>
    <s v="Consumer Discretionary"/>
    <x v="82"/>
    <n v="4031100000"/>
    <n v="1690700000"/>
    <n v="2036100000"/>
    <s v=" $-   "/>
    <s v=" $-   "/>
    <m/>
    <m/>
    <m/>
  </r>
  <r>
    <x v="367"/>
    <s v="Year 3"/>
    <d v="2015-01-31T00:00:00"/>
    <x v="3"/>
    <s v="Consumer Discretionary"/>
    <x v="82"/>
    <n v="4249900000"/>
    <n v="1712700000"/>
    <n v="1645800000"/>
    <s v=" $-   "/>
    <s v=" $-   "/>
    <m/>
    <m/>
    <m/>
  </r>
  <r>
    <x v="367"/>
    <s v="Year 4"/>
    <d v="2016-01-31T00:00:00"/>
    <x v="4"/>
    <s v="Consumer Discretionary"/>
    <x v="82"/>
    <n v="4104900000"/>
    <n v="1613600000"/>
    <n v="1731200000"/>
    <s v=" $-   "/>
    <s v=" $-   "/>
    <m/>
    <m/>
    <m/>
  </r>
  <r>
    <x v="368"/>
    <s v="Year 1"/>
    <d v="2013-02-02T00:00:00"/>
    <x v="1"/>
    <s v="Consumer Discretionary"/>
    <x v="74"/>
    <n v="25878372000"/>
    <n v="18521400000"/>
    <n v="4250446000"/>
    <s v=" $-   "/>
    <s v=" $-   "/>
    <m/>
    <m/>
    <m/>
  </r>
  <r>
    <x v="368"/>
    <s v="Year 2"/>
    <d v="2014-02-01T00:00:00"/>
    <x v="2"/>
    <s v="Consumer Discretionary"/>
    <x v="74"/>
    <n v="27422696000"/>
    <n v="19605037000"/>
    <n v="4467089000"/>
    <s v=" $-   "/>
    <s v=" $-   "/>
    <m/>
    <m/>
    <m/>
  </r>
  <r>
    <x v="368"/>
    <s v="Year 3"/>
    <d v="2015-01-31T00:00:00"/>
    <x v="3"/>
    <s v="Consumer Discretionary"/>
    <x v="74"/>
    <n v="29078407000"/>
    <n v="20776522000"/>
    <n v="4695384000"/>
    <s v=" $-   "/>
    <s v=" $-   "/>
    <m/>
    <m/>
    <m/>
  </r>
  <r>
    <x v="368"/>
    <s v="Year 4"/>
    <d v="2016-01-30T00:00:00"/>
    <x v="4"/>
    <s v="Consumer Discretionary"/>
    <x v="74"/>
    <n v="30944938000"/>
    <n v="22034523000"/>
    <n v="5205715000"/>
    <s v=" $-   "/>
    <s v=" $-   "/>
    <m/>
    <m/>
    <m/>
  </r>
  <r>
    <x v="369"/>
    <s v="Year 1"/>
    <d v="2012-12-31T00:00:00"/>
    <x v="0"/>
    <s v="Financials"/>
    <x v="12"/>
    <n v="3589516000"/>
    <n v="1955682000"/>
    <s v=" $-   "/>
    <s v=" $-   "/>
    <n v="787329000"/>
    <m/>
    <m/>
    <m/>
  </r>
  <r>
    <x v="369"/>
    <s v="Year 2"/>
    <d v="2013-12-31T00:00:00"/>
    <x v="1"/>
    <s v="Financials"/>
    <x v="12"/>
    <n v="3494253000"/>
    <n v="1838766000"/>
    <s v=" $-   "/>
    <s v=" $-   "/>
    <n v="819711000"/>
    <m/>
    <m/>
    <m/>
  </r>
  <r>
    <x v="369"/>
    <s v="Year 3"/>
    <d v="2014-12-31T00:00:00"/>
    <x v="2"/>
    <s v="Financials"/>
    <x v="12"/>
    <n v="3620095000"/>
    <n v="1903384000"/>
    <s v=" $-   "/>
    <s v=" $-   "/>
    <n v="855908000"/>
    <m/>
    <m/>
    <m/>
  </r>
  <r>
    <x v="369"/>
    <s v="Year 4"/>
    <d v="2015-12-31T00:00:00"/>
    <x v="3"/>
    <s v="Financials"/>
    <x v="12"/>
    <n v="3766065000"/>
    <n v="2016212000"/>
    <s v=" $-   "/>
    <s v=" $-   "/>
    <n v="907024000"/>
    <m/>
    <m/>
    <m/>
  </r>
  <r>
    <x v="370"/>
    <s v="Year 1"/>
    <d v="2012-12-31T00:00:00"/>
    <x v="0"/>
    <s v="Health Care"/>
    <x v="5"/>
    <n v="12509900000"/>
    <n v="7214400000"/>
    <n v="3354900000"/>
    <n v="376400000"/>
    <s v=" $-   "/>
    <m/>
    <m/>
    <m/>
  </r>
  <r>
    <x v="370"/>
    <s v="Year 2"/>
    <d v="2013-12-31T00:00:00"/>
    <x v="1"/>
    <s v="Health Care"/>
    <x v="5"/>
    <n v="13090300000"/>
    <n v="7561200000"/>
    <n v="3446300000"/>
    <n v="395500000"/>
    <s v=" $-   "/>
    <m/>
    <m/>
    <m/>
  </r>
  <r>
    <x v="370"/>
    <s v="Year 3"/>
    <d v="2014-12-31T00:00:00"/>
    <x v="2"/>
    <s v="Health Care"/>
    <x v="5"/>
    <n v="16889600000"/>
    <n v="9397600000"/>
    <n v="4896100000"/>
    <n v="691100000"/>
    <s v=" $-   "/>
    <m/>
    <m/>
    <m/>
  </r>
  <r>
    <x v="370"/>
    <s v="Year 4"/>
    <d v="2015-12-31T00:00:00"/>
    <x v="3"/>
    <s v="Health Care"/>
    <x v="5"/>
    <n v="16965400000"/>
    <n v="9209500000"/>
    <n v="4612100000"/>
    <n v="692300000"/>
    <s v=" $-   "/>
    <m/>
    <m/>
    <m/>
  </r>
  <r>
    <x v="371"/>
    <s v="Year 1"/>
    <d v="2012-12-31T00:00:00"/>
    <x v="0"/>
    <s v="Consumer Discretionary"/>
    <x v="24"/>
    <n v="763000000"/>
    <n v="12000000"/>
    <n v="429000000"/>
    <s v=" $-   "/>
    <n v="26000000"/>
    <m/>
    <m/>
    <m/>
  </r>
  <r>
    <x v="371"/>
    <s v="Year 2"/>
    <d v="2013-12-31T00:00:00"/>
    <x v="1"/>
    <s v="Consumer Discretionary"/>
    <x v="24"/>
    <n v="945000000"/>
    <n v="18000000"/>
    <n v="597000000"/>
    <s v=" $-   "/>
    <n v="36000000"/>
    <m/>
    <m/>
    <m/>
  </r>
  <r>
    <x v="371"/>
    <s v="Year 3"/>
    <d v="2014-12-31T00:00:00"/>
    <x v="2"/>
    <s v="Consumer Discretionary"/>
    <x v="24"/>
    <n v="1246000000"/>
    <n v="40000000"/>
    <n v="801000000"/>
    <s v=" $-   "/>
    <n v="65000000"/>
    <m/>
    <m/>
    <m/>
  </r>
  <r>
    <x v="371"/>
    <s v="Year 4"/>
    <d v="2015-12-31T00:00:00"/>
    <x v="3"/>
    <s v="Consumer Discretionary"/>
    <x v="24"/>
    <n v="1492000000"/>
    <n v="58000000"/>
    <n v="1109000000"/>
    <s v=" $-   "/>
    <n v="93000000"/>
    <m/>
    <m/>
    <m/>
  </r>
  <r>
    <x v="372"/>
    <s v="Year 1"/>
    <d v="2013-12-31T00:00:00"/>
    <x v="1"/>
    <s v="Financials"/>
    <x v="13"/>
    <n v="26191000000"/>
    <n v="13307000000"/>
    <n v="3757000000"/>
    <s v=" $-   "/>
    <n v="3821000000"/>
    <m/>
    <m/>
    <m/>
  </r>
  <r>
    <x v="372"/>
    <s v="Year 2"/>
    <d v="2014-12-31T00:00:00"/>
    <x v="2"/>
    <s v="Financials"/>
    <x v="13"/>
    <n v="27174000000"/>
    <n v="13870000000"/>
    <n v="3964000000"/>
    <s v=" $-   "/>
    <n v="3882000000"/>
    <m/>
    <m/>
    <m/>
  </r>
  <r>
    <x v="372"/>
    <s v="Year 3"/>
    <d v="2015-12-31T00:00:00"/>
    <x v="3"/>
    <s v="Financials"/>
    <x v="13"/>
    <n v="26815000000"/>
    <n v="13723000000"/>
    <n v="4094000000"/>
    <s v=" $-   "/>
    <n v="3885000000"/>
    <m/>
    <m/>
    <m/>
  </r>
  <r>
    <x v="372"/>
    <s v="Year 4"/>
    <d v="2016-12-31T00:00:00"/>
    <x v="4"/>
    <s v="Financials"/>
    <x v="13"/>
    <n v="27625000000"/>
    <n v="15070000000"/>
    <n v="4154000000"/>
    <s v=" $-   "/>
    <n v="3985000000"/>
    <m/>
    <m/>
    <m/>
  </r>
  <r>
    <x v="373"/>
    <s v="Year 1"/>
    <d v="2012-12-29T00:00:00"/>
    <x v="0"/>
    <s v="Consumer Discretionary"/>
    <x v="117"/>
    <n v="4664120000"/>
    <n v="3098066000"/>
    <n v="1040287000"/>
    <s v=" $-   "/>
    <n v="88975000"/>
    <m/>
    <m/>
    <m/>
  </r>
  <r>
    <x v="373"/>
    <s v="Year 2"/>
    <d v="2013-12-28T00:00:00"/>
    <x v="1"/>
    <s v="Consumer Discretionary"/>
    <x v="117"/>
    <n v="5164784000"/>
    <n v="3411175000"/>
    <n v="1138934000"/>
    <s v=" $-   "/>
    <n v="100025000"/>
    <m/>
    <m/>
    <m/>
  </r>
  <r>
    <x v="373"/>
    <s v="Year 3"/>
    <d v="2014-12-27T00:00:00"/>
    <x v="2"/>
    <s v="Consumer Discretionary"/>
    <x v="117"/>
    <n v="5711715000"/>
    <n v="3761300000"/>
    <n v="1246308000"/>
    <s v=" $-   "/>
    <n v="114635000"/>
    <m/>
    <m/>
    <m/>
  </r>
  <r>
    <x v="373"/>
    <s v="Year 4"/>
    <d v="2015-12-26T00:00:00"/>
    <x v="3"/>
    <s v="Consumer Discretionary"/>
    <x v="117"/>
    <n v="6226507000"/>
    <n v="4083333000"/>
    <n v="1369097000"/>
    <s v=" $-   "/>
    <n v="123569000"/>
    <m/>
    <m/>
    <m/>
  </r>
  <r>
    <x v="374"/>
    <s v="Year 1"/>
    <d v="2013-10-03T00:00:00"/>
    <x v="1"/>
    <s v="Consumer Staples"/>
    <x v="40"/>
    <n v="34374000000"/>
    <n v="32016000000"/>
    <n v="983000000"/>
    <s v=" $-   "/>
    <s v=" $-   "/>
    <m/>
    <m/>
    <m/>
  </r>
  <r>
    <x v="374"/>
    <s v="Year 2"/>
    <d v="2014-10-03T00:00:00"/>
    <x v="2"/>
    <s v="Consumer Staples"/>
    <x v="40"/>
    <n v="37580000000"/>
    <n v="34895000000"/>
    <n v="1255000000"/>
    <s v=" $-   "/>
    <s v=" $-   "/>
    <m/>
    <m/>
    <m/>
  </r>
  <r>
    <x v="374"/>
    <s v="Year 3"/>
    <d v="2015-10-03T00:00:00"/>
    <x v="3"/>
    <s v="Consumer Staples"/>
    <x v="40"/>
    <n v="41373000000"/>
    <n v="37456000000"/>
    <n v="1748000000"/>
    <s v=" $-   "/>
    <s v=" $-   "/>
    <m/>
    <m/>
    <m/>
  </r>
  <r>
    <x v="374"/>
    <s v="Year 4"/>
    <d v="2016-10-01T00:00:00"/>
    <x v="4"/>
    <s v="Consumer Staples"/>
    <x v="40"/>
    <n v="36881000000"/>
    <n v="32184000000"/>
    <n v="1864000000"/>
    <s v=" $-   "/>
    <s v=" $-   "/>
    <m/>
    <m/>
    <m/>
  </r>
  <r>
    <x v="375"/>
    <s v="Year 1"/>
    <d v="2012-12-31T00:00:00"/>
    <x v="0"/>
    <s v="Energy"/>
    <x v="92"/>
    <n v="29809000000"/>
    <n v="26045000000"/>
    <n v="1702000000"/>
    <s v=" $-   "/>
    <n v="418000000"/>
    <m/>
    <m/>
    <m/>
  </r>
  <r>
    <x v="375"/>
    <s v="Year 2"/>
    <d v="2013-12-31T00:00:00"/>
    <x v="1"/>
    <s v="Energy"/>
    <x v="92"/>
    <n v="37601000000"/>
    <n v="34085000000"/>
    <n v="2248000000"/>
    <s v=" $-   "/>
    <n v="489000000"/>
    <m/>
    <m/>
    <m/>
  </r>
  <r>
    <x v="375"/>
    <s v="Year 3"/>
    <d v="2014-12-31T00:00:00"/>
    <x v="2"/>
    <s v="Energy"/>
    <x v="92"/>
    <n v="40633000000"/>
    <n v="35673000000"/>
    <n v="2762000000"/>
    <s v=" $-   "/>
    <n v="562000000"/>
    <m/>
    <m/>
    <m/>
  </r>
  <r>
    <x v="375"/>
    <s v="Year 4"/>
    <d v="2015-12-31T00:00:00"/>
    <x v="3"/>
    <s v="Energy"/>
    <x v="92"/>
    <n v="28711000000"/>
    <n v="22466000000"/>
    <n v="2620000000"/>
    <s v=" $-   "/>
    <n v="756000000"/>
    <m/>
    <m/>
    <m/>
  </r>
  <r>
    <x v="376"/>
    <s v="Year 1"/>
    <d v="2012-12-31T00:00:00"/>
    <x v="0"/>
    <s v="Information Technology"/>
    <x v="16"/>
    <n v="1793557000"/>
    <n v="1189341000"/>
    <n v="247597000"/>
    <s v=" $-   "/>
    <s v=" $-   "/>
    <m/>
    <m/>
    <m/>
  </r>
  <r>
    <x v="376"/>
    <s v="Year 2"/>
    <d v="2013-12-31T00:00:00"/>
    <x v="1"/>
    <s v="Information Technology"/>
    <x v="16"/>
    <n v="2064305000"/>
    <n v="1369438000"/>
    <n v="312367000"/>
    <s v=" $-   "/>
    <s v=" $-   "/>
    <m/>
    <m/>
    <m/>
  </r>
  <r>
    <x v="376"/>
    <s v="Year 3"/>
    <d v="2014-12-31T00:00:00"/>
    <x v="2"/>
    <s v="Information Technology"/>
    <x v="16"/>
    <n v="2446877000"/>
    <n v="1668892000"/>
    <n v="346345000"/>
    <s v=" $-   "/>
    <s v=" $-   "/>
    <m/>
    <m/>
    <m/>
  </r>
  <r>
    <x v="376"/>
    <s v="Year 4"/>
    <d v="2015-12-31T00:00:00"/>
    <x v="3"/>
    <s v="Information Technology"/>
    <x v="16"/>
    <n v="2779541000"/>
    <n v="1855181000"/>
    <n v="390253000"/>
    <s v=" $-   "/>
    <s v=" $-   "/>
    <m/>
    <m/>
    <m/>
  </r>
  <r>
    <x v="377"/>
    <s v="Year 1"/>
    <d v="2012-12-31T00:00:00"/>
    <x v="0"/>
    <s v="Information Technology"/>
    <x v="7"/>
    <n v="12825000000"/>
    <n v="6457000000"/>
    <n v="1804000000"/>
    <n v="1877000000"/>
    <s v=" $-   "/>
    <m/>
    <m/>
    <m/>
  </r>
  <r>
    <x v="377"/>
    <s v="Year 2"/>
    <d v="2013-12-31T00:00:00"/>
    <x v="1"/>
    <s v="Information Technology"/>
    <x v="7"/>
    <n v="12205000000"/>
    <n v="5841000000"/>
    <n v="1858000000"/>
    <n v="1522000000"/>
    <s v=" $-   "/>
    <m/>
    <m/>
    <m/>
  </r>
  <r>
    <x v="377"/>
    <s v="Year 3"/>
    <d v="2014-12-31T00:00:00"/>
    <x v="2"/>
    <s v="Information Technology"/>
    <x v="7"/>
    <n v="13045000000"/>
    <n v="5618000000"/>
    <n v="1843000000"/>
    <n v="1358000000"/>
    <s v=" $-   "/>
    <m/>
    <m/>
    <m/>
  </r>
  <r>
    <x v="377"/>
    <s v="Year 4"/>
    <d v="2015-12-31T00:00:00"/>
    <x v="3"/>
    <s v="Information Technology"/>
    <x v="7"/>
    <n v="13000000000"/>
    <n v="5440000000"/>
    <n v="1748000000"/>
    <n v="1280000000"/>
    <s v=" $-   "/>
    <m/>
    <m/>
    <m/>
  </r>
  <r>
    <x v="378"/>
    <s v="Year 1"/>
    <d v="2012-12-29T00:00:00"/>
    <x v="0"/>
    <s v="Industrials"/>
    <x v="53"/>
    <n v="12237000000"/>
    <n v="10019000000"/>
    <n v="1165000000"/>
    <s v=" $-   "/>
    <s v=" $-   "/>
    <m/>
    <m/>
    <m/>
  </r>
  <r>
    <x v="378"/>
    <s v="Year 2"/>
    <d v="2013-12-28T00:00:00"/>
    <x v="1"/>
    <s v="Industrials"/>
    <x v="53"/>
    <n v="12104000000"/>
    <n v="10131000000"/>
    <n v="1126000000"/>
    <s v=" $-   "/>
    <s v=" $-   "/>
    <m/>
    <m/>
    <m/>
  </r>
  <r>
    <x v="378"/>
    <s v="Year 3"/>
    <d v="2015-01-03T00:00:00"/>
    <x v="3"/>
    <s v="Industrials"/>
    <x v="53"/>
    <n v="13878000000"/>
    <n v="11421000000"/>
    <n v="1361000000"/>
    <s v=" $-   "/>
    <s v=" $-   "/>
    <m/>
    <m/>
    <m/>
  </r>
  <r>
    <x v="378"/>
    <s v="Year 4"/>
    <d v="2016-01-02T00:00:00"/>
    <x v="4"/>
    <s v="Industrials"/>
    <x v="53"/>
    <n v="13423000000"/>
    <n v="10979000000"/>
    <n v="1304000000"/>
    <s v=" $-   "/>
    <s v=" $-   "/>
    <m/>
    <m/>
    <m/>
  </r>
  <r>
    <x v="379"/>
    <s v="Year 1"/>
    <d v="2012-12-31T00:00:00"/>
    <x v="0"/>
    <s v="Consumer Discretionary"/>
    <x v="82"/>
    <n v="1834921000"/>
    <n v="955624000"/>
    <n v="670602000"/>
    <s v=" $-   "/>
    <s v=" $-   "/>
    <m/>
    <m/>
    <m/>
  </r>
  <r>
    <x v="379"/>
    <s v="Year 2"/>
    <d v="2013-12-31T00:00:00"/>
    <x v="1"/>
    <s v="Consumer Discretionary"/>
    <x v="82"/>
    <n v="2332051000"/>
    <n v="1195381000"/>
    <n v="871572000"/>
    <s v=" $-   "/>
    <s v=" $-   "/>
    <m/>
    <m/>
    <m/>
  </r>
  <r>
    <x v="379"/>
    <s v="Year 3"/>
    <d v="2014-12-31T00:00:00"/>
    <x v="2"/>
    <s v="Consumer Discretionary"/>
    <x v="82"/>
    <n v="3084370000"/>
    <n v="1572164000"/>
    <n v="1158251000"/>
    <s v=" $-   "/>
    <s v=" $-   "/>
    <m/>
    <m/>
    <m/>
  </r>
  <r>
    <x v="379"/>
    <s v="Year 4"/>
    <d v="2015-12-31T00:00:00"/>
    <x v="3"/>
    <s v="Consumer Discretionary"/>
    <x v="82"/>
    <n v="3963313000"/>
    <n v="2057766000"/>
    <n v="1497000000"/>
    <s v=" $-   "/>
    <s v=" $-   "/>
    <m/>
    <m/>
    <m/>
  </r>
  <r>
    <x v="380"/>
    <s v="Year 1"/>
    <d v="2012-12-31T00:00:00"/>
    <x v="0"/>
    <s v="Consumer Discretionary"/>
    <x v="82"/>
    <n v="1834921000"/>
    <n v="955624000"/>
    <n v="670602000"/>
    <s v=" $-   "/>
    <s v=" $-   "/>
    <m/>
    <m/>
    <m/>
  </r>
  <r>
    <x v="380"/>
    <s v="Year 2"/>
    <d v="2013-12-31T00:00:00"/>
    <x v="1"/>
    <s v="Consumer Discretionary"/>
    <x v="82"/>
    <n v="2332051000"/>
    <n v="1195381000"/>
    <n v="871572000"/>
    <s v=" $-   "/>
    <s v=" $-   "/>
    <m/>
    <m/>
    <m/>
  </r>
  <r>
    <x v="380"/>
    <s v="Year 3"/>
    <d v="2014-12-31T00:00:00"/>
    <x v="2"/>
    <s v="Consumer Discretionary"/>
    <x v="82"/>
    <n v="3084370000"/>
    <n v="1572164000"/>
    <n v="1158251000"/>
    <s v=" $-   "/>
    <s v=" $-   "/>
    <m/>
    <m/>
    <m/>
  </r>
  <r>
    <x v="380"/>
    <s v="Year 4"/>
    <d v="2015-12-31T00:00:00"/>
    <x v="3"/>
    <s v="Consumer Discretionary"/>
    <x v="82"/>
    <n v="3963313000"/>
    <n v="2057766000"/>
    <n v="1497000000"/>
    <s v=" $-   "/>
    <s v=" $-   "/>
    <m/>
    <m/>
    <m/>
  </r>
  <r>
    <x v="381"/>
    <s v="Year 1"/>
    <d v="2012-12-31T00:00:00"/>
    <x v="0"/>
    <s v="Industrials"/>
    <x v="0"/>
    <n v="37152000000"/>
    <n v="17820000000"/>
    <n v="16448000000"/>
    <s v=" $-   "/>
    <n v="1522000000"/>
    <m/>
    <m/>
    <m/>
  </r>
  <r>
    <x v="381"/>
    <s v="Year 2"/>
    <d v="2013-12-31T00:00:00"/>
    <x v="1"/>
    <s v="Industrials"/>
    <x v="0"/>
    <n v="38279000000"/>
    <n v="17192000000"/>
    <n v="17629000000"/>
    <s v=" $-   "/>
    <n v="1689000000"/>
    <m/>
    <m/>
    <m/>
  </r>
  <r>
    <x v="381"/>
    <s v="Year 3"/>
    <d v="2014-12-31T00:00:00"/>
    <x v="2"/>
    <s v="Industrials"/>
    <x v="0"/>
    <n v="38901000000"/>
    <n v="16611000000"/>
    <n v="17795000000"/>
    <s v=" $-   "/>
    <n v="1679000000"/>
    <m/>
    <m/>
    <m/>
  </r>
  <r>
    <x v="381"/>
    <s v="Year 4"/>
    <d v="2015-12-31T00:00:00"/>
    <x v="3"/>
    <s v="Industrials"/>
    <x v="0"/>
    <n v="37864000000"/>
    <n v="12130000000"/>
    <n v="18423000000"/>
    <s v=" $-   "/>
    <n v="1819000000"/>
    <m/>
    <m/>
    <m/>
  </r>
  <r>
    <x v="382"/>
    <s v="Year 1"/>
    <d v="2012-12-31T00:00:00"/>
    <x v="0"/>
    <s v="Real Estate"/>
    <x v="70"/>
    <n v="716612000"/>
    <n v="245316000"/>
    <n v="58005000"/>
    <s v=" $-   "/>
    <n v="346031000"/>
    <m/>
    <m/>
    <m/>
  </r>
  <r>
    <x v="382"/>
    <s v="Year 2"/>
    <d v="2013-12-31T00:00:00"/>
    <x v="1"/>
    <s v="Real Estate"/>
    <x v="70"/>
    <n v="758926000"/>
    <n v="258612000"/>
    <n v="37121000"/>
    <s v=" $-   "/>
    <n v="346273000"/>
    <m/>
    <m/>
    <m/>
  </r>
  <r>
    <x v="382"/>
    <s v="Year 3"/>
    <d v="2014-12-31T00:00:00"/>
    <x v="2"/>
    <s v="Real Estate"/>
    <x v="70"/>
    <n v="818046000"/>
    <n v="270741000"/>
    <n v="56612000"/>
    <s v=" $-   "/>
    <n v="363929000"/>
    <m/>
    <m/>
    <m/>
  </r>
  <r>
    <x v="382"/>
    <s v="Year 4"/>
    <d v="2015-12-31T00:00:00"/>
    <x v="3"/>
    <s v="Real Estate"/>
    <x v="70"/>
    <n v="894638000"/>
    <n v="282037000"/>
    <n v="71733000"/>
    <s v=" $-   "/>
    <n v="381277000"/>
    <m/>
    <m/>
    <m/>
  </r>
  <r>
    <x v="383"/>
    <s v="Year 1"/>
    <d v="2013-02-02T00:00:00"/>
    <x v="1"/>
    <s v="Consumer Discretionary"/>
    <x v="25"/>
    <n v="2220256000"/>
    <n v="1436582000"/>
    <n v="488880000"/>
    <s v=" $-   "/>
    <s v=" $-   "/>
    <m/>
    <m/>
    <m/>
  </r>
  <r>
    <x v="383"/>
    <s v="Year 2"/>
    <d v="2014-02-02T00:00:00"/>
    <x v="2"/>
    <s v="Consumer Discretionary"/>
    <x v="25"/>
    <n v="2670573000"/>
    <n v="1729325000"/>
    <n v="596390000"/>
    <s v=" $-   "/>
    <s v=" $-   "/>
    <m/>
    <m/>
    <m/>
  </r>
  <r>
    <x v="383"/>
    <s v="Year 3"/>
    <d v="2015-01-31T00:00:00"/>
    <x v="3"/>
    <s v="Consumer Discretionary"/>
    <x v="25"/>
    <n v="3241369000"/>
    <n v="2104582000"/>
    <n v="712006000"/>
    <s v=" $-   "/>
    <s v=" $-   "/>
    <m/>
    <m/>
    <m/>
  </r>
  <r>
    <x v="383"/>
    <s v="Year 4"/>
    <d v="2016-01-31T00:00:00"/>
    <x v="4"/>
    <s v="Consumer Discretionary"/>
    <x v="25"/>
    <n v="3924116000"/>
    <n v="2539783000"/>
    <n v="863354000"/>
    <s v=" $-   "/>
    <s v=" $-   "/>
    <m/>
    <m/>
    <m/>
  </r>
  <r>
    <x v="384"/>
    <s v="Year 1"/>
    <d v="2013-12-31T00:00:00"/>
    <x v="1"/>
    <s v="Health Care"/>
    <x v="26"/>
    <n v="122489000000"/>
    <n v="89659000000"/>
    <s v=" $-   "/>
    <s v=" $-   "/>
    <n v="23207000000"/>
    <m/>
    <m/>
    <m/>
  </r>
  <r>
    <x v="384"/>
    <s v="Year 2"/>
    <d v="2014-12-31T00:00:00"/>
    <x v="2"/>
    <s v="Health Care"/>
    <x v="26"/>
    <n v="130474000000"/>
    <n v="93633000000"/>
    <s v=" $-   "/>
    <s v=" $-   "/>
    <n v="26567000000"/>
    <m/>
    <m/>
    <m/>
  </r>
  <r>
    <x v="384"/>
    <s v="Year 3"/>
    <d v="2015-12-31T00:00:00"/>
    <x v="3"/>
    <s v="Health Care"/>
    <x v="26"/>
    <n v="157107000000"/>
    <n v="103875000000"/>
    <s v=" $-   "/>
    <s v=" $-   "/>
    <n v="42211000000"/>
    <m/>
    <m/>
    <m/>
  </r>
  <r>
    <x v="384"/>
    <s v="Year 4"/>
    <d v="2016-12-31T00:00:00"/>
    <x v="4"/>
    <s v="Health Care"/>
    <x v="26"/>
    <n v="184840000000"/>
    <n v="117038000000"/>
    <s v=" $-   "/>
    <s v=" $-   "/>
    <n v="54872000000"/>
    <m/>
    <m/>
    <m/>
  </r>
  <r>
    <x v="385"/>
    <s v="Year 1"/>
    <d v="2012-12-31T00:00:00"/>
    <x v="0"/>
    <s v="Financials"/>
    <x v="97"/>
    <n v="10515400000"/>
    <n v="7172100000"/>
    <n v="786800000"/>
    <s v=" $-   "/>
    <n v="1161600000"/>
    <m/>
    <m/>
    <m/>
  </r>
  <r>
    <x v="385"/>
    <s v="Year 2"/>
    <d v="2013-12-31T00:00:00"/>
    <x v="1"/>
    <s v="Financials"/>
    <x v="97"/>
    <n v="10368600000"/>
    <n v="7038400000"/>
    <n v="790400000"/>
    <s v=" $-   "/>
    <n v="1170400000"/>
    <m/>
    <m/>
    <m/>
  </r>
  <r>
    <x v="385"/>
    <s v="Year 3"/>
    <d v="2014-12-31T00:00:00"/>
    <x v="2"/>
    <s v="Financials"/>
    <x v="97"/>
    <n v="10524500000"/>
    <n v="7722100000"/>
    <n v="820900000"/>
    <s v=" $-   "/>
    <n v="1272000000"/>
    <m/>
    <m/>
    <m/>
  </r>
  <r>
    <x v="385"/>
    <s v="Year 4"/>
    <d v="2015-12-31T00:00:00"/>
    <x v="3"/>
    <s v="Financials"/>
    <x v="97"/>
    <n v="10731300000"/>
    <n v="7209400000"/>
    <n v="835100000"/>
    <s v=" $-   "/>
    <n v="1295700000"/>
    <m/>
    <m/>
    <m/>
  </r>
  <r>
    <x v="386"/>
    <s v="Year 1"/>
    <d v="2013-12-31T00:00:00"/>
    <x v="1"/>
    <s v="Industrials"/>
    <x v="59"/>
    <n v="21963000000"/>
    <n v="5849000000"/>
    <n v="6891000000"/>
    <s v=" $-   "/>
    <n v="1777000000"/>
    <m/>
    <m/>
    <m/>
  </r>
  <r>
    <x v="386"/>
    <s v="Year 2"/>
    <d v="2014-12-31T00:00:00"/>
    <x v="2"/>
    <s v="Industrials"/>
    <x v="59"/>
    <n v="23988000000"/>
    <n v="6097000000"/>
    <n v="7234000000"/>
    <s v=" $-   "/>
    <n v="1904000000"/>
    <m/>
    <m/>
    <m/>
  </r>
  <r>
    <x v="386"/>
    <s v="Year 3"/>
    <d v="2015-12-31T00:00:00"/>
    <x v="3"/>
    <s v="Industrials"/>
    <x v="59"/>
    <n v="21813000000"/>
    <n v="4434000000"/>
    <n v="7315000000"/>
    <s v=" $-   "/>
    <n v="2012000000"/>
    <m/>
    <m/>
    <m/>
  </r>
  <r>
    <x v="386"/>
    <s v="Year 4"/>
    <d v="2016-12-31T00:00:00"/>
    <x v="4"/>
    <s v="Industrials"/>
    <x v="59"/>
    <n v="19941000000"/>
    <n v="3747000000"/>
    <n v="6884000000"/>
    <s v=" $-   "/>
    <n v="2038000000"/>
    <m/>
    <m/>
    <m/>
  </r>
  <r>
    <x v="387"/>
    <s v="Year 1"/>
    <d v="2012-12-31T00:00:00"/>
    <x v="0"/>
    <s v="Industrials"/>
    <x v="49"/>
    <n v="54127000000"/>
    <n v="13574000000"/>
    <n v="37352000000"/>
    <s v=" $-   "/>
    <n v="1858000000"/>
    <m/>
    <m/>
    <m/>
  </r>
  <r>
    <x v="387"/>
    <s v="Year 2"/>
    <d v="2013-12-31T00:00:00"/>
    <x v="1"/>
    <s v="Industrials"/>
    <x v="49"/>
    <n v="55438000000"/>
    <n v="13703000000"/>
    <n v="32834000000"/>
    <s v=" $-   "/>
    <n v="1867000000"/>
    <m/>
    <m/>
    <m/>
  </r>
  <r>
    <x v="387"/>
    <s v="Year 3"/>
    <d v="2014-12-31T00:00:00"/>
    <x v="2"/>
    <s v="Industrials"/>
    <x v="49"/>
    <n v="58232000000"/>
    <n v="14758000000"/>
    <n v="36583000000"/>
    <s v=" $-   "/>
    <n v="1923000000"/>
    <m/>
    <m/>
    <m/>
  </r>
  <r>
    <x v="387"/>
    <s v="Year 4"/>
    <d v="2015-12-31T00:00:00"/>
    <x v="3"/>
    <s v="Industrials"/>
    <x v="49"/>
    <n v="58363000000"/>
    <n v="12947000000"/>
    <n v="35664000000"/>
    <s v=" $-   "/>
    <n v="2084000000"/>
    <m/>
    <m/>
    <m/>
  </r>
  <r>
    <x v="388"/>
    <s v="Year 1"/>
    <d v="2013-01-31T00:00:00"/>
    <x v="1"/>
    <s v="Consumer Discretionary"/>
    <x v="74"/>
    <n v="2794925000"/>
    <n v="1763394000"/>
    <n v="657246000"/>
    <s v=" $-   "/>
    <s v=" $-   "/>
    <m/>
    <m/>
    <m/>
  </r>
  <r>
    <x v="388"/>
    <s v="Year 2"/>
    <d v="2014-01-31T00:00:00"/>
    <x v="2"/>
    <s v="Consumer Discretionary"/>
    <x v="74"/>
    <n v="3086608000"/>
    <n v="1925266000"/>
    <n v="734511000"/>
    <s v=" $-   "/>
    <s v=" $-   "/>
    <m/>
    <m/>
    <m/>
  </r>
  <r>
    <x v="388"/>
    <s v="Year 3"/>
    <d v="2015-01-31T00:00:00"/>
    <x v="3"/>
    <s v="Consumer Discretionary"/>
    <x v="74"/>
    <n v="3323077000"/>
    <n v="2148147000"/>
    <n v="809545000"/>
    <s v=" $-   "/>
    <s v=" $-   "/>
    <m/>
    <m/>
    <m/>
  </r>
  <r>
    <x v="388"/>
    <s v="Year 4"/>
    <d v="2016-01-31T00:00:00"/>
    <x v="4"/>
    <s v="Consumer Discretionary"/>
    <x v="74"/>
    <n v="3445134000"/>
    <n v="2243232000"/>
    <n v="848323000"/>
    <s v=" $-   "/>
    <s v=" $-   "/>
    <m/>
    <m/>
    <m/>
  </r>
  <r>
    <x v="389"/>
    <s v="Year 1"/>
    <d v="2013-07-31T00:00:00"/>
    <x v="1"/>
    <s v="Financials"/>
    <x v="35"/>
    <n v="2436948000"/>
    <n v="1589821000"/>
    <n v="441168000"/>
    <n v="62630000"/>
    <s v=" $-   "/>
    <m/>
    <m/>
    <m/>
  </r>
  <r>
    <x v="389"/>
    <s v="Year 2"/>
    <d v="2014-07-31T00:00:00"/>
    <x v="2"/>
    <s v="Financials"/>
    <x v="35"/>
    <n v="2473500000"/>
    <n v="1595700000"/>
    <n v="460300000"/>
    <n v="61800000"/>
    <s v=" $-   "/>
    <m/>
    <m/>
    <m/>
  </r>
  <r>
    <x v="389"/>
    <s v="Year 3"/>
    <d v="2015-07-31T00:00:00"/>
    <x v="3"/>
    <s v="Financials"/>
    <x v="35"/>
    <n v="2371200000"/>
    <n v="1562600000"/>
    <n v="460100000"/>
    <n v="60200000"/>
    <s v=" $-   "/>
    <m/>
    <m/>
    <m/>
  </r>
  <r>
    <x v="389"/>
    <s v="Year 4"/>
    <d v="2016-07-31T00:00:00"/>
    <x v="4"/>
    <s v="Financials"/>
    <x v="35"/>
    <n v="2220300000"/>
    <n v="1465500000"/>
    <n v="425100000"/>
    <n v="55500000"/>
    <s v=" $-   "/>
    <m/>
    <m/>
    <m/>
  </r>
  <r>
    <x v="390"/>
    <s v="Year 1"/>
    <d v="2013-12-31T00:00:00"/>
    <x v="1"/>
    <s v="Industrials"/>
    <x v="53"/>
    <n v="56600000000"/>
    <n v="40468000000"/>
    <n v="5241000000"/>
    <n v="2342000000"/>
    <s v=" $-   "/>
    <m/>
    <m/>
    <m/>
  </r>
  <r>
    <x v="390"/>
    <s v="Year 2"/>
    <d v="2014-12-31T00:00:00"/>
    <x v="2"/>
    <s v="Industrials"/>
    <x v="53"/>
    <n v="57900000000"/>
    <n v="40898000000"/>
    <n v="4934000000"/>
    <n v="2475000000"/>
    <s v=" $-   "/>
    <m/>
    <m/>
    <m/>
  </r>
  <r>
    <x v="390"/>
    <s v="Year 3"/>
    <d v="2015-12-31T00:00:00"/>
    <x v="3"/>
    <s v="Industrials"/>
    <x v="53"/>
    <n v="56098000000"/>
    <n v="40431000000"/>
    <n v="6097000000"/>
    <n v="2279000000"/>
    <s v=" $-   "/>
    <m/>
    <m/>
    <m/>
  </r>
  <r>
    <x v="390"/>
    <s v="Year 4"/>
    <d v="2016-12-31T00:00:00"/>
    <x v="4"/>
    <s v="Industrials"/>
    <x v="53"/>
    <n v="57244000000"/>
    <n v="41460000000"/>
    <n v="5275000000"/>
    <n v="2337000000"/>
    <s v=" $-   "/>
    <m/>
    <m/>
    <m/>
  </r>
  <r>
    <x v="391"/>
    <s v="Year 1"/>
    <d v="2013-09-30T00:00:00"/>
    <x v="1"/>
    <s v="Information Technology"/>
    <x v="16"/>
    <n v="11778000000"/>
    <n v="1932000000"/>
    <n v="2207000000"/>
    <s v=" $-   "/>
    <n v="397000000"/>
    <m/>
    <m/>
    <m/>
  </r>
  <r>
    <x v="391"/>
    <s v="Year 2"/>
    <d v="2014-09-30T00:00:00"/>
    <x v="2"/>
    <s v="Information Technology"/>
    <x v="16"/>
    <n v="12702000000"/>
    <n v="1875000000"/>
    <n v="2242000000"/>
    <s v=" $-   "/>
    <n v="435000000"/>
    <m/>
    <m/>
    <m/>
  </r>
  <r>
    <x v="391"/>
    <s v="Year 3"/>
    <d v="2015-09-30T00:00:00"/>
    <x v="3"/>
    <s v="Information Technology"/>
    <x v="16"/>
    <n v="13880000000"/>
    <n v="2079000000"/>
    <n v="2229000000"/>
    <s v=" $-   "/>
    <n v="494000000"/>
    <m/>
    <m/>
    <m/>
  </r>
  <r>
    <x v="391"/>
    <s v="Year 4"/>
    <d v="2016-09-30T00:00:00"/>
    <x v="4"/>
    <s v="Information Technology"/>
    <x v="16"/>
    <n v="15082000000"/>
    <n v="2226000000"/>
    <n v="4469000000"/>
    <s v=" $-   "/>
    <n v="502000000"/>
    <m/>
    <m/>
    <m/>
  </r>
  <r>
    <x v="392"/>
    <s v="Year 1"/>
    <d v="2013-09-27T00:00:00"/>
    <x v="1"/>
    <s v="Health Care"/>
    <x v="5"/>
    <n v="2942897000"/>
    <n v="1693210000"/>
    <n v="432589000"/>
    <n v="208208000"/>
    <s v=" $-   "/>
    <m/>
    <m/>
    <m/>
  </r>
  <r>
    <x v="392"/>
    <s v="Year 2"/>
    <d v="2014-09-26T00:00:00"/>
    <x v="2"/>
    <s v="Health Care"/>
    <x v="5"/>
    <n v="3049800000"/>
    <n v="1748100000"/>
    <n v="470600000"/>
    <n v="234800000"/>
    <s v=" $-   "/>
    <m/>
    <m/>
    <m/>
  </r>
  <r>
    <x v="392"/>
    <s v="Year 3"/>
    <d v="2015-10-02T00:00:00"/>
    <x v="3"/>
    <s v="Health Care"/>
    <x v="5"/>
    <n v="3099100000"/>
    <n v="1816400000"/>
    <n v="488500000"/>
    <n v="245200000"/>
    <s v=" $-   "/>
    <m/>
    <m/>
    <m/>
  </r>
  <r>
    <x v="392"/>
    <s v="Year 4"/>
    <d v="2016-09-30T00:00:00"/>
    <x v="4"/>
    <s v="Health Care"/>
    <x v="5"/>
    <n v="3217800000"/>
    <n v="1856500000"/>
    <n v="557000000"/>
    <n v="253500000"/>
    <s v=" $-   "/>
    <m/>
    <m/>
    <m/>
  </r>
  <r>
    <x v="393"/>
    <s v="Year 1"/>
    <d v="2012-12-31T00:00:00"/>
    <x v="0"/>
    <s v="Consumer Discretionary"/>
    <x v="82"/>
    <n v="10879855000"/>
    <n v="5817880000"/>
    <n v="3596708000"/>
    <s v=" $-   "/>
    <s v=" $-   "/>
    <m/>
    <m/>
    <m/>
  </r>
  <r>
    <x v="393"/>
    <s v="Year 2"/>
    <d v="2013-12-31T00:00:00"/>
    <x v="1"/>
    <s v="Consumer Discretionary"/>
    <x v="82"/>
    <n v="11419648000"/>
    <n v="5931469000"/>
    <n v="3841032000"/>
    <s v=" $-   "/>
    <s v=" $-   "/>
    <m/>
    <m/>
    <m/>
  </r>
  <r>
    <x v="393"/>
    <s v="Year 3"/>
    <d v="2015-01-03T00:00:00"/>
    <x v="3"/>
    <s v="Consumer Discretionary"/>
    <x v="82"/>
    <n v="12282161000"/>
    <n v="6288190000"/>
    <n v="4159885000"/>
    <s v=" $-   "/>
    <s v=" $-   "/>
    <m/>
    <m/>
    <m/>
  </r>
  <r>
    <x v="393"/>
    <s v="Year 4"/>
    <d v="2016-01-02T00:00:00"/>
    <x v="4"/>
    <s v="Consumer Discretionary"/>
    <x v="82"/>
    <n v="12376744000"/>
    <n v="6393800000"/>
    <n v="4178386000"/>
    <s v=" $-   "/>
    <s v=" $-   "/>
    <m/>
    <m/>
    <m/>
  </r>
  <r>
    <x v="394"/>
    <s v="Year 1"/>
    <d v="2013-09-30T00:00:00"/>
    <x v="1"/>
    <s v="Consumer Discretionary"/>
    <x v="67"/>
    <n v="13794000000"/>
    <n v="6799000000"/>
    <n v="2829000000"/>
    <s v=" $-   "/>
    <n v="237000000"/>
    <m/>
    <m/>
    <m/>
  </r>
  <r>
    <x v="394"/>
    <s v="Year 2"/>
    <d v="2014-09-30T00:00:00"/>
    <x v="2"/>
    <s v="Consumer Discretionary"/>
    <x v="67"/>
    <n v="13783000000"/>
    <n v="6542000000"/>
    <n v="2899000000"/>
    <s v=" $-   "/>
    <n v="217000000"/>
    <m/>
    <m/>
    <m/>
  </r>
  <r>
    <x v="394"/>
    <s v="Year 3"/>
    <d v="2015-09-30T00:00:00"/>
    <x v="3"/>
    <s v="Consumer Discretionary"/>
    <x v="67"/>
    <n v="13268000000"/>
    <n v="6868000000"/>
    <n v="2860000000"/>
    <s v=" $-   "/>
    <n v="222000000"/>
    <m/>
    <m/>
    <m/>
  </r>
  <r>
    <x v="394"/>
    <s v="Year 4"/>
    <d v="2016-09-30T00:00:00"/>
    <x v="4"/>
    <s v="Consumer Discretionary"/>
    <x v="67"/>
    <n v="12488000000"/>
    <n v="6684000000"/>
    <n v="2851000000"/>
    <s v=" $-   "/>
    <n v="221000000"/>
    <m/>
    <m/>
    <m/>
  </r>
  <r>
    <x v="395"/>
    <s v="Year 1"/>
    <d v="2012-12-31T00:00:00"/>
    <x v="0"/>
    <s v="Energy"/>
    <x v="92"/>
    <n v="138393000000"/>
    <n v="126485000000"/>
    <n v="5229000000"/>
    <s v=" $-   "/>
    <n v="1549000000"/>
    <m/>
    <m/>
    <m/>
  </r>
  <r>
    <x v="395"/>
    <s v="Year 2"/>
    <d v="2013-12-31T00:00:00"/>
    <x v="1"/>
    <s v="Energy"/>
    <x v="92"/>
    <n v="138074000000"/>
    <n v="127316000000"/>
    <n v="5081000000"/>
    <s v=" $-   "/>
    <n v="1720000000"/>
    <m/>
    <m/>
    <m/>
  </r>
  <r>
    <x v="395"/>
    <s v="Year 3"/>
    <d v="2014-12-31T00:00:00"/>
    <x v="2"/>
    <s v="Energy"/>
    <x v="92"/>
    <n v="130844000000"/>
    <n v="118141000000"/>
    <n v="5111000000"/>
    <s v=" $-   "/>
    <n v="1690000000"/>
    <m/>
    <m/>
    <m/>
  </r>
  <r>
    <x v="395"/>
    <s v="Year 4"/>
    <d v="2015-12-31T00:00:00"/>
    <x v="3"/>
    <s v="Energy"/>
    <x v="92"/>
    <n v="87804000000"/>
    <n v="74651000000"/>
    <n v="4953000000"/>
    <s v=" $-   "/>
    <n v="1842000000"/>
    <m/>
    <m/>
    <m/>
  </r>
  <r>
    <x v="396"/>
    <s v="Year 1"/>
    <d v="2012-12-31T00:00:00"/>
    <x v="0"/>
    <s v="Materials"/>
    <x v="99"/>
    <n v="2567310000"/>
    <n v="2233284000"/>
    <n v="308143000"/>
    <s v=" $-   "/>
    <s v=" $-   "/>
    <m/>
    <m/>
    <m/>
  </r>
  <r>
    <x v="396"/>
    <s v="Year 2"/>
    <d v="2013-12-31T00:00:00"/>
    <x v="1"/>
    <s v="Materials"/>
    <x v="99"/>
    <n v="2770709000"/>
    <n v="2343829000"/>
    <n v="274217000"/>
    <s v=" $-   "/>
    <s v=" $-   "/>
    <m/>
    <m/>
    <m/>
  </r>
  <r>
    <x v="396"/>
    <s v="Year 3"/>
    <d v="2014-12-31T00:00:00"/>
    <x v="2"/>
    <s v="Materials"/>
    <x v="99"/>
    <n v="2994169000"/>
    <n v="2406587000"/>
    <n v="292358000"/>
    <s v=" $-   "/>
    <s v=" $-   "/>
    <m/>
    <m/>
    <m/>
  </r>
  <r>
    <x v="396"/>
    <s v="Year 4"/>
    <d v="2015-12-31T00:00:00"/>
    <x v="3"/>
    <s v="Materials"/>
    <x v="99"/>
    <n v="3422181000"/>
    <n v="2564648000"/>
    <n v="312694000"/>
    <s v=" $-   "/>
    <s v=" $-   "/>
    <m/>
    <m/>
    <m/>
  </r>
  <r>
    <x v="397"/>
    <s v="Year 1"/>
    <d v="2013-12-31T00:00:00"/>
    <x v="1"/>
    <s v="Real Estate"/>
    <x v="14"/>
    <n v="2299176000"/>
    <n v="928565000"/>
    <n v="177366000"/>
    <n v="32210000"/>
    <n v="461627000"/>
    <m/>
    <m/>
    <m/>
  </r>
  <r>
    <x v="397"/>
    <s v="Year 2"/>
    <d v="2014-12-31T00:00:00"/>
    <x v="2"/>
    <s v="Real Estate"/>
    <x v="14"/>
    <n v="2312512000"/>
    <n v="953611000"/>
    <n v="169270000"/>
    <s v=" $-   "/>
    <n v="481303000"/>
    <m/>
    <m/>
    <m/>
  </r>
  <r>
    <x v="397"/>
    <s v="Year 3"/>
    <d v="2015-12-31T00:00:00"/>
    <x v="3"/>
    <s v="Real Estate"/>
    <x v="14"/>
    <n v="2502267000"/>
    <n v="1011249000"/>
    <n v="175307000"/>
    <s v=" $-   "/>
    <n v="542952000"/>
    <m/>
    <m/>
    <m/>
  </r>
  <r>
    <x v="397"/>
    <s v="Year 4"/>
    <d v="2016-12-31T00:00:00"/>
    <x v="4"/>
    <s v="Real Estate"/>
    <x v="14"/>
    <n v="2506202000"/>
    <n v="1024336000"/>
    <n v="179279000"/>
    <s v=" $-   "/>
    <n v="565059000"/>
    <m/>
    <m/>
    <m/>
  </r>
  <r>
    <x v="398"/>
    <s v="Year 1"/>
    <d v="2012-12-31T00:00:00"/>
    <x v="0"/>
    <s v="Industrials"/>
    <x v="68"/>
    <n v="1407848000"/>
    <n v="516708000"/>
    <n v="220068000"/>
    <s v=" $-   "/>
    <n v="98844000"/>
    <m/>
    <m/>
    <m/>
  </r>
  <r>
    <x v="398"/>
    <s v="Year 2"/>
    <d v="2013-12-31T00:00:00"/>
    <x v="1"/>
    <s v="Industrials"/>
    <x v="68"/>
    <n v="1595703000"/>
    <n v="622523000"/>
    <n v="228982000"/>
    <s v=" $-   "/>
    <n v="129931000"/>
    <m/>
    <m/>
    <m/>
  </r>
  <r>
    <x v="398"/>
    <s v="Year 3"/>
    <d v="2014-12-31T00:00:00"/>
    <x v="2"/>
    <s v="Industrials"/>
    <x v="68"/>
    <n v="1746726000"/>
    <n v="716598000"/>
    <n v="227306000"/>
    <s v=" $-   "/>
    <n v="142376000"/>
    <m/>
    <m/>
    <m/>
  </r>
  <r>
    <x v="398"/>
    <s v="Year 4"/>
    <d v="2015-12-31T00:00:00"/>
    <x v="3"/>
    <s v="Industrials"/>
    <x v="68"/>
    <n v="2068010000"/>
    <n v="803274000"/>
    <n v="312690000"/>
    <s v=" $-   "/>
    <n v="215484000"/>
    <m/>
    <m/>
    <m/>
  </r>
  <r>
    <x v="399"/>
    <s v="Year 1"/>
    <d v="2012-12-31T00:00:00"/>
    <x v="0"/>
    <s v="Information Technology"/>
    <x v="16"/>
    <n v="873592000"/>
    <n v="167600000"/>
    <n v="186971000"/>
    <n v="61694000"/>
    <s v=" $-   "/>
    <m/>
    <m/>
    <m/>
  </r>
  <r>
    <x v="399"/>
    <s v="Year 2"/>
    <d v="2013-12-31T00:00:00"/>
    <x v="1"/>
    <s v="Information Technology"/>
    <x v="16"/>
    <n v="965087000"/>
    <n v="187013000"/>
    <n v="179545000"/>
    <n v="70297000"/>
    <s v=" $-   "/>
    <m/>
    <m/>
    <m/>
  </r>
  <r>
    <x v="399"/>
    <s v="Year 3"/>
    <d v="2014-12-31T00:00:00"/>
    <x v="2"/>
    <s v="Information Technology"/>
    <x v="16"/>
    <n v="1010117000"/>
    <n v="188425000"/>
    <n v="189488000"/>
    <n v="67777000"/>
    <s v=" $-   "/>
    <m/>
    <m/>
    <m/>
  </r>
  <r>
    <x v="399"/>
    <s v="Year 4"/>
    <d v="2015-12-31T00:00:00"/>
    <x v="3"/>
    <s v="Information Technology"/>
    <x v="16"/>
    <n v="1059366000"/>
    <n v="192788000"/>
    <n v="196914000"/>
    <n v="63718000"/>
    <s v=" $-   "/>
    <m/>
    <m/>
    <m/>
  </r>
  <r>
    <x v="400"/>
    <s v="Year 1"/>
    <d v="2012-12-31T00:00:00"/>
    <x v="0"/>
    <s v="Health Care"/>
    <x v="19"/>
    <n v="1527042000"/>
    <n v="279885000"/>
    <n v="432681000"/>
    <n v="765905000"/>
    <s v=" $-   "/>
    <m/>
    <m/>
    <m/>
  </r>
  <r>
    <x v="400"/>
    <s v="Year 2"/>
    <d v="2013-12-31T00:00:00"/>
    <x v="1"/>
    <s v="Health Care"/>
    <x v="19"/>
    <n v="1211975000"/>
    <n v="130277000"/>
    <n v="356188000"/>
    <n v="882097000"/>
    <s v=" $-   "/>
    <m/>
    <m/>
    <m/>
  </r>
  <r>
    <x v="400"/>
    <s v="Year 3"/>
    <d v="2014-12-31T00:00:00"/>
    <x v="2"/>
    <s v="Health Care"/>
    <x v="19"/>
    <n v="580415000"/>
    <n v="60987000"/>
    <n v="305409000"/>
    <n v="855506000"/>
    <s v=" $-   "/>
    <m/>
    <m/>
    <m/>
  </r>
  <r>
    <x v="400"/>
    <s v="Year 4"/>
    <d v="2015-12-31T00:00:00"/>
    <x v="3"/>
    <s v="Health Care"/>
    <x v="19"/>
    <n v="1032336000"/>
    <n v="124512000"/>
    <n v="376575000"/>
    <n v="995922000"/>
    <s v=" $-   "/>
    <m/>
    <m/>
    <m/>
  </r>
  <r>
    <x v="401"/>
    <s v="Year 1"/>
    <d v="2013-12-31T00:00:00"/>
    <x v="1"/>
    <s v="Real Estate"/>
    <x v="14"/>
    <n v="2514595000"/>
    <n v="1118240000"/>
    <n v="132447000"/>
    <s v=" $-   "/>
    <n v="629908000"/>
    <m/>
    <m/>
    <m/>
  </r>
  <r>
    <x v="401"/>
    <s v="Year 2"/>
    <d v="2014-12-31T00:00:00"/>
    <x v="2"/>
    <s v="Real Estate"/>
    <x v="14"/>
    <n v="2772550000"/>
    <n v="1212480000"/>
    <n v="147481000"/>
    <s v=" $-   "/>
    <n v="725216000"/>
    <m/>
    <m/>
    <m/>
  </r>
  <r>
    <x v="401"/>
    <s v="Year 3"/>
    <d v="2015-12-31T00:00:00"/>
    <x v="3"/>
    <s v="Real Estate"/>
    <x v="14"/>
    <n v="3285346000"/>
    <n v="1410205000"/>
    <n v="145992000"/>
    <s v=" $-   "/>
    <n v="894057000"/>
    <m/>
    <m/>
    <m/>
  </r>
  <r>
    <x v="401"/>
    <s v="Year 4"/>
    <d v="2016-12-31T00:00:00"/>
    <x v="4"/>
    <s v="Real Estate"/>
    <x v="14"/>
    <n v="3442646000"/>
    <n v="1442073000"/>
    <n v="136863000"/>
    <s v=" $-   "/>
    <n v="898924000"/>
    <m/>
    <m/>
    <m/>
  </r>
  <r>
    <x v="402"/>
    <s v="Year 1"/>
    <d v="2012-12-31T00:00:00"/>
    <x v="0"/>
    <s v="Telecommunications Services"/>
    <x v="61"/>
    <n v="115846000000"/>
    <n v="46275000000"/>
    <n v="39951000000"/>
    <s v=" $-   "/>
    <n v="16460000000"/>
    <m/>
    <m/>
    <m/>
  </r>
  <r>
    <x v="402"/>
    <s v="Year 2"/>
    <d v="2013-12-31T00:00:00"/>
    <x v="1"/>
    <s v="Telecommunications Services"/>
    <x v="61"/>
    <n v="120550000000"/>
    <n v="44887000000"/>
    <n v="27089000000"/>
    <s v=" $-   "/>
    <n v="16606000000"/>
    <m/>
    <m/>
    <m/>
  </r>
  <r>
    <x v="402"/>
    <s v="Year 3"/>
    <d v="2014-12-31T00:00:00"/>
    <x v="2"/>
    <s v="Telecommunications Services"/>
    <x v="61"/>
    <n v="127079000000"/>
    <n v="49931000000"/>
    <n v="41016000000"/>
    <s v=" $-   "/>
    <n v="16533000000"/>
    <m/>
    <m/>
    <m/>
  </r>
  <r>
    <x v="402"/>
    <s v="Year 4"/>
    <d v="2015-12-31T00:00:00"/>
    <x v="3"/>
    <s v="Telecommunications Services"/>
    <x v="61"/>
    <n v="131620000000"/>
    <n v="52557000000"/>
    <n v="29986000000"/>
    <s v=" $-   "/>
    <n v="16017000000"/>
    <m/>
    <m/>
    <m/>
  </r>
  <r>
    <x v="403"/>
    <s v="Year 1"/>
    <d v="2012-12-31T00:00:00"/>
    <x v="0"/>
    <s v="Health Care"/>
    <x v="4"/>
    <n v="1843641000"/>
    <n v="737614000"/>
    <n v="477270000"/>
    <n v="96004000"/>
    <n v="13829000"/>
    <m/>
    <m/>
    <m/>
  </r>
  <r>
    <x v="403"/>
    <s v="Year 2"/>
    <d v="2013-12-31T00:00:00"/>
    <x v="1"/>
    <s v="Health Care"/>
    <x v="4"/>
    <n v="1904218000"/>
    <n v="783456000"/>
    <n v="492965000"/>
    <n v="100536000"/>
    <n v="9918000"/>
    <m/>
    <m/>
    <m/>
  </r>
  <r>
    <x v="403"/>
    <s v="Year 3"/>
    <d v="2014-12-31T00:00:00"/>
    <x v="2"/>
    <s v="Health Care"/>
    <x v="4"/>
    <n v="1989344000"/>
    <n v="824913000"/>
    <n v="512707000"/>
    <n v="107726000"/>
    <n v="10634000"/>
    <m/>
    <m/>
    <m/>
  </r>
  <r>
    <x v="403"/>
    <s v="Year 4"/>
    <d v="2015-12-31T00:00:00"/>
    <x v="3"/>
    <s v="Health Care"/>
    <x v="4"/>
    <n v="2042332000"/>
    <n v="842672000"/>
    <n v="495747000"/>
    <n v="118545000"/>
    <n v="10123000"/>
    <m/>
    <m/>
    <m/>
  </r>
  <r>
    <x v="404"/>
    <s v="Year 1"/>
    <d v="2013-06-28T00:00:00"/>
    <x v="1"/>
    <s v="Information Technology"/>
    <x v="111"/>
    <n v="15351000000"/>
    <n v="10988000000"/>
    <n v="1525000000"/>
    <n v="1572000000"/>
    <s v=" $-   "/>
    <m/>
    <m/>
    <m/>
  </r>
  <r>
    <x v="404"/>
    <s v="Year 2"/>
    <d v="2014-06-27T00:00:00"/>
    <x v="2"/>
    <s v="Information Technology"/>
    <x v="111"/>
    <n v="15130000000"/>
    <n v="10770000000"/>
    <n v="908000000"/>
    <n v="1661000000"/>
    <s v=" $-   "/>
    <m/>
    <m/>
    <m/>
  </r>
  <r>
    <x v="404"/>
    <s v="Year 3"/>
    <d v="2015-07-03T00:00:00"/>
    <x v="3"/>
    <s v="Information Technology"/>
    <x v="111"/>
    <n v="14572000000"/>
    <n v="10351000000"/>
    <n v="964000000"/>
    <n v="1646000000"/>
    <s v=" $-   "/>
    <m/>
    <m/>
    <m/>
  </r>
  <r>
    <x v="404"/>
    <s v="Year 4"/>
    <d v="2016-07-01T00:00:00"/>
    <x v="4"/>
    <s v="Information Technology"/>
    <x v="111"/>
    <n v="12994000000"/>
    <n v="9559000000"/>
    <n v="1342000000"/>
    <n v="1627000000"/>
    <s v=" $-   "/>
    <m/>
    <m/>
    <m/>
  </r>
  <r>
    <x v="405"/>
    <s v="Year 1"/>
    <d v="2012-12-31T00:00:00"/>
    <x v="0"/>
    <s v="Utilities"/>
    <x v="11"/>
    <n v="4246400000"/>
    <n v="2760500000"/>
    <n v="121400000"/>
    <s v=" $-   "/>
    <n v="364200000"/>
    <m/>
    <m/>
    <m/>
  </r>
  <r>
    <x v="405"/>
    <s v="Year 2"/>
    <d v="2013-12-31T00:00:00"/>
    <x v="1"/>
    <s v="Utilities"/>
    <x v="11"/>
    <n v="4519000000"/>
    <n v="2982100000"/>
    <n v="116700000"/>
    <s v=" $-   "/>
    <n v="340100000"/>
    <m/>
    <m/>
    <m/>
  </r>
  <r>
    <x v="405"/>
    <s v="Year 3"/>
    <d v="2014-12-31T00:00:00"/>
    <x v="2"/>
    <s v="Utilities"/>
    <x v="11"/>
    <n v="4997100000"/>
    <n v="3371800000"/>
    <n v="121800000"/>
    <s v=" $-   "/>
    <n v="391400000"/>
    <m/>
    <m/>
    <m/>
  </r>
  <r>
    <x v="405"/>
    <s v="Year 4"/>
    <d v="2015-12-31T00:00:00"/>
    <x v="3"/>
    <s v="Utilities"/>
    <x v="11"/>
    <n v="5926100000"/>
    <n v="3949400000"/>
    <n v="164400000"/>
    <s v=" $-   "/>
    <n v="561800000"/>
    <m/>
    <m/>
    <m/>
  </r>
  <r>
    <x v="406"/>
    <s v="Year 1"/>
    <d v="2012-12-31T00:00:00"/>
    <x v="0"/>
    <s v="Financials"/>
    <x v="35"/>
    <n v="91247000000"/>
    <n v="1727000000"/>
    <n v="48724000000"/>
    <s v=" $-   "/>
    <n v="8891000000"/>
    <m/>
    <m/>
    <m/>
  </r>
  <r>
    <x v="406"/>
    <s v="Year 2"/>
    <d v="2013-12-31T00:00:00"/>
    <x v="1"/>
    <s v="Financials"/>
    <x v="35"/>
    <n v="88069000000"/>
    <n v="1337000000"/>
    <n v="47338000000"/>
    <s v=" $-   "/>
    <n v="3813000000"/>
    <m/>
    <m/>
    <m/>
  </r>
  <r>
    <x v="406"/>
    <s v="Year 3"/>
    <d v="2014-12-31T00:00:00"/>
    <x v="2"/>
    <s v="Financials"/>
    <x v="35"/>
    <n v="88372000000"/>
    <n v="1096000000"/>
    <n v="47667000000"/>
    <s v=" $-   "/>
    <n v="2765000000"/>
    <m/>
    <m/>
    <m/>
  </r>
  <r>
    <x v="406"/>
    <s v="Year 4"/>
    <d v="2015-12-31T00:00:00"/>
    <x v="3"/>
    <s v="Financials"/>
    <x v="35"/>
    <n v="90033000000"/>
    <n v="963000000"/>
    <n v="48728000000"/>
    <s v=" $-   "/>
    <n v="3688000000"/>
    <m/>
    <m/>
    <m/>
  </r>
  <r>
    <x v="407"/>
    <s v="Year 1"/>
    <d v="2013-09-29T00:00:00"/>
    <x v="1"/>
    <s v="Consumer Staples"/>
    <x v="93"/>
    <n v="12917000000"/>
    <n v="8288000000"/>
    <n v="3682000000"/>
    <s v=" $-   "/>
    <s v=" $-   "/>
    <m/>
    <m/>
    <m/>
  </r>
  <r>
    <x v="407"/>
    <s v="Year 2"/>
    <d v="2014-09-28T00:00:00"/>
    <x v="2"/>
    <s v="Consumer Staples"/>
    <x v="93"/>
    <n v="14194000000"/>
    <n v="9150000000"/>
    <n v="4032000000"/>
    <s v=" $-   "/>
    <s v=" $-   "/>
    <m/>
    <m/>
    <m/>
  </r>
  <r>
    <x v="407"/>
    <s v="Year 3"/>
    <d v="2015-09-27T00:00:00"/>
    <x v="3"/>
    <s v="Consumer Staples"/>
    <x v="93"/>
    <n v="15389000000"/>
    <n v="9973000000"/>
    <n v="4472000000"/>
    <s v=" $-   "/>
    <s v=" $-   "/>
    <m/>
    <m/>
    <m/>
  </r>
  <r>
    <x v="407"/>
    <s v="Year 4"/>
    <d v="2016-09-25T00:00:00"/>
    <x v="4"/>
    <s v="Consumer Staples"/>
    <x v="93"/>
    <n v="15724000000"/>
    <n v="10313000000"/>
    <n v="4477000000"/>
    <s v=" $-   "/>
    <s v=" $-   "/>
    <m/>
    <m/>
    <m/>
  </r>
  <r>
    <x v="408"/>
    <s v="Year 1"/>
    <d v="2013-12-31T00:00:00"/>
    <x v="1"/>
    <s v="Consumer Discretionary"/>
    <x v="110"/>
    <n v="18769000000"/>
    <n v="15471000000"/>
    <n v="1828000000"/>
    <s v=" $-   "/>
    <n v="25000000"/>
    <m/>
    <m/>
    <m/>
  </r>
  <r>
    <x v="408"/>
    <s v="Year 2"/>
    <d v="2014-12-31T00:00:00"/>
    <x v="2"/>
    <s v="Consumer Discretionary"/>
    <x v="110"/>
    <n v="19872000000"/>
    <n v="16477000000"/>
    <n v="2038000000"/>
    <s v=" $-   "/>
    <n v="33000000"/>
    <m/>
    <m/>
    <m/>
  </r>
  <r>
    <x v="408"/>
    <s v="Year 3"/>
    <d v="2015-12-31T00:00:00"/>
    <x v="3"/>
    <s v="Consumer Discretionary"/>
    <x v="110"/>
    <n v="20891000000"/>
    <n v="17201000000"/>
    <n v="2130000000"/>
    <s v=" $-   "/>
    <n v="74000000"/>
    <m/>
    <m/>
    <m/>
  </r>
  <r>
    <x v="408"/>
    <s v="Year 4"/>
    <d v="2016-12-31T00:00:00"/>
    <x v="4"/>
    <s v="Consumer Discretionary"/>
    <x v="110"/>
    <n v="20718000000"/>
    <n v="17036000000"/>
    <n v="2084000000"/>
    <s v=" $-   "/>
    <n v="71000000"/>
    <m/>
    <m/>
    <m/>
  </r>
  <r>
    <x v="409"/>
    <s v="Year 1"/>
    <d v="2013-12-31T00:00:00"/>
    <x v="1"/>
    <s v="Industrials"/>
    <x v="118"/>
    <n v="13983000000"/>
    <n v="9112000000"/>
    <n v="1468000000"/>
    <s v=" $-   "/>
    <n v="1333000000"/>
    <m/>
    <m/>
    <m/>
  </r>
  <r>
    <x v="409"/>
    <s v="Year 2"/>
    <d v="2014-12-31T00:00:00"/>
    <x v="2"/>
    <s v="Industrials"/>
    <x v="118"/>
    <n v="13996000000"/>
    <n v="9002000000"/>
    <n v="1481000000"/>
    <s v=" $-   "/>
    <n v="1292000000"/>
    <m/>
    <m/>
    <m/>
  </r>
  <r>
    <x v="409"/>
    <s v="Year 3"/>
    <d v="2015-12-31T00:00:00"/>
    <x v="3"/>
    <s v="Industrials"/>
    <x v="118"/>
    <n v="12961000000"/>
    <n v="8231000000"/>
    <n v="1343000000"/>
    <s v=" $-   "/>
    <n v="1245000000"/>
    <m/>
    <m/>
    <m/>
  </r>
  <r>
    <x v="409"/>
    <s v="Year 4"/>
    <d v="2016-12-31T00:00:00"/>
    <x v="4"/>
    <s v="Industrials"/>
    <x v="118"/>
    <n v="13609000000"/>
    <n v="8486000000"/>
    <n v="1410000000"/>
    <s v=" $-   "/>
    <n v="1301000000"/>
    <m/>
    <m/>
    <m/>
  </r>
  <r>
    <x v="410"/>
    <s v="Year 1"/>
    <d v="2012-12-31T00:00:00"/>
    <x v="0"/>
    <s v="Energy"/>
    <x v="27"/>
    <n v="7486000000"/>
    <n v="4523000000"/>
    <n v="595000000"/>
    <s v=" $-   "/>
    <n v="756000000"/>
    <m/>
    <m/>
    <m/>
  </r>
  <r>
    <x v="410"/>
    <s v="Year 2"/>
    <d v="2013-12-31T00:00:00"/>
    <x v="1"/>
    <s v="Energy"/>
    <x v="27"/>
    <n v="6860000000"/>
    <n v="4124000000"/>
    <n v="546000000"/>
    <s v=" $-   "/>
    <n v="815000000"/>
    <m/>
    <m/>
    <m/>
  </r>
  <r>
    <x v="410"/>
    <s v="Year 3"/>
    <d v="2014-12-31T00:00:00"/>
    <x v="2"/>
    <s v="Energy"/>
    <x v="27"/>
    <n v="7637000000"/>
    <n v="4508000000"/>
    <n v="384000000"/>
    <s v=" $-   "/>
    <n v="1176000000"/>
    <m/>
    <m/>
    <m/>
  </r>
  <r>
    <x v="410"/>
    <s v="Year 4"/>
    <d v="2015-12-31T00:00:00"/>
    <x v="3"/>
    <s v="Energy"/>
    <x v="27"/>
    <n v="7360000000"/>
    <n v="3434000000"/>
    <n v="864000000"/>
    <s v=" $-   "/>
    <n v="1738000000"/>
    <m/>
    <m/>
    <m/>
  </r>
  <r>
    <x v="411"/>
    <s v="Year 1"/>
    <d v="2013-01-31T00:00:00"/>
    <x v="1"/>
    <s v="Consumer Staples"/>
    <x v="55"/>
    <n v="468651000000"/>
    <n v="352297000000"/>
    <n v="88629000000"/>
    <s v=" $-   "/>
    <s v=" $-   "/>
    <m/>
    <m/>
    <m/>
  </r>
  <r>
    <x v="411"/>
    <s v="Year 2"/>
    <d v="2014-01-31T00:00:00"/>
    <x v="2"/>
    <s v="Consumer Staples"/>
    <x v="55"/>
    <n v="476294000000"/>
    <n v="358069000000"/>
    <n v="91353000000"/>
    <s v=" $-   "/>
    <s v=" $-   "/>
    <m/>
    <m/>
    <m/>
  </r>
  <r>
    <x v="411"/>
    <s v="Year 3"/>
    <d v="2015-01-31T00:00:00"/>
    <x v="3"/>
    <s v="Consumer Staples"/>
    <x v="55"/>
    <n v="485651000000"/>
    <n v="365086000000"/>
    <n v="93418000000"/>
    <s v=" $-   "/>
    <s v=" $-   "/>
    <m/>
    <m/>
    <m/>
  </r>
  <r>
    <x v="411"/>
    <s v="Year 4"/>
    <d v="2016-01-31T00:00:00"/>
    <x v="4"/>
    <s v="Consumer Staples"/>
    <x v="55"/>
    <n v="482130000000"/>
    <n v="360984000000"/>
    <n v="97041000000"/>
    <s v=" $-   "/>
    <s v=" $-   "/>
    <m/>
    <m/>
    <m/>
  </r>
  <r>
    <x v="412"/>
    <s v="Year 1"/>
    <d v="2014-09-30T00:00:00"/>
    <x v="2"/>
    <s v="Materials"/>
    <x v="32"/>
    <n v="9895100000"/>
    <n v="7961500000"/>
    <n v="937600000"/>
    <s v=" $-   "/>
    <n v="86000000"/>
    <m/>
    <m/>
    <m/>
  </r>
  <r>
    <x v="412"/>
    <s v="Year 2"/>
    <d v="2015-09-30T00:00:00"/>
    <x v="3"/>
    <s v="Materials"/>
    <x v="32"/>
    <n v="11124800000"/>
    <n v="8986500000"/>
    <n v="1026100000"/>
    <s v=" $-   "/>
    <n v="118900000"/>
    <m/>
    <m/>
    <m/>
  </r>
  <r>
    <x v="412"/>
    <s v="Year 3"/>
    <d v="2016-09-30T00:00:00"/>
    <x v="4"/>
    <s v="Materials"/>
    <x v="32"/>
    <n v="14171800000"/>
    <n v="11413200000"/>
    <n v="1750100000"/>
    <s v=" $-   "/>
    <n v="211800000"/>
    <m/>
    <m/>
    <m/>
  </r>
  <r>
    <x v="413"/>
    <s v="Year 1"/>
    <d v="2012-12-31T00:00:00"/>
    <x v="0"/>
    <s v="Information Technology"/>
    <x v="16"/>
    <n v="5664800000"/>
    <n v="3194200000"/>
    <n v="1140600000"/>
    <s v=" $-   "/>
    <s v=" $-   "/>
    <m/>
    <m/>
    <m/>
  </r>
  <r>
    <x v="413"/>
    <s v="Year 2"/>
    <d v="2013-12-31T00:00:00"/>
    <x v="1"/>
    <s v="Information Technology"/>
    <x v="16"/>
    <n v="5542000000"/>
    <n v="3235000000"/>
    <n v="1199600000"/>
    <s v=" $-   "/>
    <s v=" $-   "/>
    <m/>
    <m/>
    <m/>
  </r>
  <r>
    <x v="413"/>
    <s v="Year 3"/>
    <d v="2014-12-31T00:00:00"/>
    <x v="2"/>
    <s v="Information Technology"/>
    <x v="16"/>
    <n v="5607200000"/>
    <n v="3297400000"/>
    <n v="1169300000"/>
    <s v=" $-   "/>
    <s v=" $-   "/>
    <m/>
    <m/>
    <m/>
  </r>
  <r>
    <x v="413"/>
    <s v="Year 4"/>
    <d v="2015-12-31T00:00:00"/>
    <x v="3"/>
    <s v="Information Technology"/>
    <x v="16"/>
    <n v="5483700000"/>
    <n v="3199400000"/>
    <n v="1174900000"/>
    <s v=" $-   "/>
    <s v=" $-   "/>
    <m/>
    <m/>
    <m/>
  </r>
  <r>
    <x v="414"/>
    <s v="Year 1"/>
    <d v="2012-12-31T00:00:00"/>
    <x v="0"/>
    <s v="Real Estate"/>
    <x v="14"/>
    <n v="5989000000"/>
    <n v="4993000000"/>
    <n v="320000000"/>
    <n v="32000000"/>
    <s v=" $-   "/>
    <m/>
    <m/>
    <m/>
  </r>
  <r>
    <x v="414"/>
    <s v="Year 2"/>
    <d v="2013-12-31T00:00:00"/>
    <x v="1"/>
    <s v="Real Estate"/>
    <x v="14"/>
    <n v="7254000000"/>
    <n v="5716000000"/>
    <n v="494000000"/>
    <n v="33000000"/>
    <s v=" $-   "/>
    <m/>
    <m/>
    <m/>
  </r>
  <r>
    <x v="414"/>
    <s v="Year 3"/>
    <d v="2014-12-31T00:00:00"/>
    <x v="2"/>
    <s v="Real Estate"/>
    <x v="14"/>
    <n v="7403000000"/>
    <n v="5763000000"/>
    <n v="249000000"/>
    <n v="27000000"/>
    <s v=" $-   "/>
    <m/>
    <m/>
    <m/>
  </r>
  <r>
    <x v="414"/>
    <s v="Year 4"/>
    <d v="2015-12-31T00:00:00"/>
    <x v="3"/>
    <s v="Real Estate"/>
    <x v="14"/>
    <n v="7082000000"/>
    <n v="5694000000"/>
    <n v="420000000"/>
    <n v="24000000"/>
    <s v=" $-   "/>
    <m/>
    <m/>
    <m/>
  </r>
  <r>
    <x v="415"/>
    <s v="Year 1"/>
    <d v="2012-12-31T00:00:00"/>
    <x v="0"/>
    <s v="Consumer Discretionary"/>
    <x v="43"/>
    <n v="4534000000"/>
    <n v="2093000000"/>
    <n v="1389000000"/>
    <s v=" $-   "/>
    <n v="185000000"/>
    <m/>
    <m/>
    <m/>
  </r>
  <r>
    <x v="415"/>
    <s v="Year 2"/>
    <d v="2013-12-31T00:00:00"/>
    <x v="1"/>
    <s v="Consumer Discretionary"/>
    <x v="43"/>
    <n v="5009000000"/>
    <n v="2394000000"/>
    <n v="1471000000"/>
    <s v=" $-   "/>
    <n v="216000000"/>
    <m/>
    <m/>
    <m/>
  </r>
  <r>
    <x v="415"/>
    <s v="Year 3"/>
    <d v="2014-12-31T00:00:00"/>
    <x v="2"/>
    <s v="Consumer Discretionary"/>
    <x v="43"/>
    <n v="5281000000"/>
    <n v="2504000000"/>
    <n v="1557000000"/>
    <s v=" $-   "/>
    <n v="233000000"/>
    <m/>
    <m/>
    <m/>
  </r>
  <r>
    <x v="415"/>
    <s v="Year 4"/>
    <d v="2015-12-31T00:00:00"/>
    <x v="3"/>
    <s v="Consumer Discretionary"/>
    <x v="43"/>
    <n v="5536000000"/>
    <n v="2700000000"/>
    <n v="1574000000"/>
    <s v=" $-   "/>
    <n v="234000000"/>
    <m/>
    <m/>
    <m/>
  </r>
  <r>
    <x v="416"/>
    <s v="Year 1"/>
    <d v="2012-12-31T00:00:00"/>
    <x v="0"/>
    <s v="Consumer Discretionary"/>
    <x v="119"/>
    <n v="5154284000"/>
    <n v="3251575000"/>
    <n v="481677000"/>
    <s v=" $-   "/>
    <n v="373199000"/>
    <m/>
    <m/>
    <m/>
  </r>
  <r>
    <x v="416"/>
    <s v="Year 2"/>
    <d v="2013-12-31T00:00:00"/>
    <x v="1"/>
    <s v="Consumer Discretionary"/>
    <x v="119"/>
    <n v="5620936000"/>
    <n v="3478822000"/>
    <n v="465926000"/>
    <s v=" $-   "/>
    <n v="371051000"/>
    <m/>
    <m/>
    <m/>
  </r>
  <r>
    <x v="416"/>
    <s v="Year 3"/>
    <d v="2014-12-31T00:00:00"/>
    <x v="2"/>
    <s v="Consumer Discretionary"/>
    <x v="119"/>
    <n v="5433661000"/>
    <n v="3316311000"/>
    <n v="502901000"/>
    <s v=" $-   "/>
    <n v="314119000"/>
    <m/>
    <m/>
    <m/>
  </r>
  <r>
    <x v="416"/>
    <s v="Year 4"/>
    <d v="2015-12-31T00:00:00"/>
    <x v="3"/>
    <s v="Consumer Discretionary"/>
    <x v="119"/>
    <n v="4075883000"/>
    <n v="2530374000"/>
    <n v="475328000"/>
    <s v=" $-   "/>
    <n v="322629000"/>
    <m/>
    <m/>
    <m/>
  </r>
  <r>
    <x v="417"/>
    <s v="Year 1"/>
    <d v="2012-12-31T00:00:00"/>
    <x v="0"/>
    <s v="Energy"/>
    <x v="27"/>
    <n v="1623938000"/>
    <n v="337903000"/>
    <n v="188302000"/>
    <s v=" $-   "/>
    <n v="513916000"/>
    <m/>
    <m/>
    <m/>
  </r>
  <r>
    <x v="417"/>
    <s v="Year 2"/>
    <d v="2013-12-31T00:00:00"/>
    <x v="1"/>
    <s v="Energy"/>
    <x v="27"/>
    <n v="1998051000"/>
    <n v="406198000"/>
    <n v="72143000"/>
    <s v=" $-   "/>
    <n v="615874000"/>
    <m/>
    <m/>
    <m/>
  </r>
  <r>
    <x v="417"/>
    <s v="Year 3"/>
    <d v="2014-12-31T00:00:00"/>
    <x v="2"/>
    <s v="Energy"/>
    <x v="27"/>
    <n v="2424176000"/>
    <n v="572831000"/>
    <n v="225070000"/>
    <s v=" $-   "/>
    <n v="806021000"/>
    <m/>
    <m/>
    <m/>
  </r>
  <r>
    <x v="417"/>
    <s v="Year 4"/>
    <d v="2015-12-31T00:00:00"/>
    <x v="3"/>
    <s v="Energy"/>
    <x v="27"/>
    <n v="1452619000"/>
    <n v="519874000"/>
    <n v="179867000"/>
    <s v=" $-   "/>
    <n v="778923000"/>
    <m/>
    <m/>
    <m/>
  </r>
  <r>
    <x v="418"/>
    <s v="Year 1"/>
    <d v="2012-12-31T00:00:00"/>
    <x v="0"/>
    <s v="Utilities"/>
    <x v="10"/>
    <n v="10128223000"/>
    <n v="6710036000"/>
    <n v="669451000"/>
    <s v=" $-   "/>
    <n v="926053000"/>
    <m/>
    <m/>
    <m/>
  </r>
  <r>
    <x v="418"/>
    <s v="Year 2"/>
    <d v="2013-12-31T00:00:00"/>
    <x v="1"/>
    <s v="Utilities"/>
    <x v="10"/>
    <n v="10914922000"/>
    <n v="7408278000"/>
    <n v="681226000"/>
    <s v=" $-   "/>
    <n v="977863000"/>
    <m/>
    <m/>
    <m/>
  </r>
  <r>
    <x v="418"/>
    <s v="Year 3"/>
    <d v="2014-12-31T00:00:00"/>
    <x v="2"/>
    <s v="Utilities"/>
    <x v="10"/>
    <n v="11686135000"/>
    <n v="7951352000"/>
    <n v="767608000"/>
    <s v=" $-   "/>
    <n v="1019045000"/>
    <m/>
    <m/>
    <m/>
  </r>
  <r>
    <x v="418"/>
    <s v="Year 4"/>
    <d v="2015-12-31T00:00:00"/>
    <x v="3"/>
    <s v="Utilities"/>
    <x v="10"/>
    <n v="11024486000"/>
    <n v="7033633000"/>
    <n v="865817000"/>
    <s v=" $-   "/>
    <n v="1124524000"/>
    <m/>
    <m/>
    <m/>
  </r>
  <r>
    <x v="419"/>
    <s v="Year 1"/>
    <d v="2012-12-31T00:00:00"/>
    <x v="0"/>
    <s v="Financials"/>
    <x v="13"/>
    <n v="7232397000"/>
    <n v="5165169000"/>
    <s v=" $-   "/>
    <s v=" $-   "/>
    <n v="1173955000"/>
    <m/>
    <m/>
    <m/>
  </r>
  <r>
    <x v="419"/>
    <s v="Year 2"/>
    <d v="2013-12-31T00:00:00"/>
    <x v="1"/>
    <s v="Financials"/>
    <x v="13"/>
    <n v="7541234000"/>
    <n v="5106489000"/>
    <s v=" $-   "/>
    <s v=" $-   "/>
    <n v="1213178000"/>
    <m/>
    <m/>
    <m/>
  </r>
  <r>
    <x v="419"/>
    <s v="Year 3"/>
    <d v="2014-12-31T00:00:00"/>
    <x v="2"/>
    <s v="Financials"/>
    <x v="13"/>
    <n v="6602267000"/>
    <n v="4239474000"/>
    <s v=" $-   "/>
    <s v=" $-   "/>
    <n v="1341315000"/>
    <m/>
    <m/>
    <m/>
  </r>
  <r>
    <x v="419"/>
    <s v="Year 4"/>
    <d v="2015-12-31T00:00:00"/>
    <x v="3"/>
    <s v="Financials"/>
    <x v="13"/>
    <n v="9308926000"/>
    <n v="6199645000"/>
    <s v=" $-   "/>
    <s v=" $-   "/>
    <n v="1966939000"/>
    <m/>
    <m/>
    <m/>
  </r>
  <r>
    <x v="420"/>
    <s v="Year 1"/>
    <d v="2013-03-30T00:00:00"/>
    <x v="1"/>
    <s v="Information Technology"/>
    <x v="7"/>
    <n v="2168652000"/>
    <n v="737206000"/>
    <n v="365684000"/>
    <n v="475522000"/>
    <n v="9508000"/>
    <m/>
    <m/>
    <m/>
  </r>
  <r>
    <x v="420"/>
    <s v="Year 2"/>
    <d v="2014-03-29T00:00:00"/>
    <x v="2"/>
    <s v="Information Technology"/>
    <x v="7"/>
    <n v="2382531000"/>
    <n v="743253000"/>
    <n v="378607000"/>
    <n v="492447000"/>
    <n v="9887000"/>
    <m/>
    <m/>
    <m/>
  </r>
  <r>
    <x v="420"/>
    <s v="Year 3"/>
    <d v="2015-03-28T00:00:00"/>
    <x v="3"/>
    <s v="Information Technology"/>
    <x v="7"/>
    <n v="2377344000"/>
    <n v="708823000"/>
    <n v="353670000"/>
    <n v="525745000"/>
    <n v="9537000"/>
    <m/>
    <m/>
    <m/>
  </r>
  <r>
    <x v="420"/>
    <s v="Year 4"/>
    <d v="2016-04-02T00:00:00"/>
    <x v="4"/>
    <s v="Information Technology"/>
    <x v="7"/>
    <n v="2213881000"/>
    <n v="671907000"/>
    <n v="331652000"/>
    <n v="533891000"/>
    <n v="6550000"/>
    <m/>
    <m/>
    <m/>
  </r>
  <r>
    <x v="421"/>
    <s v="Year 1"/>
    <d v="2012-12-31T00:00:00"/>
    <x v="0"/>
    <s v="Energy"/>
    <x v="48"/>
    <n v="451509000000"/>
    <n v="302056000000"/>
    <n v="81844000000"/>
    <s v=" $-   "/>
    <n v="15888000000"/>
    <m/>
    <m/>
    <m/>
  </r>
  <r>
    <x v="421"/>
    <s v="Year 2"/>
    <d v="2013-12-31T00:00:00"/>
    <x v="1"/>
    <s v="Energy"/>
    <x v="48"/>
    <n v="420836000000"/>
    <n v="284681000000"/>
    <n v="76696000000"/>
    <s v=" $-   "/>
    <n v="17182000000"/>
    <m/>
    <m/>
    <m/>
  </r>
  <r>
    <x v="421"/>
    <s v="Year 3"/>
    <d v="2014-12-31T00:00:00"/>
    <x v="2"/>
    <s v="Energy"/>
    <x v="48"/>
    <n v="394105000000"/>
    <n v="266831000000"/>
    <n v="74226000000"/>
    <s v=" $-   "/>
    <n v="17297000000"/>
    <m/>
    <m/>
    <m/>
  </r>
  <r>
    <x v="421"/>
    <s v="Year 4"/>
    <d v="2015-12-31T00:00:00"/>
    <x v="3"/>
    <s v="Energy"/>
    <x v="48"/>
    <n v="259488000000"/>
    <n v="165590000000"/>
    <n v="61444000000"/>
    <s v=" $-   "/>
    <n v="18048000000"/>
    <m/>
    <m/>
    <m/>
  </r>
  <r>
    <x v="422"/>
    <s v="Year 1"/>
    <d v="2012-12-31T00:00:00"/>
    <x v="0"/>
    <s v="Health Care"/>
    <x v="54"/>
    <n v="2928429000"/>
    <n v="1372042000"/>
    <n v="1148731000"/>
    <s v=" $-   "/>
    <s v=" $-   "/>
    <m/>
    <m/>
    <m/>
  </r>
  <r>
    <x v="422"/>
    <s v="Year 2"/>
    <d v="2013-12-31T00:00:00"/>
    <x v="1"/>
    <s v="Health Care"/>
    <x v="54"/>
    <n v="2950800000"/>
    <n v="1373400000"/>
    <n v="1144800000"/>
    <s v=" $-   "/>
    <s v=" $-   "/>
    <m/>
    <m/>
    <m/>
  </r>
  <r>
    <x v="422"/>
    <s v="Year 3"/>
    <d v="2014-12-31T00:00:00"/>
    <x v="2"/>
    <s v="Health Care"/>
    <x v="54"/>
    <n v="2922600000"/>
    <n v="1322800000"/>
    <n v="1143100000"/>
    <s v=" $-   "/>
    <s v=" $-   "/>
    <m/>
    <m/>
    <m/>
  </r>
  <r>
    <x v="422"/>
    <s v="Year 4"/>
    <d v="2015-12-31T00:00:00"/>
    <x v="3"/>
    <s v="Health Care"/>
    <x v="54"/>
    <n v="2674300000"/>
    <n v="1157100000"/>
    <n v="1077300000"/>
    <s v=" $-   "/>
    <s v=" $-   "/>
    <m/>
    <m/>
    <m/>
  </r>
  <r>
    <x v="423"/>
    <s v="Year 1"/>
    <d v="2012-12-31T00:00:00"/>
    <x v="0"/>
    <s v="Information Technology"/>
    <x v="58"/>
    <n v="20421000000"/>
    <n v="13634000000"/>
    <n v="4398000000"/>
    <n v="655000000"/>
    <n v="301000000"/>
    <m/>
    <m/>
    <m/>
  </r>
  <r>
    <x v="423"/>
    <s v="Year 2"/>
    <d v="2013-12-31T00:00:00"/>
    <x v="1"/>
    <s v="Information Technology"/>
    <x v="58"/>
    <n v="20006000000"/>
    <n v="13521000000"/>
    <n v="4219000000"/>
    <n v="603000000"/>
    <n v="305000000"/>
    <m/>
    <m/>
    <m/>
  </r>
  <r>
    <x v="423"/>
    <s v="Year 3"/>
    <d v="2014-12-31T00:00:00"/>
    <x v="2"/>
    <s v="Information Technology"/>
    <x v="58"/>
    <n v="19540000000"/>
    <n v="13294000000"/>
    <n v="4020000000"/>
    <n v="577000000"/>
    <n v="315000000"/>
    <m/>
    <m/>
    <m/>
  </r>
  <r>
    <x v="423"/>
    <s v="Year 4"/>
    <d v="2015-12-31T00:00:00"/>
    <x v="3"/>
    <s v="Information Technology"/>
    <x v="58"/>
    <n v="18045000000"/>
    <n v="12782000000"/>
    <n v="3792000000"/>
    <n v="563000000"/>
    <n v="310000000"/>
    <m/>
    <m/>
    <m/>
  </r>
  <r>
    <x v="424"/>
    <s v="Year 1"/>
    <d v="2012-12-31T00:00:00"/>
    <x v="0"/>
    <s v="Industrials"/>
    <x v="53"/>
    <n v="3791000000"/>
    <n v="2289000000"/>
    <n v="936000000"/>
    <n v="106000000"/>
    <s v=" $-   "/>
    <m/>
    <m/>
    <m/>
  </r>
  <r>
    <x v="424"/>
    <s v="Year 2"/>
    <d v="2013-12-31T00:00:00"/>
    <x v="1"/>
    <s v="Industrials"/>
    <x v="53"/>
    <n v="3837000000"/>
    <n v="2338000000"/>
    <n v="990000000"/>
    <n v="104000000"/>
    <s v=" $-   "/>
    <m/>
    <m/>
    <m/>
  </r>
  <r>
    <x v="424"/>
    <s v="Year 3"/>
    <d v="2014-12-31T00:00:00"/>
    <x v="2"/>
    <s v="Industrials"/>
    <x v="53"/>
    <n v="3916000000"/>
    <n v="2403000000"/>
    <n v="920000000"/>
    <n v="104000000"/>
    <s v=" $-   "/>
    <m/>
    <m/>
    <m/>
  </r>
  <r>
    <x v="424"/>
    <s v="Year 4"/>
    <d v="2015-12-31T00:00:00"/>
    <x v="3"/>
    <s v="Industrials"/>
    <x v="53"/>
    <n v="3653000000"/>
    <n v="2249000000"/>
    <n v="854000000"/>
    <n v="95000000"/>
    <s v=" $-   "/>
    <m/>
    <m/>
    <m/>
  </r>
  <r>
    <x v="425"/>
    <s v="Year 1"/>
    <d v="2012-12-31T00:00:00"/>
    <x v="0"/>
    <s v="Information Technology"/>
    <x v="16"/>
    <n v="4986566000"/>
    <n v="1620566000"/>
    <n v="1641819000"/>
    <n v="885824000"/>
    <n v="35819000"/>
    <m/>
    <m/>
    <m/>
  </r>
  <r>
    <x v="425"/>
    <s v="Year 2"/>
    <d v="2013-12-31T00:00:00"/>
    <x v="1"/>
    <s v="Information Technology"/>
    <x v="16"/>
    <n v="4680380000"/>
    <n v="1349380000"/>
    <n v="1751275000"/>
    <n v="957587000"/>
    <n v="44841000"/>
    <m/>
    <m/>
    <m/>
  </r>
  <r>
    <x v="425"/>
    <s v="Year 3"/>
    <d v="2014-12-31T00:00:00"/>
    <x v="2"/>
    <s v="Information Technology"/>
    <x v="16"/>
    <n v="4618133000"/>
    <n v="1387375000"/>
    <n v="1770710000"/>
    <n v="1156386000"/>
    <n v="66750000"/>
    <m/>
    <m/>
    <m/>
  </r>
  <r>
    <x v="425"/>
    <s v="Year 4"/>
    <d v="2015-12-31T00:00:00"/>
    <x v="3"/>
    <s v="Information Technology"/>
    <x v="16"/>
    <n v="4968301000"/>
    <n v="2077748000"/>
    <n v="1768522000"/>
    <n v="1177923000"/>
    <n v="79042000"/>
    <m/>
    <m/>
    <m/>
  </r>
  <r>
    <x v="426"/>
    <s v="Year 1"/>
    <d v="2012-12-29T00:00:00"/>
    <x v="0"/>
    <s v="Consumer Discretionary"/>
    <x v="51"/>
    <n v="13633000000"/>
    <n v="9852000000"/>
    <n v="1450000000"/>
    <s v=" $-   "/>
    <s v=" $-   "/>
    <m/>
    <m/>
    <m/>
  </r>
  <r>
    <x v="426"/>
    <s v="Year 2"/>
    <d v="2013-12-28T00:00:00"/>
    <x v="1"/>
    <s v="Consumer Discretionary"/>
    <x v="51"/>
    <n v="13084000000"/>
    <n v="9501000000"/>
    <n v="1454000000"/>
    <s v=" $-   "/>
    <s v=" $-   "/>
    <m/>
    <m/>
    <m/>
  </r>
  <r>
    <x v="426"/>
    <s v="Year 3"/>
    <d v="2014-12-27T00:00:00"/>
    <x v="2"/>
    <s v="Consumer Discretionary"/>
    <x v="51"/>
    <n v="13279000000"/>
    <n v="9682000000"/>
    <n v="1505000000"/>
    <s v=" $-   "/>
    <s v=" $-   "/>
    <m/>
    <m/>
    <m/>
  </r>
  <r>
    <x v="426"/>
    <s v="Year 4"/>
    <d v="2015-12-26T00:00:00"/>
    <x v="3"/>
    <s v="Consumer Discretionary"/>
    <x v="51"/>
    <n v="13105000000"/>
    <n v="9359000000"/>
    <n v="1746000000"/>
    <s v=" $-   "/>
    <s v=" $-   "/>
    <m/>
    <m/>
    <m/>
  </r>
  <r>
    <x v="427"/>
    <s v="Year 1"/>
    <d v="2012-12-31T00:00:00"/>
    <x v="0"/>
    <s v="Health Care"/>
    <x v="5"/>
    <n v="4471700000"/>
    <n v="1125200000"/>
    <n v="1822100000"/>
    <n v="225600000"/>
    <s v=" $-   "/>
    <m/>
    <m/>
    <m/>
  </r>
  <r>
    <x v="427"/>
    <s v="Year 2"/>
    <d v="2013-12-31T00:00:00"/>
    <x v="1"/>
    <s v="Health Care"/>
    <x v="5"/>
    <n v="4623400000"/>
    <n v="1266700000"/>
    <n v="1796300000"/>
    <n v="203000000"/>
    <n v="78500000"/>
    <m/>
    <m/>
    <m/>
  </r>
  <r>
    <x v="427"/>
    <s v="Year 3"/>
    <d v="2014-12-31T00:00:00"/>
    <x v="2"/>
    <s v="Health Care"/>
    <x v="5"/>
    <n v="4673300000"/>
    <n v="1242800000"/>
    <n v="1772200000"/>
    <n v="187400000"/>
    <n v="92500000"/>
    <m/>
    <m/>
    <m/>
  </r>
  <r>
    <x v="427"/>
    <s v="Year 4"/>
    <d v="2015-12-31T00:00:00"/>
    <x v="3"/>
    <s v="Health Care"/>
    <x v="5"/>
    <n v="5997800000"/>
    <n v="1800600000"/>
    <n v="2291900000"/>
    <n v="268800000"/>
    <n v="337400000"/>
    <m/>
    <m/>
    <m/>
  </r>
  <r>
    <x v="428"/>
    <s v="Year 1"/>
    <d v="2012-12-31T00:00:00"/>
    <x v="0"/>
    <s v="Financials"/>
    <x v="46"/>
    <n v="2458592000"/>
    <n v="80146000"/>
    <n v="1579007000"/>
    <s v=" $-   "/>
    <n v="31237000"/>
    <m/>
    <m/>
    <m/>
  </r>
  <r>
    <x v="428"/>
    <s v="Year 2"/>
    <d v="2013-12-31T00:00:00"/>
    <x v="1"/>
    <s v="Financials"/>
    <x v="46"/>
    <n v="2278812000"/>
    <n v="58913000"/>
    <n v="1700064000"/>
    <s v=" $-   "/>
    <n v="-72761000"/>
    <m/>
    <m/>
    <m/>
  </r>
  <r>
    <x v="428"/>
    <s v="Year 3"/>
    <d v="2014-12-31T00:00:00"/>
    <x v="2"/>
    <s v="Financials"/>
    <x v="46"/>
    <n v="2361631000"/>
    <n v="49736000"/>
    <n v="1654369000"/>
    <s v=" $-   "/>
    <n v="-87159000"/>
    <m/>
    <m/>
    <m/>
  </r>
  <r>
    <x v="428"/>
    <s v="Year 4"/>
    <d v="2015-12-31T00:00:00"/>
    <x v="3"/>
    <s v="Financials"/>
    <x v="46"/>
    <n v="2210591000"/>
    <n v="49344000"/>
    <n v="1591239000"/>
    <s v=" $-   "/>
    <n v="49282000"/>
    <m/>
    <m/>
    <m/>
  </r>
  <r>
    <x v="429"/>
    <s v="Year 1"/>
    <d v="2013-12-31T00:00:00"/>
    <x v="1"/>
    <s v="Health Care"/>
    <x v="3"/>
    <n v="4561000000"/>
    <n v="1669000000"/>
    <n v="1613000000"/>
    <n v="399000000"/>
    <n v="60000000"/>
    <m/>
    <m/>
    <m/>
  </r>
  <r>
    <x v="429"/>
    <s v="Year 2"/>
    <d v="2014-12-31T00:00:00"/>
    <x v="2"/>
    <s v="Health Care"/>
    <x v="3"/>
    <n v="4785000000"/>
    <n v="1717000000"/>
    <n v="1643000000"/>
    <n v="396000000"/>
    <n v="60000000"/>
    <m/>
    <m/>
    <m/>
  </r>
  <r>
    <x v="429"/>
    <s v="Year 3"/>
    <d v="2015-12-31T00:00:00"/>
    <x v="3"/>
    <s v="Health Care"/>
    <x v="3"/>
    <n v="4765000000"/>
    <n v="1738000000"/>
    <n v="1532000000"/>
    <n v="364000000"/>
    <n v="61000000"/>
    <m/>
    <m/>
    <m/>
  </r>
  <r>
    <x v="429"/>
    <s v="Year 4"/>
    <d v="2016-12-31T00:00:00"/>
    <x v="4"/>
    <s v="Health Care"/>
    <x v="3"/>
    <n v="4888000000"/>
    <n v="1666000000"/>
    <n v="1364000000"/>
    <n v="376000000"/>
    <n v="8500000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x v="0"/>
    <s v="Year 1"/>
    <d v="2012-12-31T00:00:00"/>
    <x v="0"/>
    <s v="Industrials"/>
    <s v="Airlines"/>
    <n v="24855000000"/>
    <n v="10499000000"/>
    <n v="12977000000"/>
    <n v="0"/>
    <n v="845000000"/>
    <n v="13822000000"/>
    <n v="14356000000"/>
    <n v="534000000"/>
  </r>
  <r>
    <x v="0"/>
    <s v="Year 2"/>
    <d v="2013-12-31T00:00:00"/>
    <x v="1"/>
    <s v="Industrials"/>
    <s v="Airlines"/>
    <n v="26743000000"/>
    <n v="11019000000"/>
    <n v="12913000000"/>
    <n v="0"/>
    <n v="853000000"/>
    <n v="13766000000"/>
    <n v="15724000000"/>
    <n v="1958000000"/>
  </r>
  <r>
    <x v="0"/>
    <s v="Year 3"/>
    <d v="2014-12-31T00:00:00"/>
    <x v="2"/>
    <s v="Industrials"/>
    <s v="Airlines"/>
    <n v="42650000000"/>
    <n v="15620000000"/>
    <n v="20686000000"/>
    <n v="0"/>
    <n v="1295000000"/>
    <n v="21981000000"/>
    <n v="27030000000"/>
    <n v="5049000000"/>
  </r>
  <r>
    <x v="0"/>
    <s v="Year 4"/>
    <d v="2015-12-31T00:00:00"/>
    <x v="3"/>
    <s v="Industrials"/>
    <s v="Airlines"/>
    <n v="40990000000"/>
    <n v="11096000000"/>
    <n v="21275000000"/>
    <n v="0"/>
    <n v="1364000000"/>
    <n v="22639000000"/>
    <n v="29894000000"/>
    <n v="7255000000"/>
  </r>
  <r>
    <x v="1"/>
    <s v="Year 1"/>
    <d v="2012-12-29T00:00:00"/>
    <x v="0"/>
    <s v="Consumer Discretionary"/>
    <s v="Automotive Retail"/>
    <n v="6205003000"/>
    <n v="3106967000"/>
    <n v="2440721000"/>
    <n v="0"/>
    <n v="0"/>
    <n v="2440721000"/>
    <n v="3098036000"/>
    <n v="657315000"/>
  </r>
  <r>
    <x v="1"/>
    <s v="Year 2"/>
    <d v="2013-12-28T00:00:00"/>
    <x v="1"/>
    <s v="Consumer Discretionary"/>
    <s v="Automotive Retail"/>
    <n v="6493814000"/>
    <n v="3241668000"/>
    <n v="2591828000"/>
    <n v="0"/>
    <n v="0"/>
    <n v="2591828000"/>
    <n v="3252146000"/>
    <n v="660318000"/>
  </r>
  <r>
    <x v="1"/>
    <s v="Year 3"/>
    <d v="2015-01-03T00:00:00"/>
    <x v="3"/>
    <s v="Consumer Discretionary"/>
    <s v="Automotive Retail"/>
    <n v="9843861000"/>
    <n v="5390248000"/>
    <n v="3601903000"/>
    <n v="0"/>
    <n v="0"/>
    <n v="3601903000"/>
    <n v="4453613000"/>
    <n v="851710000"/>
  </r>
  <r>
    <x v="1"/>
    <s v="Year 4"/>
    <d v="2016-01-02T00:00:00"/>
    <x v="4"/>
    <s v="Consumer Discretionary"/>
    <s v="Automotive Retail"/>
    <n v="9737018000"/>
    <n v="5314246000"/>
    <n v="3596992000"/>
    <n v="0"/>
    <n v="0"/>
    <n v="3596992000"/>
    <n v="4422772000"/>
    <n v="825780000"/>
  </r>
  <r>
    <x v="2"/>
    <s v="Year 1"/>
    <d v="2013-09-28T00:00:00"/>
    <x v="1"/>
    <s v="Information Technology"/>
    <s v="Computer Hardware"/>
    <n v="170910000000"/>
    <n v="106606000000"/>
    <n v="10830000000"/>
    <n v="4475000000"/>
    <n v="0"/>
    <n v="15305000000"/>
    <n v="64304000000"/>
    <n v="48999000000"/>
  </r>
  <r>
    <x v="2"/>
    <s v="Year 2"/>
    <d v="2014-09-27T00:00:00"/>
    <x v="2"/>
    <s v="Information Technology"/>
    <s v="Computer Hardware"/>
    <n v="182795000000"/>
    <n v="112258000000"/>
    <n v="11993000000"/>
    <n v="6041000000"/>
    <n v="0"/>
    <n v="18034000000"/>
    <n v="70537000000"/>
    <n v="52503000000"/>
  </r>
  <r>
    <x v="2"/>
    <s v="Year 3"/>
    <d v="2015-09-26T00:00:00"/>
    <x v="3"/>
    <s v="Information Technology"/>
    <s v="Computer Hardware"/>
    <n v="233715000000"/>
    <n v="140089000000"/>
    <n v="14329000000"/>
    <n v="8067000000"/>
    <n v="0"/>
    <n v="22396000000"/>
    <n v="93626000000"/>
    <n v="71230000000"/>
  </r>
  <r>
    <x v="2"/>
    <s v="Year 4"/>
    <d v="2016-09-24T00:00:00"/>
    <x v="4"/>
    <s v="Information Technology"/>
    <s v="Computer Hardware"/>
    <n v="215639000000"/>
    <n v="131376000000"/>
    <n v="14194000000"/>
    <n v="10045000000"/>
    <n v="0"/>
    <n v="24239000000"/>
    <n v="84263000000"/>
    <n v="60024000000"/>
  </r>
  <r>
    <x v="3"/>
    <s v="Year 1"/>
    <d v="2012-12-31T00:00:00"/>
    <x v="0"/>
    <s v="Health Care"/>
    <s v="Pharmaceuticals"/>
    <n v="18380000000"/>
    <n v="4508000000"/>
    <n v="4989000000"/>
    <n v="2778000000"/>
    <n v="0"/>
    <n v="7767000000"/>
    <n v="13872000000"/>
    <n v="6105000000"/>
  </r>
  <r>
    <x v="3"/>
    <s v="Year 2"/>
    <d v="2013-12-31T00:00:00"/>
    <x v="1"/>
    <s v="Health Care"/>
    <s v="Pharmaceuticals"/>
    <n v="18790000000"/>
    <n v="4581000000"/>
    <n v="5352000000"/>
    <n v="2855000000"/>
    <n v="0"/>
    <n v="8207000000"/>
    <n v="14209000000"/>
    <n v="6002000000"/>
  </r>
  <r>
    <x v="3"/>
    <s v="Year 3"/>
    <d v="2014-12-31T00:00:00"/>
    <x v="2"/>
    <s v="Health Care"/>
    <s v="Pharmaceuticals"/>
    <n v="19960000000"/>
    <n v="4426000000"/>
    <n v="8474000000"/>
    <n v="3297000000"/>
    <n v="0"/>
    <n v="11771000000"/>
    <n v="15534000000"/>
    <n v="3763000000"/>
  </r>
  <r>
    <x v="3"/>
    <s v="Year 4"/>
    <d v="2015-12-31T00:00:00"/>
    <x v="3"/>
    <s v="Health Care"/>
    <s v="Pharmaceuticals"/>
    <n v="22859000000"/>
    <n v="4500000000"/>
    <n v="6387000000"/>
    <n v="4285000000"/>
    <n v="0"/>
    <n v="10672000000"/>
    <n v="18359000000"/>
    <n v="7687000000"/>
  </r>
  <r>
    <x v="4"/>
    <s v="Year 1"/>
    <d v="2013-09-30T00:00:00"/>
    <x v="1"/>
    <s v="Health Care"/>
    <s v="Health Care Distributors"/>
    <n v="87959167000"/>
    <n v="85451348000"/>
    <n v="1447234000"/>
    <n v="0"/>
    <n v="162186000"/>
    <n v="1609420000"/>
    <n v="2507819000"/>
    <n v="898399000"/>
  </r>
  <r>
    <x v="4"/>
    <s v="Year 2"/>
    <d v="2014-09-30T00:00:00"/>
    <x v="2"/>
    <s v="Health Care"/>
    <s v="Health Care Distributors"/>
    <n v="119569127000"/>
    <n v="116586761000"/>
    <n v="2011595000"/>
    <n v="0"/>
    <n v="188680000"/>
    <n v="2200275000"/>
    <n v="2982366000"/>
    <n v="782091000"/>
  </r>
  <r>
    <x v="4"/>
    <s v="Year 3"/>
    <d v="2015-09-30T00:00:00"/>
    <x v="3"/>
    <s v="Health Care"/>
    <s v="Health Care Distributors"/>
    <n v="135961803000"/>
    <n v="132432490000"/>
    <n v="2858458000"/>
    <n v="0"/>
    <n v="248635000"/>
    <n v="3107093000"/>
    <n v="3529313000"/>
    <n v="422220000"/>
  </r>
  <r>
    <x v="4"/>
    <s v="Year 4"/>
    <d v="2016-09-30T00:00:00"/>
    <x v="4"/>
    <s v="Health Care"/>
    <s v="Health Care Distributors"/>
    <n v="146849686000"/>
    <n v="142577080000"/>
    <n v="2382097000"/>
    <n v="0"/>
    <n v="364735000"/>
    <n v="2746832000"/>
    <n v="4272606000"/>
    <n v="1525774000"/>
  </r>
  <r>
    <x v="5"/>
    <s v="Year 1"/>
    <d v="2012-12-31T00:00:00"/>
    <x v="0"/>
    <s v="Health Care"/>
    <s v="Health Care Equipment"/>
    <n v="19050000000"/>
    <n v="8899000000"/>
    <n v="6735000000"/>
    <n v="1461000000"/>
    <n v="595000000"/>
    <n v="8791000000"/>
    <n v="10151000000"/>
    <n v="1360000000"/>
  </r>
  <r>
    <x v="5"/>
    <s v="Year 2"/>
    <d v="2013-12-31T00:00:00"/>
    <x v="1"/>
    <s v="Health Care"/>
    <s v="Health Care Equipment"/>
    <n v="19657000000"/>
    <n v="9193000000"/>
    <n v="6372000000"/>
    <n v="1371000000"/>
    <n v="588000000"/>
    <n v="8331000000"/>
    <n v="10464000000"/>
    <n v="2133000000"/>
  </r>
  <r>
    <x v="5"/>
    <s v="Year 3"/>
    <d v="2014-12-31T00:00:00"/>
    <x v="2"/>
    <s v="Health Care"/>
    <s v="Health Care Equipment"/>
    <n v="20247000000"/>
    <n v="9218000000"/>
    <n v="6530000000"/>
    <n v="1345000000"/>
    <n v="555000000"/>
    <n v="8430000000"/>
    <n v="11029000000"/>
    <n v="2599000000"/>
  </r>
  <r>
    <x v="5"/>
    <s v="Year 4"/>
    <d v="2015-12-31T00:00:00"/>
    <x v="3"/>
    <s v="Health Care"/>
    <s v="Health Care Equipment"/>
    <n v="20405000000"/>
    <n v="8747000000"/>
    <n v="6785000000"/>
    <n v="1405000000"/>
    <n v="601000000"/>
    <n v="8791000000"/>
    <n v="11658000000"/>
    <n v="2867000000"/>
  </r>
  <r>
    <x v="6"/>
    <s v="Year 1"/>
    <d v="2013-11-29T00:00:00"/>
    <x v="1"/>
    <s v="Information Technology"/>
    <s v="Application Software"/>
    <n v="4055240000"/>
    <n v="586557000"/>
    <n v="2140578000"/>
    <n v="826631000"/>
    <n v="52254000"/>
    <n v="3019463000"/>
    <n v="3468683000"/>
    <n v="449220000"/>
  </r>
  <r>
    <x v="6"/>
    <s v="Year 2"/>
    <d v="2014-11-28T00:00:00"/>
    <x v="2"/>
    <s v="Information Technology"/>
    <s v="Application Software"/>
    <n v="4147065000"/>
    <n v="622080000"/>
    <n v="2195640000"/>
    <n v="844353000"/>
    <n v="52424000"/>
    <n v="3092417000"/>
    <n v="3524985000"/>
    <n v="432568000"/>
  </r>
  <r>
    <x v="6"/>
    <s v="Year 3"/>
    <d v="2015-11-27T00:00:00"/>
    <x v="3"/>
    <s v="Information Technology"/>
    <s v="Application Software"/>
    <n v="4795511000"/>
    <n v="744317000"/>
    <n v="2215161000"/>
    <n v="862730000"/>
    <n v="68649000"/>
    <n v="3146540000"/>
    <n v="4051194000"/>
    <n v="904654000"/>
  </r>
  <r>
    <x v="6"/>
    <s v="Year 4"/>
    <d v="2016-12-02T00:00:00"/>
    <x v="4"/>
    <s v="Information Technology"/>
    <s v="Application Software"/>
    <n v="5854430000"/>
    <n v="819908000"/>
    <n v="2487907000"/>
    <n v="975987000"/>
    <n v="78534000"/>
    <n v="3542428000"/>
    <n v="5034522000"/>
    <n v="1492094000"/>
  </r>
  <r>
    <x v="7"/>
    <s v="Year 1"/>
    <d v="2013-11-02T00:00:00"/>
    <x v="1"/>
    <s v="Information Technology"/>
    <s v="Semiconductors"/>
    <n v="2633689000"/>
    <n v="941278000"/>
    <n v="396233000"/>
    <n v="513035000"/>
    <n v="220000"/>
    <n v="909488000"/>
    <n v="1692411000"/>
    <n v="782923000"/>
  </r>
  <r>
    <x v="7"/>
    <s v="Year 2"/>
    <d v="2014-11-01T00:00:00"/>
    <x v="2"/>
    <s v="Information Technology"/>
    <s v="Semiconductors"/>
    <n v="2864773000"/>
    <n v="1034585000"/>
    <n v="454676000"/>
    <n v="559686000"/>
    <n v="26020000"/>
    <n v="1040382000"/>
    <n v="1830188000"/>
    <n v="789806000"/>
  </r>
  <r>
    <x v="7"/>
    <s v="Year 3"/>
    <d v="2015-10-31T00:00:00"/>
    <x v="3"/>
    <s v="Information Technology"/>
    <s v="Semiconductors"/>
    <n v="3435092000"/>
    <n v="1175830000"/>
    <n v="702644000"/>
    <n v="637459000"/>
    <n v="88318000"/>
    <n v="1428421000"/>
    <n v="2259262000"/>
    <n v="830841000"/>
  </r>
  <r>
    <x v="7"/>
    <s v="Year 4"/>
    <d v="2016-10-29T00:00:00"/>
    <x v="4"/>
    <s v="Information Technology"/>
    <s v="Semiconductors"/>
    <n v="3421409000"/>
    <n v="1194236000"/>
    <n v="461438000"/>
    <n v="653816000"/>
    <n v="70123000"/>
    <n v="1185377000"/>
    <n v="2227173000"/>
    <n v="1041796000"/>
  </r>
  <r>
    <x v="8"/>
    <s v="Year 1"/>
    <d v="2012-12-31T00:00:00"/>
    <x v="0"/>
    <s v="Consumer Staples"/>
    <s v="Agricultural Products"/>
    <n v="90559000000"/>
    <n v="86936000000"/>
    <n v="1665000000"/>
    <n v="0"/>
    <n v="0"/>
    <n v="1665000000"/>
    <n v="3623000000"/>
    <n v="1958000000"/>
  </r>
  <r>
    <x v="8"/>
    <s v="Year 2"/>
    <d v="2013-12-31T00:00:00"/>
    <x v="1"/>
    <s v="Consumer Staples"/>
    <s v="Agricultural Products"/>
    <n v="89804000000"/>
    <n v="85915000000"/>
    <n v="1759000000"/>
    <n v="0"/>
    <n v="0"/>
    <n v="1759000000"/>
    <n v="3889000000"/>
    <n v="2130000000"/>
  </r>
  <r>
    <x v="8"/>
    <s v="Year 3"/>
    <d v="2014-12-31T00:00:00"/>
    <x v="2"/>
    <s v="Consumer Staples"/>
    <s v="Agricultural Products"/>
    <n v="81201000000"/>
    <n v="76433000000"/>
    <n v="1907000000"/>
    <n v="0"/>
    <n v="0"/>
    <n v="1907000000"/>
    <n v="4768000000"/>
    <n v="2861000000"/>
  </r>
  <r>
    <x v="8"/>
    <s v="Year 4"/>
    <d v="2015-12-31T00:00:00"/>
    <x v="3"/>
    <s v="Consumer Staples"/>
    <s v="Agricultural Products"/>
    <n v="67702000000"/>
    <n v="63682000000"/>
    <n v="2010000000"/>
    <n v="0"/>
    <n v="0"/>
    <n v="2010000000"/>
    <n v="4020000000"/>
    <n v="2010000000"/>
  </r>
  <r>
    <x v="9"/>
    <s v="Year 1"/>
    <d v="2012-12-31T00:00:00"/>
    <x v="0"/>
    <s v="Information Technology"/>
    <s v="Data Processing &amp; Outsourced Services"/>
    <n v="3641390000"/>
    <n v="2392091000"/>
    <n v="108059000"/>
    <n v="0"/>
    <n v="166876000"/>
    <n v="274935000"/>
    <n v="1249299000"/>
    <n v="974364000"/>
  </r>
  <r>
    <x v="9"/>
    <s v="Year 2"/>
    <d v="2013-12-31T00:00:00"/>
    <x v="1"/>
    <s v="Information Technology"/>
    <s v="Data Processing &amp; Outsourced Services"/>
    <n v="4319063000"/>
    <n v="2894917000"/>
    <n v="109115000"/>
    <n v="0"/>
    <n v="216119000"/>
    <n v="325234000"/>
    <n v="1424146000"/>
    <n v="1098912000"/>
  </r>
  <r>
    <x v="9"/>
    <s v="Year 3"/>
    <d v="2014-12-31T00:00:00"/>
    <x v="2"/>
    <s v="Information Technology"/>
    <s v="Data Processing &amp; Outsourced Services"/>
    <n v="5302940000"/>
    <n v="3643979000"/>
    <n v="247412000"/>
    <n v="0"/>
    <n v="313082000"/>
    <n v="560494000"/>
    <n v="1658961000"/>
    <n v="1098467000"/>
  </r>
  <r>
    <x v="9"/>
    <s v="Year 4"/>
    <d v="2015-12-31T00:00:00"/>
    <x v="3"/>
    <s v="Information Technology"/>
    <s v="Data Processing &amp; Outsourced Services"/>
    <n v="6439746000"/>
    <n v="4482700000"/>
    <n v="203046000"/>
    <n v="0"/>
    <n v="492140000"/>
    <n v="695186000"/>
    <n v="1957046000"/>
    <n v="1261860000"/>
  </r>
  <r>
    <x v="10"/>
    <s v="Year 1"/>
    <d v="2013-01-31T00:00:00"/>
    <x v="1"/>
    <s v="Information Technology"/>
    <s v="Application Software"/>
    <n v="2312200000"/>
    <n v="238500000"/>
    <n v="1081800000"/>
    <n v="600000000"/>
    <n v="42100000"/>
    <n v="1723900000"/>
    <n v="2073700000"/>
    <n v="349800000"/>
  </r>
  <r>
    <x v="10"/>
    <s v="Year 2"/>
    <d v="2014-01-31T00:00:00"/>
    <x v="2"/>
    <s v="Information Technology"/>
    <s v="Application Software"/>
    <n v="2273900000"/>
    <n v="274300000"/>
    <n v="1054400000"/>
    <n v="611100000"/>
    <n v="36500000"/>
    <n v="1702000000"/>
    <n v="1999600000"/>
    <n v="297600000"/>
  </r>
  <r>
    <x v="10"/>
    <s v="Year 3"/>
    <d v="2015-01-31T00:00:00"/>
    <x v="3"/>
    <s v="Information Technology"/>
    <s v="Application Software"/>
    <n v="2512200000"/>
    <n v="342100000"/>
    <n v="1281300000"/>
    <n v="725200000"/>
    <n v="39800000"/>
    <n v="2046300000"/>
    <n v="2170100000"/>
    <n v="123800000"/>
  </r>
  <r>
    <x v="10"/>
    <s v="Year 4"/>
    <d v="2016-01-31T00:00:00"/>
    <x v="4"/>
    <s v="Information Technology"/>
    <s v="Application Software"/>
    <n v="2504100000"/>
    <n v="370700000"/>
    <n v="1308900000"/>
    <n v="790000000"/>
    <n v="33200000"/>
    <n v="2132100000"/>
    <n v="2133400000"/>
    <n v="1300000"/>
  </r>
  <r>
    <x v="11"/>
    <s v="Year 1"/>
    <d v="2012-12-31T00:00:00"/>
    <x v="0"/>
    <s v="Utilities"/>
    <s v="MultiUtilities"/>
    <n v="5781000000"/>
    <n v="3477000000"/>
    <n v="443000000"/>
    <n v="0"/>
    <n v="673000000"/>
    <n v="1116000000"/>
    <n v="2304000000"/>
    <n v="1188000000"/>
  </r>
  <r>
    <x v="11"/>
    <s v="Year 2"/>
    <d v="2013-12-31T00:00:00"/>
    <x v="1"/>
    <s v="Utilities"/>
    <s v="MultiUtilities"/>
    <n v="5838000000"/>
    <n v="3490000000"/>
    <n v="458000000"/>
    <n v="0"/>
    <n v="706000000"/>
    <n v="1164000000"/>
    <n v="2348000000"/>
    <n v="1184000000"/>
  </r>
  <r>
    <x v="11"/>
    <s v="Year 3"/>
    <d v="2014-12-31T00:00:00"/>
    <x v="2"/>
    <s v="Utilities"/>
    <s v="MultiUtilities"/>
    <n v="6053000000"/>
    <n v="3586000000"/>
    <n v="468000000"/>
    <n v="0"/>
    <n v="745000000"/>
    <n v="1213000000"/>
    <n v="2467000000"/>
    <n v="1254000000"/>
  </r>
  <r>
    <x v="11"/>
    <s v="Year 4"/>
    <d v="2015-12-31T00:00:00"/>
    <x v="3"/>
    <s v="Utilities"/>
    <s v="MultiUtilities"/>
    <n v="6098000000"/>
    <n v="3501000000"/>
    <n v="542000000"/>
    <n v="0"/>
    <n v="796000000"/>
    <n v="1338000000"/>
    <n v="2597000000"/>
    <n v="1259000000"/>
  </r>
  <r>
    <x v="12"/>
    <s v="Year 1"/>
    <d v="2012-12-31T00:00:00"/>
    <x v="0"/>
    <s v="Utilities"/>
    <s v="Electric Utilities"/>
    <n v="14945000000"/>
    <n v="6395000000"/>
    <n v="3812000000"/>
    <n v="0"/>
    <n v="1782000000"/>
    <n v="5594000000"/>
    <n v="8550000000"/>
    <n v="2956000000"/>
  </r>
  <r>
    <x v="12"/>
    <s v="Year 2"/>
    <d v="2013-12-31T00:00:00"/>
    <x v="1"/>
    <s v="Utilities"/>
    <s v="Electric Utilities"/>
    <n v="14813500000"/>
    <n v="6722300000"/>
    <n v="3329800000"/>
    <n v="0"/>
    <n v="1712500000"/>
    <n v="5042300000"/>
    <n v="8091200000"/>
    <n v="3048900000"/>
  </r>
  <r>
    <x v="12"/>
    <s v="Year 3"/>
    <d v="2014-12-31T00:00:00"/>
    <x v="2"/>
    <s v="Utilities"/>
    <s v="Electric Utilities"/>
    <n v="16378600000"/>
    <n v="7685700000"/>
    <n v="3667900000"/>
    <n v="0"/>
    <n v="1897600000"/>
    <n v="5565500000"/>
    <n v="8692900000"/>
    <n v="3127400000"/>
  </r>
  <r>
    <x v="12"/>
    <s v="Year 4"/>
    <d v="2015-12-31T00:00:00"/>
    <x v="3"/>
    <s v="Utilities"/>
    <s v="Electric Utilities"/>
    <n v="16453200000"/>
    <n v="7433500000"/>
    <n v="3676500000"/>
    <n v="0"/>
    <n v="2009700000"/>
    <n v="5686200000"/>
    <n v="9019700000"/>
    <n v="3333500000"/>
  </r>
  <r>
    <x v="13"/>
    <s v="Year 1"/>
    <d v="2012-12-31T00:00:00"/>
    <x v="0"/>
    <s v="Financials"/>
    <s v="Life &amp; Health Insurance"/>
    <n v="25364000000"/>
    <n v="17074000000"/>
    <n v="0"/>
    <n v="0"/>
    <n v="3727000000"/>
    <n v="3727000000"/>
    <n v="8290000000"/>
    <n v="4563000000"/>
  </r>
  <r>
    <x v="13"/>
    <s v="Year 2"/>
    <d v="2013-12-31T00:00:00"/>
    <x v="1"/>
    <s v="Financials"/>
    <s v="Life &amp; Health Insurance"/>
    <n v="23939000000"/>
    <n v="15341000000"/>
    <n v="0"/>
    <n v="0"/>
    <n v="3489000000"/>
    <n v="3489000000"/>
    <n v="8598000000"/>
    <n v="5109000000"/>
  </r>
  <r>
    <x v="13"/>
    <s v="Year 3"/>
    <d v="2014-12-31T00:00:00"/>
    <x v="2"/>
    <s v="Financials"/>
    <s v="Life &amp; Health Insurance"/>
    <n v="22728000000"/>
    <n v="14373000000"/>
    <n v="0"/>
    <n v="0"/>
    <n v="3547000000"/>
    <n v="3547000000"/>
    <n v="8355000000"/>
    <n v="4808000000"/>
  </r>
  <r>
    <x v="13"/>
    <s v="Year 4"/>
    <d v="2015-12-31T00:00:00"/>
    <x v="3"/>
    <s v="Financials"/>
    <s v="Life &amp; Health Insurance"/>
    <n v="20872000000"/>
    <n v="13049000000"/>
    <n v="0"/>
    <n v="0"/>
    <n v="3672000000"/>
    <n v="3672000000"/>
    <n v="7823000000"/>
    <n v="4151000000"/>
  </r>
  <r>
    <x v="14"/>
    <s v="Year 1"/>
    <d v="2012-12-31T00:00:00"/>
    <x v="0"/>
    <s v="Financials"/>
    <s v="Property &amp; Casualty Insurance"/>
    <n v="71214000000"/>
    <n v="37745000000"/>
    <n v="21491000000"/>
    <n v="0"/>
    <n v="0"/>
    <n v="21491000000"/>
    <n v="33469000000"/>
    <n v="11978000000"/>
  </r>
  <r>
    <x v="14"/>
    <s v="Year 2"/>
    <d v="2013-12-31T00:00:00"/>
    <x v="1"/>
    <s v="Financials"/>
    <s v="Property &amp; Casualty Insurance"/>
    <n v="68874000000"/>
    <n v="34660000000"/>
    <n v="22005000000"/>
    <n v="0"/>
    <n v="0"/>
    <n v="22005000000"/>
    <n v="34214000000"/>
    <n v="12209000000"/>
  </r>
  <r>
    <x v="14"/>
    <s v="Year 3"/>
    <d v="2014-12-31T00:00:00"/>
    <x v="2"/>
    <s v="Financials"/>
    <s v="Property &amp; Casualty Insurance"/>
    <n v="64406000000"/>
    <n v="33611000000"/>
    <n v="18491000000"/>
    <n v="0"/>
    <n v="0"/>
    <n v="18491000000"/>
    <n v="30795000000"/>
    <n v="12304000000"/>
  </r>
  <r>
    <x v="14"/>
    <s v="Year 4"/>
    <d v="2015-12-31T00:00:00"/>
    <x v="3"/>
    <s v="Financials"/>
    <s v="Property &amp; Casualty Insurance"/>
    <n v="58327000000"/>
    <n v="36581000000"/>
    <n v="16417000000"/>
    <n v="0"/>
    <n v="0"/>
    <n v="16417000000"/>
    <n v="21746000000"/>
    <n v="5329000000"/>
  </r>
  <r>
    <x v="15"/>
    <s v="Year 1"/>
    <d v="2012-12-31T00:00:00"/>
    <x v="0"/>
    <s v="Real Estate"/>
    <s v="REITs"/>
    <n v="958511000"/>
    <n v="386355000"/>
    <n v="61732000"/>
    <n v="0"/>
    <n v="325173000"/>
    <n v="386905000"/>
    <n v="572156000"/>
    <n v="185251000"/>
  </r>
  <r>
    <x v="15"/>
    <s v="Year 2"/>
    <d v="2013-12-31T00:00:00"/>
    <x v="1"/>
    <s v="Real Estate"/>
    <s v="REITs"/>
    <n v="974053000"/>
    <n v="380051000"/>
    <n v="53073000"/>
    <n v="0"/>
    <n v="291910000"/>
    <n v="344983000"/>
    <n v="594002000"/>
    <n v="249019000"/>
  </r>
  <r>
    <x v="15"/>
    <s v="Year 3"/>
    <d v="2014-12-31T00:00:00"/>
    <x v="2"/>
    <s v="Real Estate"/>
    <s v="REITs"/>
    <n v="984363000"/>
    <n v="380964000"/>
    <n v="56621000"/>
    <n v="0"/>
    <n v="282608000"/>
    <n v="339229000"/>
    <n v="603399000"/>
    <n v="264170000"/>
  </r>
  <r>
    <x v="15"/>
    <s v="Year 4"/>
    <d v="2015-12-31T00:00:00"/>
    <x v="3"/>
    <s v="Real Estate"/>
    <s v="REITs"/>
    <n v="981310000"/>
    <n v="365248000"/>
    <n v="53546000"/>
    <n v="0"/>
    <n v="306301000"/>
    <n v="359847000"/>
    <n v="616062000"/>
    <n v="256215000"/>
  </r>
  <r>
    <x v="16"/>
    <s v="Year 1"/>
    <d v="2013-12-31T00:00:00"/>
    <x v="1"/>
    <s v="Financials"/>
    <s v="Multi-line Insurance"/>
    <n v="9047657000"/>
    <n v="6709936000"/>
    <n v="0"/>
    <n v="0"/>
    <n v="1470287000"/>
    <n v="1470287000"/>
    <n v="2337721000"/>
    <n v="867434000"/>
  </r>
  <r>
    <x v="16"/>
    <s v="Year 2"/>
    <d v="2014-12-31T00:00:00"/>
    <x v="2"/>
    <s v="Financials"/>
    <s v="Multi-line Insurance"/>
    <n v="10381653000"/>
    <n v="8093563000"/>
    <n v="0"/>
    <n v="0"/>
    <n v="1485558000"/>
    <n v="1485558000"/>
    <n v="2288090000"/>
    <n v="802532000"/>
  </r>
  <r>
    <x v="16"/>
    <s v="Year 3"/>
    <d v="2015-12-31T00:00:00"/>
    <x v="3"/>
    <s v="Financials"/>
    <s v="Multi-line Insurance"/>
    <n v="10325494000"/>
    <n v="8666624000"/>
    <n v="0"/>
    <n v="0"/>
    <n v="1402573000"/>
    <n v="1402573000"/>
    <n v="1658870000"/>
    <n v="256297000"/>
  </r>
  <r>
    <x v="16"/>
    <s v="Year 4"/>
    <d v="2016-12-31T00:00:00"/>
    <x v="4"/>
    <s v="Financials"/>
    <s v="Multi-line Insurance"/>
    <n v="7531780000"/>
    <n v="5251228000"/>
    <n v="0"/>
    <n v="0"/>
    <n v="1351314000"/>
    <n v="1351314000"/>
    <n v="2280552000"/>
    <n v="929238000"/>
  </r>
  <r>
    <x v="17"/>
    <s v="Year 1"/>
    <d v="2012-12-31T00:00:00"/>
    <x v="0"/>
    <s v="Information Technology"/>
    <s v="Internet Software &amp; Services"/>
    <n v="1373947000"/>
    <n v="529900000"/>
    <n v="433448000"/>
    <n v="74744000"/>
    <n v="20962000"/>
    <n v="529154000"/>
    <n v="844047000"/>
    <n v="314893000"/>
  </r>
  <r>
    <x v="17"/>
    <s v="Year 2"/>
    <d v="2013-12-31T00:00:00"/>
    <x v="1"/>
    <s v="Information Technology"/>
    <s v="Internet Software &amp; Services"/>
    <n v="1577922000"/>
    <n v="511087000"/>
    <n v="535598000"/>
    <n v="93879000"/>
    <n v="21547000"/>
    <n v="651024000"/>
    <n v="1066835000"/>
    <n v="415811000"/>
  </r>
  <r>
    <x v="17"/>
    <s v="Year 3"/>
    <d v="2014-12-31T00:00:00"/>
    <x v="2"/>
    <s v="Information Technology"/>
    <s v="Internet Software &amp; Services"/>
    <n v="1963874000"/>
    <n v="610943000"/>
    <n v="704880000"/>
    <n v="125286000"/>
    <n v="32057000"/>
    <n v="862223000"/>
    <n v="1352931000"/>
    <n v="490708000"/>
  </r>
  <r>
    <x v="17"/>
    <s v="Year 4"/>
    <d v="2015-12-31T00:00:00"/>
    <x v="3"/>
    <s v="Information Technology"/>
    <s v="Internet Software &amp; Services"/>
    <n v="2197448000"/>
    <n v="725620000"/>
    <n v="829253000"/>
    <n v="148591000"/>
    <n v="27067000"/>
    <n v="1004911000"/>
    <n v="1471828000"/>
    <n v="466917000"/>
  </r>
  <r>
    <x v="18"/>
    <s v="Year 1"/>
    <d v="2012-12-31T00:00:00"/>
    <x v="0"/>
    <s v="Materials"/>
    <s v="Specialty Chemicals"/>
    <n v="2519154000"/>
    <n v="1620311000"/>
    <n v="308456000"/>
    <n v="78919000"/>
    <n v="0"/>
    <n v="387375000"/>
    <n v="898843000"/>
    <n v="511468000"/>
  </r>
  <r>
    <x v="18"/>
    <s v="Year 2"/>
    <d v="2013-12-31T00:00:00"/>
    <x v="1"/>
    <s v="Materials"/>
    <s v="Specialty Chemicals"/>
    <n v="2394270000"/>
    <n v="1543799000"/>
    <n v="158189000"/>
    <n v="82246000"/>
    <n v="0"/>
    <n v="240435000"/>
    <n v="850471000"/>
    <n v="610036000"/>
  </r>
  <r>
    <x v="18"/>
    <s v="Year 3"/>
    <d v="2014-12-31T00:00:00"/>
    <x v="2"/>
    <s v="Materials"/>
    <s v="Specialty Chemicals"/>
    <n v="2445548000"/>
    <n v="1674700000"/>
    <n v="355135000"/>
    <n v="88310000"/>
    <n v="0"/>
    <n v="443445000"/>
    <n v="770848000"/>
    <n v="327403000"/>
  </r>
  <r>
    <x v="18"/>
    <s v="Year 4"/>
    <d v="2015-12-31T00:00:00"/>
    <x v="3"/>
    <s v="Materials"/>
    <s v="Specialty Chemicals"/>
    <n v="3651335000"/>
    <n v="2454463000"/>
    <n v="512274000"/>
    <n v="102871000"/>
    <n v="0"/>
    <n v="615145000"/>
    <n v="1196872000"/>
    <n v="581727000"/>
  </r>
  <r>
    <x v="19"/>
    <s v="Year 1"/>
    <d v="2012-12-31T00:00:00"/>
    <x v="0"/>
    <s v="Industrials"/>
    <s v="Airlines"/>
    <n v="4657000000"/>
    <n v="2319000000"/>
    <n v="1542000000"/>
    <n v="0"/>
    <n v="264000000"/>
    <n v="1806000000"/>
    <n v="2338000000"/>
    <n v="532000000"/>
  </r>
  <r>
    <x v="19"/>
    <s v="Year 2"/>
    <d v="2013-12-31T00:00:00"/>
    <x v="1"/>
    <s v="Industrials"/>
    <s v="Airlines"/>
    <n v="5156000000"/>
    <n v="2355000000"/>
    <n v="1693000000"/>
    <n v="0"/>
    <n v="270000000"/>
    <n v="1963000000"/>
    <n v="2801000000"/>
    <n v="838000000"/>
  </r>
  <r>
    <x v="19"/>
    <s v="Year 3"/>
    <d v="2014-12-31T00:00:00"/>
    <x v="2"/>
    <s v="Industrials"/>
    <s v="Airlines"/>
    <n v="5368000000"/>
    <n v="2325000000"/>
    <n v="1817000000"/>
    <n v="0"/>
    <n v="294000000"/>
    <n v="2111000000"/>
    <n v="3043000000"/>
    <n v="932000000"/>
  </r>
  <r>
    <x v="19"/>
    <s v="Year 4"/>
    <d v="2015-12-31T00:00:00"/>
    <x v="3"/>
    <s v="Industrials"/>
    <s v="Airlines"/>
    <n v="5598000000"/>
    <n v="1935000000"/>
    <n v="2013000000"/>
    <n v="0"/>
    <n v="320000000"/>
    <n v="2333000000"/>
    <n v="3663000000"/>
    <n v="1330000000"/>
  </r>
  <r>
    <x v="20"/>
    <s v="Year 1"/>
    <d v="2012-12-31T00:00:00"/>
    <x v="0"/>
    <s v="Financials"/>
    <s v="Property &amp; Casualty Insurance"/>
    <n v="33315000000"/>
    <n v="21618000000"/>
    <n v="0"/>
    <n v="0"/>
    <n v="8002000000"/>
    <n v="8002000000"/>
    <n v="11697000000"/>
    <n v="3695000000"/>
  </r>
  <r>
    <x v="20"/>
    <s v="Year 2"/>
    <d v="2013-12-31T00:00:00"/>
    <x v="1"/>
    <s v="Financials"/>
    <s v="Property &amp; Casualty Insurance"/>
    <n v="34507000000"/>
    <n v="19828000000"/>
    <n v="1278000000"/>
    <n v="0"/>
    <n v="8389000000"/>
    <n v="9667000000"/>
    <n v="14679000000"/>
    <n v="5012000000"/>
  </r>
  <r>
    <x v="20"/>
    <s v="Year 3"/>
    <d v="2014-12-31T00:00:00"/>
    <x v="2"/>
    <s v="Financials"/>
    <s v="Property &amp; Casualty Insurance"/>
    <n v="35239000000"/>
    <n v="21193000000"/>
    <n v="919000000"/>
    <n v="0"/>
    <n v="8476000000"/>
    <n v="9395000000"/>
    <n v="14046000000"/>
    <n v="4651000000"/>
  </r>
  <r>
    <x v="20"/>
    <s v="Year 4"/>
    <d v="2015-12-31T00:00:00"/>
    <x v="3"/>
    <s v="Financials"/>
    <s v="Property &amp; Casualty Insurance"/>
    <n v="35653000000"/>
    <n v="22837000000"/>
    <n v="761000000"/>
    <n v="0"/>
    <n v="8445000000"/>
    <n v="9206000000"/>
    <n v="12816000000"/>
    <n v="3610000000"/>
  </r>
  <r>
    <x v="21"/>
    <s v="Year 1"/>
    <d v="2013-12-31T00:00:00"/>
    <x v="1"/>
    <s v="Industrials"/>
    <s v="Building Products"/>
    <n v="2069600000"/>
    <n v="1208100000"/>
    <n v="483100000"/>
    <n v="0"/>
    <n v="0"/>
    <n v="483100000"/>
    <n v="861500000"/>
    <n v="378400000"/>
  </r>
  <r>
    <x v="21"/>
    <s v="Year 2"/>
    <d v="2014-12-31T00:00:00"/>
    <x v="2"/>
    <s v="Industrials"/>
    <s v="Building Products"/>
    <n v="2118300000"/>
    <n v="1264600000"/>
    <n v="527400000"/>
    <n v="0"/>
    <n v="0"/>
    <n v="527400000"/>
    <n v="853700000"/>
    <n v="326300000"/>
  </r>
  <r>
    <x v="21"/>
    <s v="Year 3"/>
    <d v="2015-12-31T00:00:00"/>
    <x v="3"/>
    <s v="Industrials"/>
    <s v="Building Products"/>
    <n v="2068100000"/>
    <n v="1199000000"/>
    <n v="510500000"/>
    <n v="0"/>
    <n v="0"/>
    <n v="510500000"/>
    <n v="869100000"/>
    <n v="358600000"/>
  </r>
  <r>
    <x v="21"/>
    <s v="Year 4"/>
    <d v="2016-12-31T00:00:00"/>
    <x v="4"/>
    <s v="Industrials"/>
    <s v="Building Products"/>
    <n v="2238000000"/>
    <n v="1252700000"/>
    <n v="559800000"/>
    <n v="0"/>
    <n v="0"/>
    <n v="559800000"/>
    <n v="985300000"/>
    <n v="425500000"/>
  </r>
  <r>
    <x v="22"/>
    <s v="Year 1"/>
    <d v="2013-12-31T00:00:00"/>
    <x v="1"/>
    <s v="Health Care"/>
    <s v="Biotechnology"/>
    <n v="1551346000"/>
    <n v="177556000"/>
    <n v="493726000"/>
    <n v="317093000"/>
    <n v="417000"/>
    <n v="811236000"/>
    <n v="1373790000"/>
    <n v="562554000"/>
  </r>
  <r>
    <x v="22"/>
    <s v="Year 2"/>
    <d v="2014-12-31T00:00:00"/>
    <x v="2"/>
    <s v="Health Care"/>
    <s v="Biotechnology"/>
    <n v="2234000000"/>
    <n v="174000000"/>
    <n v="650000000"/>
    <n v="514000000"/>
    <n v="0"/>
    <n v="1164000000"/>
    <n v="2060000000"/>
    <n v="896000000"/>
  </r>
  <r>
    <x v="22"/>
    <s v="Year 3"/>
    <d v="2015-12-31T00:00:00"/>
    <x v="3"/>
    <s v="Health Care"/>
    <s v="Biotechnology"/>
    <n v="2604000000"/>
    <n v="233000000"/>
    <n v="927000000"/>
    <n v="709000000"/>
    <n v="117000000"/>
    <n v="1753000000"/>
    <n v="2371000000"/>
    <n v="618000000"/>
  </r>
  <r>
    <x v="22"/>
    <s v="Year 4"/>
    <d v="2016-12-31T00:00:00"/>
    <x v="4"/>
    <s v="Health Care"/>
    <s v="Biotechnology"/>
    <n v="3084000000"/>
    <n v="258000000"/>
    <n v="990000000"/>
    <n v="757000000"/>
    <n v="322000000"/>
    <n v="2069000000"/>
    <n v="2826000000"/>
    <n v="757000000"/>
  </r>
  <r>
    <x v="23"/>
    <s v="Year 1"/>
    <d v="2013-10-27T00:00:00"/>
    <x v="1"/>
    <s v="Information Technology"/>
    <s v="Semiconductor Equipment"/>
    <n v="7509000000"/>
    <n v="4518000000"/>
    <n v="898000000"/>
    <n v="1320000000"/>
    <n v="0"/>
    <n v="2218000000"/>
    <n v="2991000000"/>
    <n v="773000000"/>
  </r>
  <r>
    <x v="23"/>
    <s v="Year 2"/>
    <d v="2014-10-26T00:00:00"/>
    <x v="2"/>
    <s v="Information Technology"/>
    <s v="Semiconductor Equipment"/>
    <n v="9072000000"/>
    <n v="5229000000"/>
    <n v="895000000"/>
    <n v="1428000000"/>
    <n v="0"/>
    <n v="2323000000"/>
    <n v="3843000000"/>
    <n v="1520000000"/>
  </r>
  <r>
    <x v="23"/>
    <s v="Year 3"/>
    <d v="2015-10-25T00:00:00"/>
    <x v="3"/>
    <s v="Information Technology"/>
    <s v="Semiconductor Equipment"/>
    <n v="9659000000"/>
    <n v="5707000000"/>
    <n v="808000000"/>
    <n v="1451000000"/>
    <n v="0"/>
    <n v="2259000000"/>
    <n v="3952000000"/>
    <n v="1693000000"/>
  </r>
  <r>
    <x v="23"/>
    <s v="Year 4"/>
    <d v="2016-10-30T00:00:00"/>
    <x v="4"/>
    <s v="Information Technology"/>
    <s v="Semiconductor Equipment"/>
    <n v="10825000000"/>
    <n v="6314000000"/>
    <n v="819000000"/>
    <n v="1540000000"/>
    <n v="0"/>
    <n v="2359000000"/>
    <n v="4511000000"/>
    <n v="2152000000"/>
  </r>
  <r>
    <x v="24"/>
    <s v="Year 1"/>
    <d v="2012-12-31T00:00:00"/>
    <x v="0"/>
    <s v="Industrials"/>
    <s v="Electrical Components &amp; Equipment"/>
    <n v="3334213000"/>
    <n v="2154132000"/>
    <n v="380532000"/>
    <n v="0"/>
    <n v="53677000"/>
    <n v="434209000"/>
    <n v="1180081000"/>
    <n v="745872000"/>
  </r>
  <r>
    <x v="24"/>
    <s v="Year 2"/>
    <d v="2013-12-31T00:00:00"/>
    <x v="1"/>
    <s v="Industrials"/>
    <s v="Electrical Components &amp; Equipment"/>
    <n v="3594136000"/>
    <n v="2323642000"/>
    <n v="398177000"/>
    <n v="0"/>
    <n v="57238000"/>
    <n v="455415000"/>
    <n v="1270494000"/>
    <n v="815079000"/>
  </r>
  <r>
    <x v="24"/>
    <s v="Year 3"/>
    <d v="2014-12-31T00:00:00"/>
    <x v="2"/>
    <s v="Industrials"/>
    <s v="Electrical Components &amp; Equipment"/>
    <n v="4021964000"/>
    <n v="2597017000"/>
    <n v="462637000"/>
    <n v="0"/>
    <n v="63724000"/>
    <n v="526361000"/>
    <n v="1424947000"/>
    <n v="898586000"/>
  </r>
  <r>
    <x v="24"/>
    <s v="Year 4"/>
    <d v="2015-12-31T00:00:00"/>
    <x v="3"/>
    <s v="Industrials"/>
    <s v="Electrical Components &amp; Equipment"/>
    <n v="3974295000"/>
    <n v="2549280000"/>
    <n v="448592000"/>
    <n v="0"/>
    <n v="68707000"/>
    <n v="517299000"/>
    <n v="1425015000"/>
    <n v="907716000"/>
  </r>
  <r>
    <x v="25"/>
    <s v="Year 1"/>
    <d v="2013-12-31T00:00:00"/>
    <x v="1"/>
    <s v="Health Care"/>
    <s v="Biotechnology"/>
    <n v="18676000000"/>
    <n v="3346000000"/>
    <n v="5380000000"/>
    <n v="4083000000"/>
    <n v="0"/>
    <n v="9463000000"/>
    <n v="15330000000"/>
    <n v="5867000000"/>
  </r>
  <r>
    <x v="25"/>
    <s v="Year 2"/>
    <d v="2014-12-31T00:00:00"/>
    <x v="2"/>
    <s v="Health Care"/>
    <s v="Biotechnology"/>
    <n v="20063000000"/>
    <n v="4422000000"/>
    <n v="5153000000"/>
    <n v="4297000000"/>
    <n v="0"/>
    <n v="9450000000"/>
    <n v="15641000000"/>
    <n v="6191000000"/>
  </r>
  <r>
    <x v="25"/>
    <s v="Year 3"/>
    <d v="2015-12-31T00:00:00"/>
    <x v="3"/>
    <s v="Health Care"/>
    <s v="Biotechnology"/>
    <n v="21662000000"/>
    <n v="4227000000"/>
    <n v="4895000000"/>
    <n v="4070000000"/>
    <n v="0"/>
    <n v="8965000000"/>
    <n v="17435000000"/>
    <n v="8470000000"/>
  </r>
  <r>
    <x v="25"/>
    <s v="Year 4"/>
    <d v="2016-12-31T00:00:00"/>
    <x v="4"/>
    <s v="Health Care"/>
    <s v="Biotechnology"/>
    <n v="22991000000"/>
    <n v="4162000000"/>
    <n v="5195000000"/>
    <n v="3840000000"/>
    <n v="0"/>
    <n v="9035000000"/>
    <n v="18829000000"/>
    <n v="9794000000"/>
  </r>
  <r>
    <x v="26"/>
    <s v="Year 1"/>
    <d v="2012-12-31T00:00:00"/>
    <x v="0"/>
    <s v="Financials"/>
    <s v="Asset Management &amp; Custody Banks"/>
    <n v="10259000000"/>
    <n v="1899000000"/>
    <n v="3927000000"/>
    <n v="0"/>
    <n v="2877000000"/>
    <n v="6804000000"/>
    <n v="8360000000"/>
    <n v="1556000000"/>
  </r>
  <r>
    <x v="26"/>
    <s v="Year 2"/>
    <d v="2013-12-31T00:00:00"/>
    <x v="1"/>
    <s v="Financials"/>
    <s v="Asset Management &amp; Custody Banks"/>
    <n v="11230000000"/>
    <n v="1954000000"/>
    <n v="3862000000"/>
    <n v="0"/>
    <n v="3132000000"/>
    <n v="6994000000"/>
    <n v="9276000000"/>
    <n v="2282000000"/>
  </r>
  <r>
    <x v="26"/>
    <s v="Year 3"/>
    <d v="2014-12-31T00:00:00"/>
    <x v="2"/>
    <s v="Financials"/>
    <s v="Asset Management &amp; Custody Banks"/>
    <n v="12296000000"/>
    <n v="1982000000"/>
    <n v="3808000000"/>
    <n v="0"/>
    <n v="3603000000"/>
    <n v="7411000000"/>
    <n v="10314000000"/>
    <n v="2903000000"/>
  </r>
  <r>
    <x v="26"/>
    <s v="Year 4"/>
    <d v="2015-12-31T00:00:00"/>
    <x v="3"/>
    <s v="Financials"/>
    <s v="Asset Management &amp; Custody Banks"/>
    <n v="12200000000"/>
    <n v="2261000000"/>
    <n v="3750000000"/>
    <n v="0"/>
    <n v="3630000000"/>
    <n v="7380000000"/>
    <n v="9939000000"/>
    <n v="2559000000"/>
  </r>
  <r>
    <x v="27"/>
    <s v="Year 1"/>
    <d v="2012-12-31T00:00:00"/>
    <x v="0"/>
    <s v="Real Estate"/>
    <s v="Specialized REITs"/>
    <n v="2875960000"/>
    <n v="722479000"/>
    <n v="389486000"/>
    <n v="0"/>
    <n v="644276000"/>
    <n v="1033762000"/>
    <n v="2153481000"/>
    <n v="1119719000"/>
  </r>
  <r>
    <x v="27"/>
    <s v="Year 2"/>
    <d v="2013-12-31T00:00:00"/>
    <x v="1"/>
    <s v="Real Estate"/>
    <s v="Specialized REITs"/>
    <n v="3361407000"/>
    <n v="859873000"/>
    <n v="487084000"/>
    <n v="0"/>
    <n v="800145000"/>
    <n v="1287229000"/>
    <n v="2501534000"/>
    <n v="1214305000"/>
  </r>
  <r>
    <x v="27"/>
    <s v="Year 3"/>
    <d v="2014-12-31T00:00:00"/>
    <x v="2"/>
    <s v="Real Estate"/>
    <s v="Specialized REITs"/>
    <n v="4100048000"/>
    <n v="1094265000"/>
    <n v="515059000"/>
    <n v="0"/>
    <n v="1003802000"/>
    <n v="1518861000"/>
    <n v="3005783000"/>
    <n v="1486922000"/>
  </r>
  <r>
    <x v="27"/>
    <s v="Year 4"/>
    <d v="2015-12-31T00:00:00"/>
    <x v="3"/>
    <s v="Real Estate"/>
    <s v="Specialized REITs"/>
    <n v="4771516000"/>
    <n v="1308868000"/>
    <n v="564531000"/>
    <n v="0"/>
    <n v="1285328000"/>
    <n v="1849859000"/>
    <n v="3462648000"/>
    <n v="1612789000"/>
  </r>
  <r>
    <x v="28"/>
    <s v="Year 1"/>
    <d v="2013-12-31T00:00:00"/>
    <x v="1"/>
    <s v="Consumer Discretionary"/>
    <s v="Internet &amp; Direct Marketing Retail"/>
    <n v="74452000000"/>
    <n v="54181000000"/>
    <n v="19526000000"/>
    <n v="0"/>
    <n v="0"/>
    <n v="19526000000"/>
    <n v="20271000000"/>
    <n v="745000000"/>
  </r>
  <r>
    <x v="28"/>
    <s v="Year 2"/>
    <d v="2014-12-31T00:00:00"/>
    <x v="2"/>
    <s v="Consumer Discretionary"/>
    <s v="Internet &amp; Direct Marketing Retail"/>
    <n v="88988000000"/>
    <n v="62752000000"/>
    <n v="26058000000"/>
    <n v="0"/>
    <n v="0"/>
    <n v="26058000000"/>
    <n v="26236000000"/>
    <n v="178000000"/>
  </r>
  <r>
    <x v="28"/>
    <s v="Year 3"/>
    <d v="2015-12-31T00:00:00"/>
    <x v="3"/>
    <s v="Consumer Discretionary"/>
    <s v="Internet &amp; Direct Marketing Retail"/>
    <n v="107006000000"/>
    <n v="71651000000"/>
    <n v="33122000000"/>
    <n v="0"/>
    <n v="0"/>
    <n v="33122000000"/>
    <n v="35355000000"/>
    <n v="2233000000"/>
  </r>
  <r>
    <x v="28"/>
    <s v="Year 4"/>
    <d v="2016-12-31T00:00:00"/>
    <x v="4"/>
    <s v="Consumer Discretionary"/>
    <s v="Internet &amp; Direct Marketing Retail"/>
    <n v="135987000000"/>
    <n v="88265000000"/>
    <n v="43536000000"/>
    <n v="0"/>
    <n v="0"/>
    <n v="43536000000"/>
    <n v="47722000000"/>
    <n v="4186000000"/>
  </r>
  <r>
    <x v="29"/>
    <s v="Year 1"/>
    <d v="2013-12-31T00:00:00"/>
    <x v="1"/>
    <s v="Consumer Discretionary"/>
    <s v="Specialty Stores"/>
    <n v="17517600000"/>
    <n v="14757700000"/>
    <n v="1924300000"/>
    <n v="0"/>
    <n v="95300000"/>
    <n v="2019600000"/>
    <n v="2759900000"/>
    <n v="740300000"/>
  </r>
  <r>
    <x v="29"/>
    <s v="Year 2"/>
    <d v="2014-12-31T00:00:00"/>
    <x v="2"/>
    <s v="Consumer Discretionary"/>
    <s v="Specialty Stores"/>
    <n v="19108800000"/>
    <n v="16120100000"/>
    <n v="2061000000"/>
    <n v="0"/>
    <n v="106900000"/>
    <n v="2167900000"/>
    <n v="2988700000"/>
    <n v="820800000"/>
  </r>
  <r>
    <x v="29"/>
    <s v="Year 3"/>
    <d v="2015-12-31T00:00:00"/>
    <x v="3"/>
    <s v="Consumer Discretionary"/>
    <s v="Specialty Stores"/>
    <n v="20862000000"/>
    <n v="17600500000"/>
    <n v="2245600000"/>
    <n v="0"/>
    <n v="127400000"/>
    <n v="2373000000"/>
    <n v="3261500000"/>
    <n v="888500000"/>
  </r>
  <r>
    <x v="29"/>
    <s v="Year 4"/>
    <d v="2016-12-31T00:00:00"/>
    <x v="4"/>
    <s v="Consumer Discretionary"/>
    <s v="Specialty Stores"/>
    <n v="21609000000"/>
    <n v="18295800000"/>
    <n v="2280300000"/>
    <n v="0"/>
    <n v="143400000"/>
    <n v="2423700000"/>
    <n v="3313200000"/>
    <n v="889500000"/>
  </r>
  <r>
    <x v="30"/>
    <s v="Year 1"/>
    <d v="2012-12-31T00:00:00"/>
    <x v="0"/>
    <s v="Health Care"/>
    <s v="Managed Health Care"/>
    <n v="61497200000"/>
    <n v="48213600000"/>
    <n v="8680500000"/>
    <n v="0"/>
    <n v="233000000"/>
    <n v="8913500000"/>
    <n v="13283600000"/>
    <n v="4370100000"/>
  </r>
  <r>
    <x v="30"/>
    <s v="Year 2"/>
    <d v="2013-12-31T00:00:00"/>
    <x v="1"/>
    <s v="Health Care"/>
    <s v="Managed Health Care"/>
    <n v="71023500000"/>
    <n v="56237100000"/>
    <n v="9952900000"/>
    <n v="0"/>
    <n v="245300000"/>
    <n v="10198200000"/>
    <n v="14786400000"/>
    <n v="4588200000"/>
  </r>
  <r>
    <x v="30"/>
    <s v="Year 3"/>
    <d v="2014-12-31T00:00:00"/>
    <x v="2"/>
    <s v="Health Care"/>
    <s v="Managed Health Care"/>
    <n v="73874100000"/>
    <n v="56854900000"/>
    <n v="11748400000"/>
    <n v="0"/>
    <n v="220900000"/>
    <n v="11969300000"/>
    <n v="17019200000"/>
    <n v="5049900000"/>
  </r>
  <r>
    <x v="30"/>
    <s v="Year 4"/>
    <d v="2015-12-31T00:00:00"/>
    <x v="3"/>
    <s v="Health Care"/>
    <s v="Managed Health Care"/>
    <n v="79156500000"/>
    <n v="61116900000"/>
    <n v="12534800000"/>
    <n v="0"/>
    <n v="230100000"/>
    <n v="12764900000"/>
    <n v="18039600000"/>
    <n v="5274700000"/>
  </r>
  <r>
    <x v="31"/>
    <s v="Year 1"/>
    <d v="2012-12-31T00:00:00"/>
    <x v="0"/>
    <s v="Energy"/>
    <s v="Oil &amp; Gas Exploration &amp; Production"/>
    <n v="16428000000"/>
    <n v="3079000000"/>
    <n v="1333000000"/>
    <n v="0"/>
    <n v="6881000000"/>
    <n v="8214000000"/>
    <n v="13349000000"/>
    <n v="5135000000"/>
  </r>
  <r>
    <x v="31"/>
    <s v="Year 2"/>
    <d v="2013-12-31T00:00:00"/>
    <x v="1"/>
    <s v="Energy"/>
    <s v="Oil &amp; Gas Exploration &amp; Production"/>
    <n v="14771000000"/>
    <n v="2938000000"/>
    <n v="1286000000"/>
    <n v="0"/>
    <n v="5866000000"/>
    <n v="7152000000"/>
    <n v="11833000000"/>
    <n v="4681000000"/>
  </r>
  <r>
    <x v="31"/>
    <s v="Year 3"/>
    <d v="2014-12-31T00:00:00"/>
    <x v="2"/>
    <s v="Energy"/>
    <s v="Oil &amp; Gas Exploration &amp; Production"/>
    <n v="12691000000"/>
    <n v="2511000000"/>
    <n v="1095000000"/>
    <n v="0"/>
    <n v="9720000000"/>
    <n v="10815000000"/>
    <n v="10180000000"/>
    <n v="-635000000"/>
  </r>
  <r>
    <x v="31"/>
    <s v="Year 4"/>
    <d v="2015-12-31T00:00:00"/>
    <x v="3"/>
    <s v="Energy"/>
    <s v="Oil &amp; Gas Exploration &amp; Production"/>
    <n v="6383000000"/>
    <n v="2065000000"/>
    <n v="791000000"/>
    <n v="0"/>
    <n v="29372000000"/>
    <n v="30163000000"/>
    <n v="4318000000"/>
    <n v="-25845000000"/>
  </r>
  <r>
    <x v="32"/>
    <s v="Year 1"/>
    <d v="2013-12-31T00:00:00"/>
    <x v="1"/>
    <s v="Energy"/>
    <s v="Oil &amp; Gas Exploration &amp; Production"/>
    <n v="14581000000"/>
    <n v="2942000000"/>
    <n v="2256000000"/>
    <n v="0"/>
    <n v="3927000000"/>
    <n v="6183000000"/>
    <n v="11639000000"/>
    <n v="5456000000"/>
  </r>
  <r>
    <x v="32"/>
    <s v="Year 2"/>
    <d v="2014-12-31T00:00:00"/>
    <x v="2"/>
    <s v="Energy"/>
    <s v="Oil &amp; Gas Exploration &amp; Production"/>
    <n v="18470000000"/>
    <n v="3317000000"/>
    <n v="2725000000"/>
    <n v="0"/>
    <n v="4550000000"/>
    <n v="7275000000"/>
    <n v="15153000000"/>
    <n v="7878000000"/>
  </r>
  <r>
    <x v="32"/>
    <s v="Year 3"/>
    <d v="2015-12-31T00:00:00"/>
    <x v="3"/>
    <s v="Energy"/>
    <s v="Oil &amp; Gas Exploration &amp; Production"/>
    <n v="8698000000"/>
    <n v="3185000000"/>
    <n v="2000000000"/>
    <n v="0"/>
    <n v="4603000000"/>
    <n v="6603000000"/>
    <n v="5513000000"/>
    <n v="-1090000000"/>
  </r>
  <r>
    <x v="32"/>
    <s v="Year 4"/>
    <d v="2016-12-31T00:00:00"/>
    <x v="4"/>
    <s v="Energy"/>
    <s v="Oil &amp; Gas Exploration &amp; Production"/>
    <n v="7869000000"/>
    <n v="2900000000"/>
    <n v="2094000000"/>
    <n v="0"/>
    <n v="4301000000"/>
    <n v="6395000000"/>
    <n v="4969000000"/>
    <n v="-1426000000"/>
  </r>
  <r>
    <x v="33"/>
    <s v="Year 1"/>
    <d v="2013-09-30T00:00:00"/>
    <x v="1"/>
    <s v="Materials"/>
    <s v="Industrial Gases"/>
    <n v="10180400000"/>
    <n v="7472100000"/>
    <n v="1018600000"/>
    <n v="133700000"/>
    <n v="0"/>
    <n v="1152300000"/>
    <n v="2708300000"/>
    <n v="1556000000"/>
  </r>
  <r>
    <x v="33"/>
    <s v="Year 2"/>
    <d v="2014-09-30T00:00:00"/>
    <x v="2"/>
    <s v="Materials"/>
    <s v="Industrial Gases"/>
    <n v="10439000000"/>
    <n v="7629900000"/>
    <n v="1007400000"/>
    <n v="139800000"/>
    <n v="0"/>
    <n v="1147200000"/>
    <n v="2809100000"/>
    <n v="1661900000"/>
  </r>
  <r>
    <x v="33"/>
    <s v="Year 3"/>
    <d v="2015-09-30T00:00:00"/>
    <x v="3"/>
    <s v="Materials"/>
    <s v="Industrial Gases"/>
    <n v="9894900000"/>
    <n v="6939000000"/>
    <n v="895300000"/>
    <n v="137100000"/>
    <n v="0"/>
    <n v="1032400000"/>
    <n v="2955900000"/>
    <n v="1923500000"/>
  </r>
  <r>
    <x v="33"/>
    <s v="Year 4"/>
    <d v="2016-09-30T00:00:00"/>
    <x v="4"/>
    <s v="Materials"/>
    <s v="Industrial Gases"/>
    <n v="9524400000"/>
    <n v="6402700000"/>
    <n v="797600000"/>
    <n v="132000000"/>
    <n v="0"/>
    <n v="929600000"/>
    <n v="3121700000"/>
    <n v="2192100000"/>
  </r>
  <r>
    <x v="34"/>
    <s v="Year 1"/>
    <d v="2012-12-31T00:00:00"/>
    <x v="0"/>
    <s v="Information Technology"/>
    <s v="Electronic Components"/>
    <n v="4292100000"/>
    <n v="2948900000"/>
    <n v="512900000"/>
    <n v="0"/>
    <n v="0"/>
    <n v="512900000"/>
    <n v="1343200000"/>
    <n v="830300000"/>
  </r>
  <r>
    <x v="34"/>
    <s v="Year 2"/>
    <d v="2013-12-31T00:00:00"/>
    <x v="1"/>
    <s v="Information Technology"/>
    <s v="Electronic Components"/>
    <n v="4614700000"/>
    <n v="3163900000"/>
    <n v="548000000"/>
    <n v="0"/>
    <n v="0"/>
    <n v="548000000"/>
    <n v="1450800000"/>
    <n v="902800000"/>
  </r>
  <r>
    <x v="34"/>
    <s v="Year 3"/>
    <d v="2014-12-31T00:00:00"/>
    <x v="2"/>
    <s v="Information Technology"/>
    <s v="Electronic Components"/>
    <n v="5345500000"/>
    <n v="3651700000"/>
    <n v="645100000"/>
    <n v="0"/>
    <n v="0"/>
    <n v="645100000"/>
    <n v="1693800000"/>
    <n v="1048700000"/>
  </r>
  <r>
    <x v="34"/>
    <s v="Year 4"/>
    <d v="2015-12-31T00:00:00"/>
    <x v="3"/>
    <s v="Information Technology"/>
    <s v="Electronic Components"/>
    <n v="5568700000"/>
    <n v="3789200000"/>
    <n v="669100000"/>
    <n v="0"/>
    <n v="0"/>
    <n v="669100000"/>
    <n v="1779500000"/>
    <n v="1110400000"/>
  </r>
  <r>
    <x v="35"/>
    <s v="Year 1"/>
    <d v="2012-12-31T00:00:00"/>
    <x v="0"/>
    <s v="Industrials"/>
    <s v="Aerospace &amp; Defense"/>
    <n v="23700000000"/>
    <n v="20401000000"/>
    <n v="997000000"/>
    <n v="197000000"/>
    <n v="1460000000"/>
    <n v="2654000000"/>
    <n v="3299000000"/>
    <n v="645000000"/>
  </r>
  <r>
    <x v="35"/>
    <s v="Year 2"/>
    <d v="2013-12-31T00:00:00"/>
    <x v="1"/>
    <s v="Industrials"/>
    <s v="Aerospace &amp; Defense"/>
    <n v="23032000000"/>
    <n v="19286000000"/>
    <n v="1008000000"/>
    <n v="192000000"/>
    <n v="1421000000"/>
    <n v="2621000000"/>
    <n v="3746000000"/>
    <n v="1125000000"/>
  </r>
  <r>
    <x v="35"/>
    <s v="Year 3"/>
    <d v="2014-12-31T00:00:00"/>
    <x v="2"/>
    <s v="Industrials"/>
    <s v="Aerospace &amp; Defense"/>
    <n v="23906000000"/>
    <n v="19137000000"/>
    <n v="995000000"/>
    <n v="218000000"/>
    <n v="1371000000"/>
    <n v="2584000000"/>
    <n v="4769000000"/>
    <n v="2185000000"/>
  </r>
  <r>
    <x v="35"/>
    <s v="Year 4"/>
    <d v="2015-12-31T00:00:00"/>
    <x v="3"/>
    <s v="Industrials"/>
    <s v="Aerospace &amp; Defense"/>
    <n v="22534000000"/>
    <n v="18069000000"/>
    <n v="979000000"/>
    <n v="238000000"/>
    <n v="1280000000"/>
    <n v="2497000000"/>
    <n v="4465000000"/>
    <n v="1968000000"/>
  </r>
  <r>
    <x v="36"/>
    <s v="Year 1"/>
    <d v="2012-12-31T00:00:00"/>
    <x v="0"/>
    <s v="Information Technology"/>
    <s v="Home Entertainment Software"/>
    <n v="4856000000"/>
    <n v="1662000000"/>
    <n v="1139000000"/>
    <n v="604000000"/>
    <n v="0"/>
    <n v="1743000000"/>
    <n v="3194000000"/>
    <n v="1451000000"/>
  </r>
  <r>
    <x v="36"/>
    <s v="Year 2"/>
    <d v="2013-12-31T00:00:00"/>
    <x v="1"/>
    <s v="Information Technology"/>
    <s v="Home Entertainment Software"/>
    <n v="4583000000"/>
    <n v="1531000000"/>
    <n v="1096000000"/>
    <n v="584000000"/>
    <n v="0"/>
    <n v="1680000000"/>
    <n v="3052000000"/>
    <n v="1372000000"/>
  </r>
  <r>
    <x v="36"/>
    <s v="Year 3"/>
    <d v="2014-12-31T00:00:00"/>
    <x v="2"/>
    <s v="Information Technology"/>
    <s v="Home Entertainment Software"/>
    <n v="4408000000"/>
    <n v="1525000000"/>
    <n v="1129000000"/>
    <n v="571000000"/>
    <n v="0"/>
    <n v="1700000000"/>
    <n v="2883000000"/>
    <n v="1183000000"/>
  </r>
  <r>
    <x v="36"/>
    <s v="Year 4"/>
    <d v="2015-12-31T00:00:00"/>
    <x v="3"/>
    <s v="Information Technology"/>
    <s v="Home Entertainment Software"/>
    <n v="4664000000"/>
    <n v="1585000000"/>
    <n v="1114000000"/>
    <n v="646000000"/>
    <n v="0"/>
    <n v="1760000000"/>
    <n v="3079000000"/>
    <n v="1319000000"/>
  </r>
  <r>
    <x v="37"/>
    <s v="Year 1"/>
    <d v="2015-11-01T00:00:00"/>
    <x v="3"/>
    <s v="Information Technology"/>
    <s v="Semiconductors"/>
    <n v="6824000000"/>
    <n v="3271000000"/>
    <n v="486000000"/>
    <n v="1049000000"/>
    <n v="249000000"/>
    <n v="1784000000"/>
    <n v="3553000000"/>
    <n v="1769000000"/>
  </r>
  <r>
    <x v="37"/>
    <s v="Year 2"/>
    <d v="2016-10-30T00:00:00"/>
    <x v="4"/>
    <s v="Information Technology"/>
    <s v="Semiconductors"/>
    <n v="13240000000"/>
    <n v="7300000000"/>
    <n v="806000000"/>
    <n v="2674000000"/>
    <n v="1873000000"/>
    <n v="5353000000"/>
    <n v="5940000000"/>
    <n v="587000000"/>
  </r>
  <r>
    <x v="38"/>
    <s v="Year 1"/>
    <d v="2012-12-31T00:00:00"/>
    <x v="0"/>
    <s v="Materials"/>
    <s v="Paper Packaging"/>
    <n v="5863500000"/>
    <n v="4335300000"/>
    <n v="1148900000"/>
    <n v="0"/>
    <n v="0"/>
    <n v="1148900000"/>
    <n v="1528200000"/>
    <n v="379300000"/>
  </r>
  <r>
    <x v="38"/>
    <s v="Year 2"/>
    <d v="2013-12-28T00:00:00"/>
    <x v="1"/>
    <s v="Materials"/>
    <s v="Paper Packaging"/>
    <n v="6140000000"/>
    <n v="4502300000"/>
    <n v="1174200000"/>
    <n v="0"/>
    <n v="0"/>
    <n v="1174200000"/>
    <n v="1637700000"/>
    <n v="463500000"/>
  </r>
  <r>
    <x v="38"/>
    <s v="Year 3"/>
    <d v="2015-01-03T00:00:00"/>
    <x v="3"/>
    <s v="Materials"/>
    <s v="Paper Packaging"/>
    <n v="6330300000"/>
    <n v="4679100000"/>
    <n v="1158900000"/>
    <n v="0"/>
    <n v="0"/>
    <n v="1158900000"/>
    <n v="1651200000"/>
    <n v="492300000"/>
  </r>
  <r>
    <x v="38"/>
    <s v="Year 4"/>
    <d v="2016-01-02T00:00:00"/>
    <x v="4"/>
    <s v="Materials"/>
    <s v="Paper Packaging"/>
    <n v="5966900000"/>
    <n v="4321100000"/>
    <n v="1108100000"/>
    <n v="0"/>
    <n v="0"/>
    <n v="1108100000"/>
    <n v="1645800000"/>
    <n v="537700000"/>
  </r>
  <r>
    <x v="39"/>
    <s v="Year 1"/>
    <d v="2012-12-31T00:00:00"/>
    <x v="0"/>
    <s v="Utilities"/>
    <s v="Water Utilities"/>
    <n v="2853926000"/>
    <n v="1329500000"/>
    <n v="220758000"/>
    <n v="0"/>
    <n v="380402000"/>
    <n v="601160000"/>
    <n v="1524426000"/>
    <n v="923266000"/>
  </r>
  <r>
    <x v="39"/>
    <s v="Year 2"/>
    <d v="2013-12-31T00:00:00"/>
    <x v="1"/>
    <s v="Utilities"/>
    <s v="Water Utilities"/>
    <n v="2879000000"/>
    <n v="1289000000"/>
    <n v="234000000"/>
    <n v="0"/>
    <n v="407000000"/>
    <n v="641000000"/>
    <n v="1590000000"/>
    <n v="949000000"/>
  </r>
  <r>
    <x v="39"/>
    <s v="Year 3"/>
    <d v="2014-12-31T00:00:00"/>
    <x v="2"/>
    <s v="Utilities"/>
    <s v="Water Utilities"/>
    <n v="3011000000"/>
    <n v="1350000000"/>
    <n v="236000000"/>
    <n v="0"/>
    <n v="424000000"/>
    <n v="660000000"/>
    <n v="1661000000"/>
    <n v="1001000000"/>
  </r>
  <r>
    <x v="39"/>
    <s v="Year 4"/>
    <d v="2015-12-31T00:00:00"/>
    <x v="3"/>
    <s v="Utilities"/>
    <s v="Water Utilities"/>
    <n v="3159000000"/>
    <n v="1404000000"/>
    <n v="243000000"/>
    <n v="0"/>
    <n v="440000000"/>
    <n v="683000000"/>
    <n v="1755000000"/>
    <n v="1072000000"/>
  </r>
  <r>
    <x v="40"/>
    <s v="Year 1"/>
    <d v="2012-12-31T00:00:00"/>
    <x v="0"/>
    <s v="Financials"/>
    <s v="Consumer Finance"/>
    <n v="33781000000"/>
    <n v="480000000"/>
    <n v="23392000000"/>
    <n v="0"/>
    <n v="1712000000"/>
    <n v="25104000000"/>
    <n v="33301000000"/>
    <n v="8197000000"/>
  </r>
  <r>
    <x v="40"/>
    <s v="Year 2"/>
    <d v="2013-12-31T00:00:00"/>
    <x v="1"/>
    <s v="Financials"/>
    <s v="Consumer Finance"/>
    <n v="34828000000"/>
    <n v="442000000"/>
    <n v="23150000000"/>
    <n v="0"/>
    <n v="1832000000"/>
    <n v="24982000000"/>
    <n v="34386000000"/>
    <n v="9404000000"/>
  </r>
  <r>
    <x v="40"/>
    <s v="Year 3"/>
    <d v="2014-12-31T00:00:00"/>
    <x v="2"/>
    <s v="Financials"/>
    <s v="Consumer Finance"/>
    <n v="35895000000"/>
    <n v="373000000"/>
    <n v="23153000000"/>
    <n v="0"/>
    <n v="2044000000"/>
    <n v="25197000000"/>
    <n v="35522000000"/>
    <n v="10325000000"/>
  </r>
  <r>
    <x v="40"/>
    <s v="Year 4"/>
    <d v="2015-12-31T00:00:00"/>
    <x v="3"/>
    <s v="Financials"/>
    <s v="Consumer Finance"/>
    <n v="34441000000"/>
    <n v="475000000"/>
    <n v="22892000000"/>
    <n v="0"/>
    <n v="1988000000"/>
    <n v="24880000000"/>
    <n v="33966000000"/>
    <n v="9086000000"/>
  </r>
  <r>
    <x v="41"/>
    <s v="Year 1"/>
    <d v="2013-08-31T00:00:00"/>
    <x v="1"/>
    <s v="Industrials"/>
    <s v="Electrical Components &amp; Equipment"/>
    <n v="2089100000"/>
    <n v="1251500000"/>
    <n v="607600000"/>
    <n v="0"/>
    <n v="0"/>
    <n v="607600000"/>
    <n v="837600000"/>
    <n v="230000000"/>
  </r>
  <r>
    <x v="41"/>
    <s v="Year 2"/>
    <d v="2014-08-31T00:00:00"/>
    <x v="2"/>
    <s v="Industrials"/>
    <s v="Electrical Components &amp; Equipment"/>
    <n v="2393500000"/>
    <n v="1414300000"/>
    <n v="680300000"/>
    <n v="0"/>
    <n v="0"/>
    <n v="680300000"/>
    <n v="979200000"/>
    <n v="298900000"/>
  </r>
  <r>
    <x v="41"/>
    <s v="Year 3"/>
    <d v="2015-08-31T00:00:00"/>
    <x v="3"/>
    <s v="Industrials"/>
    <s v="Electrical Components &amp; Equipment"/>
    <n v="2706700000"/>
    <n v="1561100000"/>
    <n v="756900000"/>
    <n v="0"/>
    <n v="0"/>
    <n v="756900000"/>
    <n v="1145600000"/>
    <n v="388700000"/>
  </r>
  <r>
    <x v="41"/>
    <s v="Year 4"/>
    <d v="2016-08-31T00:00:00"/>
    <x v="4"/>
    <s v="Industrials"/>
    <s v="Electrical Components &amp; Equipment"/>
    <n v="3291300000"/>
    <n v="1855100000"/>
    <n v="946000000"/>
    <n v="0"/>
    <n v="0"/>
    <n v="946000000"/>
    <n v="1436200000"/>
    <n v="490200000"/>
  </r>
  <r>
    <x v="42"/>
    <s v="Year 1"/>
    <d v="2013-08-31T00:00:00"/>
    <x v="1"/>
    <s v="Consumer Discretionary"/>
    <s v="Specialty Stores"/>
    <n v="9147530000"/>
    <n v="4406595000"/>
    <n v="2967837000"/>
    <n v="0"/>
    <n v="0"/>
    <n v="2967837000"/>
    <n v="4740935000"/>
    <n v="1773098000"/>
  </r>
  <r>
    <x v="42"/>
    <s v="Year 2"/>
    <d v="2014-08-30T00:00:00"/>
    <x v="2"/>
    <s v="Consumer Discretionary"/>
    <s v="Specialty Stores"/>
    <n v="9475313000"/>
    <n v="4540406000"/>
    <n v="3104684000"/>
    <n v="0"/>
    <n v="0"/>
    <n v="3104684000"/>
    <n v="4934907000"/>
    <n v="1830223000"/>
  </r>
  <r>
    <x v="42"/>
    <s v="Year 3"/>
    <d v="2015-08-29T00:00:00"/>
    <x v="3"/>
    <s v="Consumer Discretionary"/>
    <s v="Specialty Stores"/>
    <n v="10187340000"/>
    <n v="4860309000"/>
    <n v="3373980000"/>
    <n v="0"/>
    <n v="0"/>
    <n v="3373980000"/>
    <n v="5327031000"/>
    <n v="1953051000"/>
  </r>
  <r>
    <x v="42"/>
    <s v="Year 4"/>
    <d v="2016-08-27T00:00:00"/>
    <x v="4"/>
    <s v="Consumer Discretionary"/>
    <s v="Specialty Stores"/>
    <n v="10635676000"/>
    <n v="5026940000"/>
    <n v="3548341000"/>
    <n v="0"/>
    <n v="0"/>
    <n v="3548341000"/>
    <n v="5608736000"/>
    <n v="2060395000"/>
  </r>
  <r>
    <x v="43"/>
    <s v="Year 1"/>
    <d v="2013-12-31T00:00:00"/>
    <x v="1"/>
    <s v="Industrials"/>
    <s v="Aerospace &amp; Defense"/>
    <n v="86623000000"/>
    <n v="73268000000"/>
    <n v="3742000000"/>
    <n v="3071000000"/>
    <n v="0"/>
    <n v="6813000000"/>
    <n v="13355000000"/>
    <n v="6542000000"/>
  </r>
  <r>
    <x v="43"/>
    <s v="Year 2"/>
    <d v="2014-12-31T00:00:00"/>
    <x v="2"/>
    <s v="Industrials"/>
    <s v="Aerospace &amp; Defense"/>
    <n v="90762000000"/>
    <n v="76752000000"/>
    <n v="3480000000"/>
    <n v="3047000000"/>
    <n v="0"/>
    <n v="6527000000"/>
    <n v="14010000000"/>
    <n v="7483000000"/>
  </r>
  <r>
    <x v="43"/>
    <s v="Year 3"/>
    <d v="2015-12-31T00:00:00"/>
    <x v="3"/>
    <s v="Industrials"/>
    <s v="Aerospace &amp; Defense"/>
    <n v="96114000000"/>
    <n v="82088000000"/>
    <n v="3251000000"/>
    <n v="3331000000"/>
    <n v="0"/>
    <n v="6582000000"/>
    <n v="14026000000"/>
    <n v="7444000000"/>
  </r>
  <r>
    <x v="43"/>
    <s v="Year 4"/>
    <d v="2016-12-31T00:00:00"/>
    <x v="4"/>
    <s v="Industrials"/>
    <s v="Aerospace &amp; Defense"/>
    <n v="94571000000"/>
    <n v="80790000000"/>
    <n v="3313000000"/>
    <n v="4627000000"/>
    <n v="0"/>
    <n v="7940000000"/>
    <n v="13781000000"/>
    <n v="5841000000"/>
  </r>
  <r>
    <x v="44"/>
    <s v="Year 1"/>
    <d v="2012-12-31T00:00:00"/>
    <x v="0"/>
    <s v="Financials"/>
    <s v="Banks"/>
    <n v="100078000000"/>
    <n v="3753000000"/>
    <n v="70829000000"/>
    <n v="0"/>
    <n v="9433000000"/>
    <n v="80262000000"/>
    <n v="96325000000"/>
    <n v="16063000000"/>
  </r>
  <r>
    <x v="44"/>
    <s v="Year 2"/>
    <d v="2013-12-31T00:00:00"/>
    <x v="1"/>
    <s v="Financials"/>
    <s v="Banks"/>
    <n v="101697000000"/>
    <n v="3034000000"/>
    <n v="68128000000"/>
    <n v="0"/>
    <n v="4642000000"/>
    <n v="72770000000"/>
    <n v="98663000000"/>
    <n v="25893000000"/>
  </r>
  <r>
    <x v="44"/>
    <s v="Year 3"/>
    <d v="2014-12-31T00:00:00"/>
    <x v="2"/>
    <s v="Financials"/>
    <s v="Banks"/>
    <n v="95181000000"/>
    <n v="2656000000"/>
    <n v="74181000000"/>
    <n v="0"/>
    <n v="3211000000"/>
    <n v="77392000000"/>
    <n v="92525000000"/>
    <n v="15133000000"/>
  </r>
  <r>
    <x v="44"/>
    <s v="Year 4"/>
    <d v="2015-12-31T00:00:00"/>
    <x v="3"/>
    <s v="Financials"/>
    <s v="Banks"/>
    <n v="93056000000"/>
    <n v="2204000000"/>
    <n v="56358000000"/>
    <n v="0"/>
    <n v="3995000000"/>
    <n v="60353000000"/>
    <n v="90852000000"/>
    <n v="30499000000"/>
  </r>
  <r>
    <x v="45"/>
    <s v="Year 1"/>
    <d v="2012-12-31T00:00:00"/>
    <x v="0"/>
    <s v="Health Care"/>
    <s v="Health Care Equipment"/>
    <n v="13936000000"/>
    <n v="6802000000"/>
    <n v="3283000000"/>
    <n v="1081000000"/>
    <n v="0"/>
    <n v="4364000000"/>
    <n v="7134000000"/>
    <n v="2770000000"/>
  </r>
  <r>
    <x v="45"/>
    <s v="Year 2"/>
    <d v="2013-12-31T00:00:00"/>
    <x v="1"/>
    <s v="Health Care"/>
    <s v="Health Care Equipment"/>
    <n v="9413000000"/>
    <n v="5251000000"/>
    <n v="3084000000"/>
    <n v="582000000"/>
    <n v="0"/>
    <n v="3666000000"/>
    <n v="4162000000"/>
    <n v="496000000"/>
  </r>
  <r>
    <x v="45"/>
    <s v="Year 3"/>
    <d v="2014-12-31T00:00:00"/>
    <x v="2"/>
    <s v="Health Care"/>
    <s v="Health Care Equipment"/>
    <n v="10719000000"/>
    <n v="6138000000"/>
    <n v="3315000000"/>
    <n v="610000000"/>
    <n v="0"/>
    <n v="3925000000"/>
    <n v="4581000000"/>
    <n v="656000000"/>
  </r>
  <r>
    <x v="45"/>
    <s v="Year 4"/>
    <d v="2015-12-31T00:00:00"/>
    <x v="3"/>
    <s v="Health Care"/>
    <s v="Health Care Equipment"/>
    <n v="9968000000"/>
    <n v="5822000000"/>
    <n v="3094000000"/>
    <n v="603000000"/>
    <n v="0"/>
    <n v="3697000000"/>
    <n v="4146000000"/>
    <n v="449000000"/>
  </r>
  <r>
    <x v="46"/>
    <s v="Year 1"/>
    <d v="2013-03-02T00:00:00"/>
    <x v="1"/>
    <s v="Consumer Discretionary"/>
    <s v="Specialty Stores"/>
    <n v="10914585000"/>
    <n v="6525830000"/>
    <n v="2750537000"/>
    <n v="0"/>
    <n v="0"/>
    <n v="2750537000"/>
    <n v="4388755000"/>
    <n v="1638218000"/>
  </r>
  <r>
    <x v="46"/>
    <s v="Year 2"/>
    <d v="2014-03-01T00:00:00"/>
    <x v="2"/>
    <s v="Consumer Discretionary"/>
    <s v="Specialty Stores"/>
    <n v="11503963000"/>
    <n v="6938381000"/>
    <n v="2950995000"/>
    <n v="0"/>
    <n v="0"/>
    <n v="2950995000"/>
    <n v="4565582000"/>
    <n v="1614587000"/>
  </r>
  <r>
    <x v="46"/>
    <s v="Year 3"/>
    <d v="2015-02-28T00:00:00"/>
    <x v="3"/>
    <s v="Consumer Discretionary"/>
    <s v="Specialty Stores"/>
    <n v="11881176000"/>
    <n v="7261397000"/>
    <n v="3065486000"/>
    <n v="0"/>
    <n v="0"/>
    <n v="3065486000"/>
    <n v="4619779000"/>
    <n v="1554293000"/>
  </r>
  <r>
    <x v="46"/>
    <s v="Year 4"/>
    <d v="2016-02-27T00:00:00"/>
    <x v="4"/>
    <s v="Consumer Discretionary"/>
    <s v="Specialty Stores"/>
    <n v="12103887000"/>
    <n v="7483577000"/>
    <n v="3205407000"/>
    <n v="0"/>
    <n v="0"/>
    <n v="3205407000"/>
    <n v="4620310000"/>
    <n v="1414903000"/>
  </r>
  <r>
    <x v="47"/>
    <s v="Year 1"/>
    <d v="2012-12-31T00:00:00"/>
    <x v="0"/>
    <s v="Financials"/>
    <s v="Banks"/>
    <n v="10737000000"/>
    <n v="429000000"/>
    <n v="5650000000"/>
    <n v="0"/>
    <n v="1167000000"/>
    <n v="6817000000"/>
    <n v="10308000000"/>
    <n v="3491000000"/>
  </r>
  <r>
    <x v="47"/>
    <s v="Year 2"/>
    <d v="2013-12-31T00:00:00"/>
    <x v="1"/>
    <s v="Financials"/>
    <s v="Banks"/>
    <n v="10543000000"/>
    <n v="301000000"/>
    <n v="5625000000"/>
    <n v="0"/>
    <n v="698000000"/>
    <n v="6323000000"/>
    <n v="10242000000"/>
    <n v="3919000000"/>
  </r>
  <r>
    <x v="47"/>
    <s v="Year 3"/>
    <d v="2014-12-31T00:00:00"/>
    <x v="2"/>
    <s v="Financials"/>
    <s v="Banks"/>
    <n v="9998000000"/>
    <n v="239000000"/>
    <n v="5715000000"/>
    <n v="0"/>
    <n v="342000000"/>
    <n v="6057000000"/>
    <n v="9759000000"/>
    <n v="3702000000"/>
  </r>
  <r>
    <x v="47"/>
    <s v="Year 4"/>
    <d v="2015-12-31T00:00:00"/>
    <x v="3"/>
    <s v="Financials"/>
    <s v="Banks"/>
    <n v="10346000000"/>
    <n v="233000000"/>
    <n v="5996000000"/>
    <n v="0"/>
    <n v="533000000"/>
    <n v="6529000000"/>
    <n v="10113000000"/>
    <n v="3584000000"/>
  </r>
  <r>
    <x v="48"/>
    <s v="Year 1"/>
    <d v="2012-03-03T00:00:00"/>
    <x v="0"/>
    <s v="Consumer Discretionary"/>
    <s v="Computer &amp; Electronics Retail"/>
    <n v="45457000000"/>
    <n v="34473000000"/>
    <n v="8755000000"/>
    <n v="0"/>
    <n v="0"/>
    <n v="8755000000"/>
    <n v="10984000000"/>
    <n v="2229000000"/>
  </r>
  <r>
    <x v="48"/>
    <s v="Year 2"/>
    <d v="2014-02-01T00:00:00"/>
    <x v="2"/>
    <s v="Consumer Discretionary"/>
    <s v="Computer &amp; Electronics Retail"/>
    <n v="40611000000"/>
    <n v="31212000000"/>
    <n v="8106000000"/>
    <n v="0"/>
    <n v="0"/>
    <n v="8106000000"/>
    <n v="9399000000"/>
    <n v="1293000000"/>
  </r>
  <r>
    <x v="48"/>
    <s v="Year 3"/>
    <d v="2015-01-31T00:00:00"/>
    <x v="3"/>
    <s v="Consumer Discretionary"/>
    <s v="Computer &amp; Electronics Retail"/>
    <n v="40339000000"/>
    <n v="31292000000"/>
    <n v="7592000000"/>
    <n v="0"/>
    <n v="0"/>
    <n v="7592000000"/>
    <n v="9047000000"/>
    <n v="1455000000"/>
  </r>
  <r>
    <x v="48"/>
    <s v="Year 4"/>
    <d v="2016-01-30T00:00:00"/>
    <x v="4"/>
    <s v="Consumer Discretionary"/>
    <s v="Computer &amp; Electronics Retail"/>
    <n v="39528000000"/>
    <n v="30337000000"/>
    <n v="7618000000"/>
    <n v="0"/>
    <n v="0"/>
    <n v="7618000000"/>
    <n v="9191000000"/>
    <n v="1573000000"/>
  </r>
  <r>
    <x v="49"/>
    <s v="Year 1"/>
    <d v="2013-12-31T00:00:00"/>
    <x v="1"/>
    <s v="Health Care"/>
    <s v="Health Care Equipment"/>
    <n v="3049500000"/>
    <n v="1194400000"/>
    <n v="920300000"/>
    <n v="295700000"/>
    <n v="0"/>
    <n v="1216000000"/>
    <n v="1855100000"/>
    <n v="639100000"/>
  </r>
  <r>
    <x v="49"/>
    <s v="Year 2"/>
    <d v="2014-12-31T00:00:00"/>
    <x v="2"/>
    <s v="Health Care"/>
    <s v="Health Care Equipment"/>
    <n v="3323600000"/>
    <n v="1258600000"/>
    <n v="981500000"/>
    <n v="302000000"/>
    <n v="0"/>
    <n v="1283500000"/>
    <n v="2065000000"/>
    <n v="781500000"/>
  </r>
  <r>
    <x v="49"/>
    <s v="Year 3"/>
    <d v="2015-12-31T00:00:00"/>
    <x v="3"/>
    <s v="Health Care"/>
    <s v="Health Care Equipment"/>
    <n v="3416000000"/>
    <n v="1301200000"/>
    <n v="1012100000"/>
    <n v="259200000"/>
    <n v="0"/>
    <n v="1271300000"/>
    <n v="2114800000"/>
    <n v="843500000"/>
  </r>
  <r>
    <x v="49"/>
    <s v="Year 4"/>
    <d v="2016-12-31T00:00:00"/>
    <x v="4"/>
    <s v="Health Care"/>
    <s v="Health Care Equipment"/>
    <n v="3714000000"/>
    <n v="1371700000"/>
    <n v="1101900000"/>
    <n v="292800000"/>
    <n v="0"/>
    <n v="1394700000"/>
    <n v="2342300000"/>
    <n v="947600000"/>
  </r>
  <r>
    <x v="50"/>
    <s v="Year 1"/>
    <d v="2013-09-30T00:00:00"/>
    <x v="1"/>
    <s v="Health Care"/>
    <s v="Health Care Equipment"/>
    <n v="8054000000"/>
    <n v="3883000000"/>
    <n v="2422000000"/>
    <n v="494000000"/>
    <n v="0"/>
    <n v="2916000000"/>
    <n v="4171000000"/>
    <n v="1255000000"/>
  </r>
  <r>
    <x v="50"/>
    <s v="Year 2"/>
    <d v="2014-09-30T00:00:00"/>
    <x v="2"/>
    <s v="Health Care"/>
    <s v="Health Care Equipment"/>
    <n v="8446000000"/>
    <n v="4145000000"/>
    <n v="2145000000"/>
    <n v="550000000"/>
    <n v="0"/>
    <n v="2695000000"/>
    <n v="4301000000"/>
    <n v="1606000000"/>
  </r>
  <r>
    <x v="50"/>
    <s v="Year 3"/>
    <d v="2015-09-30T00:00:00"/>
    <x v="3"/>
    <s v="Health Care"/>
    <s v="Health Care Equipment"/>
    <n v="10282000000"/>
    <n v="5587000000"/>
    <n v="2563000000"/>
    <n v="632000000"/>
    <n v="0"/>
    <n v="3195000000"/>
    <n v="4695000000"/>
    <n v="1500000000"/>
  </r>
  <r>
    <x v="50"/>
    <s v="Year 4"/>
    <d v="2016-09-30T00:00:00"/>
    <x v="4"/>
    <s v="Health Care"/>
    <s v="Health Care Equipment"/>
    <n v="12483000000"/>
    <n v="6492000000"/>
    <n v="3005000000"/>
    <n v="828000000"/>
    <n v="0"/>
    <n v="3833000000"/>
    <n v="5991000000"/>
    <n v="2158000000"/>
  </r>
  <r>
    <x v="51"/>
    <s v="Year 1"/>
    <d v="2013-12-31T00:00:00"/>
    <x v="1"/>
    <s v="Energy"/>
    <s v="Oil &amp; Gas Equipment &amp; Services"/>
    <n v="22364000000"/>
    <n v="18553000000"/>
    <n v="1306000000"/>
    <n v="556000000"/>
    <n v="0"/>
    <n v="1862000000"/>
    <n v="3811000000"/>
    <n v="1949000000"/>
  </r>
  <r>
    <x v="51"/>
    <s v="Year 2"/>
    <d v="2014-12-31T00:00:00"/>
    <x v="2"/>
    <s v="Energy"/>
    <s v="Oil &amp; Gas Equipment &amp; Services"/>
    <n v="24551000000"/>
    <n v="19746000000"/>
    <n v="1333000000"/>
    <n v="613000000"/>
    <n v="0"/>
    <n v="1946000000"/>
    <n v="4805000000"/>
    <n v="2859000000"/>
  </r>
  <r>
    <x v="51"/>
    <s v="Year 3"/>
    <d v="2015-12-31T00:00:00"/>
    <x v="3"/>
    <s v="Energy"/>
    <s v="Oil &amp; Gas Equipment &amp; Services"/>
    <n v="15742000000"/>
    <n v="14415000000"/>
    <n v="969000000"/>
    <n v="466000000"/>
    <n v="0"/>
    <n v="1435000000"/>
    <n v="1327000000"/>
    <n v="-108000000"/>
  </r>
  <r>
    <x v="51"/>
    <s v="Year 4"/>
    <d v="2016-12-31T00:00:00"/>
    <x v="4"/>
    <s v="Energy"/>
    <s v="Oil &amp; Gas Equipment &amp; Services"/>
    <n v="9841000000"/>
    <n v="9973000000"/>
    <n v="815000000"/>
    <n v="384000000"/>
    <n v="0"/>
    <n v="1199000000"/>
    <n v="-132000000"/>
    <n v="-1331000000"/>
  </r>
  <r>
    <x v="52"/>
    <s v="Year 1"/>
    <d v="2013-12-31T00:00:00"/>
    <x v="1"/>
    <s v="Health Care"/>
    <s v="Biotechnology"/>
    <n v="6932200000"/>
    <n v="857700000"/>
    <n v="1797000000"/>
    <n v="1444100000"/>
    <n v="342900000"/>
    <n v="3584000000"/>
    <n v="6074500000"/>
    <n v="2490500000"/>
  </r>
  <r>
    <x v="52"/>
    <s v="Year 2"/>
    <d v="2014-12-31T00:00:00"/>
    <x v="2"/>
    <s v="Health Care"/>
    <s v="Biotechnology"/>
    <n v="9703300000"/>
    <n v="1171000000"/>
    <n v="2193400000"/>
    <n v="1893400000"/>
    <n v="489800000"/>
    <n v="4576600000"/>
    <n v="8532300000"/>
    <n v="3955700000"/>
  </r>
  <r>
    <x v="52"/>
    <s v="Year 3"/>
    <d v="2015-12-31T00:00:00"/>
    <x v="3"/>
    <s v="Health Care"/>
    <s v="Biotechnology"/>
    <n v="10763800000"/>
    <n v="1240400000"/>
    <n v="2143600000"/>
    <n v="2012800000"/>
    <n v="382600000"/>
    <n v="4539000000"/>
    <n v="9523400000"/>
    <n v="4984400000"/>
  </r>
  <r>
    <x v="52"/>
    <s v="Year 4"/>
    <d v="2016-12-31T00:00:00"/>
    <x v="4"/>
    <s v="Health Care"/>
    <s v="Biotechnology"/>
    <n v="11448800000"/>
    <n v="1478700000"/>
    <n v="1972900000"/>
    <n v="1973300000"/>
    <n v="385600000"/>
    <n v="4331800000"/>
    <n v="9970100000"/>
    <n v="5638300000"/>
  </r>
  <r>
    <x v="53"/>
    <s v="Year 1"/>
    <d v="2012-12-31T00:00:00"/>
    <x v="0"/>
    <s v="Materials"/>
    <s v="Metal &amp; Glass Containers"/>
    <n v="8735700000"/>
    <n v="7174000000"/>
    <n v="488300000"/>
    <n v="0"/>
    <n v="282900000"/>
    <n v="771200000"/>
    <n v="1561700000"/>
    <n v="790500000"/>
  </r>
  <r>
    <x v="53"/>
    <s v="Year 2"/>
    <d v="2013-12-31T00:00:00"/>
    <x v="1"/>
    <s v="Materials"/>
    <s v="Metal &amp; Glass Containers"/>
    <n v="8468100000"/>
    <n v="6875400000"/>
    <n v="497400000"/>
    <n v="0"/>
    <n v="299900000"/>
    <n v="797300000"/>
    <n v="1592700000"/>
    <n v="795400000"/>
  </r>
  <r>
    <x v="53"/>
    <s v="Year 3"/>
    <d v="2014-12-31T00:00:00"/>
    <x v="2"/>
    <s v="Materials"/>
    <s v="Metal &amp; Glass Containers"/>
    <n v="8570000000"/>
    <n v="6903500000"/>
    <n v="547000000"/>
    <n v="0"/>
    <n v="280900000"/>
    <n v="827900000"/>
    <n v="1666500000"/>
    <n v="838600000"/>
  </r>
  <r>
    <x v="53"/>
    <s v="Year 4"/>
    <d v="2015-12-31T00:00:00"/>
    <x v="3"/>
    <s v="Materials"/>
    <s v="Metal &amp; Glass Containers"/>
    <n v="7997000000"/>
    <n v="6460300000"/>
    <n v="646000000"/>
    <n v="0"/>
    <n v="285500000"/>
    <n v="931500000"/>
    <n v="1536700000"/>
    <n v="605200000"/>
  </r>
  <r>
    <x v="54"/>
    <s v="Year 1"/>
    <d v="2012-12-31T00:00:00"/>
    <x v="0"/>
    <s v="Health Care"/>
    <s v="Health Care Distributors"/>
    <n v="17621000000"/>
    <n v="4610000000"/>
    <n v="5017000000"/>
    <n v="3904000000"/>
    <n v="0"/>
    <n v="8921000000"/>
    <n v="13011000000"/>
    <n v="4090000000"/>
  </r>
  <r>
    <x v="54"/>
    <s v="Year 2"/>
    <d v="2013-12-31T00:00:00"/>
    <x v="1"/>
    <s v="Health Care"/>
    <s v="Health Care Distributors"/>
    <n v="16385000000"/>
    <n v="4619000000"/>
    <n v="4939000000"/>
    <n v="3731000000"/>
    <n v="0"/>
    <n v="8670000000"/>
    <n v="11766000000"/>
    <n v="3096000000"/>
  </r>
  <r>
    <x v="54"/>
    <s v="Year 3"/>
    <d v="2014-12-31T00:00:00"/>
    <x v="2"/>
    <s v="Health Care"/>
    <s v="Health Care Distributors"/>
    <n v="15879000000"/>
    <n v="3932000000"/>
    <n v="4822000000"/>
    <n v="4534000000"/>
    <n v="0"/>
    <n v="9356000000"/>
    <n v="11947000000"/>
    <n v="2591000000"/>
  </r>
  <r>
    <x v="54"/>
    <s v="Year 4"/>
    <d v="2015-12-31T00:00:00"/>
    <x v="3"/>
    <s v="Health Care"/>
    <s v="Health Care Distributors"/>
    <n v="16560000000"/>
    <n v="3909000000"/>
    <n v="4841000000"/>
    <n v="5920000000"/>
    <n v="0"/>
    <n v="10761000000"/>
    <n v="12651000000"/>
    <n v="1890000000"/>
  </r>
  <r>
    <x v="55"/>
    <s v="Year 1"/>
    <d v="2012-12-31T00:00:00"/>
    <x v="0"/>
    <s v="Health Care"/>
    <s v="Health Care Equipment"/>
    <n v="7249000000"/>
    <n v="2349000000"/>
    <n v="2529000000"/>
    <n v="886000000"/>
    <n v="395000000"/>
    <n v="3810000000"/>
    <n v="4900000000"/>
    <n v="1090000000"/>
  </r>
  <r>
    <x v="55"/>
    <s v="Year 2"/>
    <d v="2013-12-31T00:00:00"/>
    <x v="1"/>
    <s v="Health Care"/>
    <s v="Health Care Equipment"/>
    <n v="7143000000"/>
    <n v="2174000000"/>
    <n v="2678000000"/>
    <n v="861000000"/>
    <n v="410000000"/>
    <n v="3949000000"/>
    <n v="4969000000"/>
    <n v="1020000000"/>
  </r>
  <r>
    <x v="55"/>
    <s v="Year 3"/>
    <d v="2014-12-31T00:00:00"/>
    <x v="2"/>
    <s v="Health Care"/>
    <s v="Health Care Equipment"/>
    <n v="7380000000"/>
    <n v="2210000000"/>
    <n v="2817000000"/>
    <n v="817000000"/>
    <n v="438000000"/>
    <n v="4072000000"/>
    <n v="5170000000"/>
    <n v="1098000000"/>
  </r>
  <r>
    <x v="55"/>
    <s v="Year 4"/>
    <d v="2015-12-31T00:00:00"/>
    <x v="3"/>
    <s v="Health Care"/>
    <s v="Health Care Equipment"/>
    <n v="7477000000"/>
    <n v="2173000000"/>
    <n v="2996000000"/>
    <n v="876000000"/>
    <n v="495000000"/>
    <n v="4367000000"/>
    <n v="5304000000"/>
    <n v="937000000"/>
  </r>
  <r>
    <x v="56"/>
    <s v="Year 1"/>
    <d v="2013-12-31T00:00:00"/>
    <x v="1"/>
    <s v="Consumer Discretionary"/>
    <s v="Auto Parts &amp; Equipment"/>
    <n v="7436600000"/>
    <n v="5879100000"/>
    <n v="702300000"/>
    <n v="0"/>
    <n v="0"/>
    <n v="702300000"/>
    <n v="1557500000"/>
    <n v="855200000"/>
  </r>
  <r>
    <x v="56"/>
    <s v="Year 2"/>
    <d v="2014-12-31T00:00:00"/>
    <x v="2"/>
    <s v="Consumer Discretionary"/>
    <s v="Auto Parts &amp; Equipment"/>
    <n v="8305100000"/>
    <n v="6548700000"/>
    <n v="792700000"/>
    <n v="0"/>
    <n v="0"/>
    <n v="792700000"/>
    <n v="1756400000"/>
    <n v="963700000"/>
  </r>
  <r>
    <x v="56"/>
    <s v="Year 3"/>
    <d v="2015-12-31T00:00:00"/>
    <x v="3"/>
    <s v="Consumer Discretionary"/>
    <s v="Auto Parts &amp; Equipment"/>
    <n v="8023200000"/>
    <n v="6320100000"/>
    <n v="763400000"/>
    <n v="0"/>
    <n v="0"/>
    <n v="763400000"/>
    <n v="1703100000"/>
    <n v="939700000"/>
  </r>
  <r>
    <x v="56"/>
    <s v="Year 4"/>
    <d v="2016-12-31T00:00:00"/>
    <x v="4"/>
    <s v="Consumer Discretionary"/>
    <s v="Auto Parts &amp; Equipment"/>
    <n v="9071000000"/>
    <n v="7137900000"/>
    <n v="1707200000"/>
    <n v="0"/>
    <n v="0"/>
    <n v="1707200000"/>
    <n v="1933100000"/>
    <n v="225900000"/>
  </r>
  <r>
    <x v="57"/>
    <s v="Year 1"/>
    <d v="2012-12-31T00:00:00"/>
    <x v="0"/>
    <s v="Real Estate"/>
    <s v="REITs"/>
    <n v="1847186000"/>
    <n v="667208000"/>
    <n v="93782000"/>
    <n v="0"/>
    <n v="445875000"/>
    <n v="539657000"/>
    <n v="1179978000"/>
    <n v="640321000"/>
  </r>
  <r>
    <x v="57"/>
    <s v="Year 2"/>
    <d v="2013-12-31T00:00:00"/>
    <x v="1"/>
    <s v="Real Estate"/>
    <s v="REITs"/>
    <n v="2135539000"/>
    <n v="771403000"/>
    <n v="117073000"/>
    <n v="0"/>
    <n v="560637000"/>
    <n v="677710000"/>
    <n v="1364136000"/>
    <n v="686426000"/>
  </r>
  <r>
    <x v="57"/>
    <s v="Year 3"/>
    <d v="2014-12-31T00:00:00"/>
    <x v="2"/>
    <s v="Real Estate"/>
    <s v="REITs"/>
    <n v="2396998000"/>
    <n v="864526000"/>
    <n v="102077000"/>
    <n v="0"/>
    <n v="628573000"/>
    <n v="730650000"/>
    <n v="1532472000"/>
    <n v="801822000"/>
  </r>
  <r>
    <x v="57"/>
    <s v="Year 4"/>
    <d v="2015-12-31T00:00:00"/>
    <x v="3"/>
    <s v="Real Estate"/>
    <s v="REITs"/>
    <n v="2490821000"/>
    <n v="904336000"/>
    <n v="97578000"/>
    <n v="0"/>
    <n v="639542000"/>
    <n v="737120000"/>
    <n v="1586485000"/>
    <n v="849365000"/>
  </r>
  <r>
    <x v="58"/>
    <s v="Year 1"/>
    <d v="2013-05-26T00:00:00"/>
    <x v="1"/>
    <s v="Consumer Staples"/>
    <s v="Packaged Foods &amp; Meats"/>
    <n v="13469300000"/>
    <n v="10104400000"/>
    <n v="2065900000"/>
    <n v="0"/>
    <n v="0"/>
    <n v="2065900000"/>
    <n v="3364900000"/>
    <n v="1299000000"/>
  </r>
  <r>
    <x v="58"/>
    <s v="Year 2"/>
    <d v="2014-05-25T00:00:00"/>
    <x v="2"/>
    <s v="Consumer Staples"/>
    <s v="Packaged Foods &amp; Meats"/>
    <n v="11838200000"/>
    <n v="8910800000"/>
    <n v="1778900000"/>
    <n v="0"/>
    <n v="0"/>
    <n v="1778900000"/>
    <n v="2927400000"/>
    <n v="1148500000"/>
  </r>
  <r>
    <x v="58"/>
    <s v="Year 3"/>
    <d v="2015-05-31T00:00:00"/>
    <x v="3"/>
    <s v="Consumer Staples"/>
    <s v="Packaged Foods &amp; Meats"/>
    <n v="11937000000"/>
    <n v="9061400000"/>
    <n v="1545300000"/>
    <n v="0"/>
    <n v="0"/>
    <n v="1545300000"/>
    <n v="2875600000"/>
    <n v="1330300000"/>
  </r>
  <r>
    <x v="58"/>
    <s v="Year 4"/>
    <d v="2016-05-29T00:00:00"/>
    <x v="4"/>
    <s v="Consumer Staples"/>
    <s v="Packaged Foods &amp; Meats"/>
    <n v="11642900000"/>
    <n v="8552100000"/>
    <n v="2209400000"/>
    <n v="0"/>
    <n v="0"/>
    <n v="2209400000"/>
    <n v="3090800000"/>
    <n v="881400000"/>
  </r>
  <r>
    <x v="59"/>
    <s v="Year 1"/>
    <d v="2013-06-30T00:00:00"/>
    <x v="1"/>
    <s v="Health Care"/>
    <s v="Health Care Distributors"/>
    <n v="101093000000"/>
    <n v="96172000000"/>
    <n v="2875000000"/>
    <n v="0"/>
    <n v="158000000"/>
    <n v="3033000000"/>
    <n v="4921000000"/>
    <n v="1888000000"/>
  </r>
  <r>
    <x v="59"/>
    <s v="Year 2"/>
    <d v="2014-06-30T00:00:00"/>
    <x v="2"/>
    <s v="Health Care"/>
    <s v="Health Care Distributors"/>
    <n v="91084000000"/>
    <n v="85923000000"/>
    <n v="3028000000"/>
    <n v="0"/>
    <n v="223000000"/>
    <n v="3251000000"/>
    <n v="5161000000"/>
    <n v="1910000000"/>
  </r>
  <r>
    <x v="59"/>
    <s v="Year 3"/>
    <d v="2015-06-30T00:00:00"/>
    <x v="3"/>
    <s v="Health Care"/>
    <s v="Health Care Distributors"/>
    <n v="102531000000"/>
    <n v="96819000000"/>
    <n v="3240000000"/>
    <n v="0"/>
    <n v="281000000"/>
    <n v="3521000000"/>
    <n v="5712000000"/>
    <n v="2191000000"/>
  </r>
  <r>
    <x v="59"/>
    <s v="Year 4"/>
    <d v="2016-06-30T00:00:00"/>
    <x v="4"/>
    <s v="Health Care"/>
    <s v="Health Care Distributors"/>
    <n v="121546000000"/>
    <n v="115003000000"/>
    <n v="3648000000"/>
    <n v="0"/>
    <n v="459000000"/>
    <n v="4107000000"/>
    <n v="6543000000"/>
    <n v="2436000000"/>
  </r>
  <r>
    <x v="60"/>
    <s v="Year 1"/>
    <d v="2013-12-31T00:00:00"/>
    <x v="1"/>
    <s v="Industrials"/>
    <s v="Construction &amp; Farm Machinery &amp; Heavy Trucks"/>
    <n v="55656000000"/>
    <n v="41454000000"/>
    <n v="6528000000"/>
    <n v="2046000000"/>
    <n v="0"/>
    <n v="8574000000"/>
    <n v="14202000000"/>
    <n v="5628000000"/>
  </r>
  <r>
    <x v="60"/>
    <s v="Year 2"/>
    <d v="2014-12-31T00:00:00"/>
    <x v="2"/>
    <s v="Industrials"/>
    <s v="Construction &amp; Farm Machinery &amp; Heavy Trucks"/>
    <n v="55184000000"/>
    <n v="41342000000"/>
    <n v="8148000000"/>
    <n v="2380000000"/>
    <n v="0"/>
    <n v="10528000000"/>
    <n v="13842000000"/>
    <n v="3314000000"/>
  </r>
  <r>
    <x v="60"/>
    <s v="Year 3"/>
    <d v="2015-12-31T00:00:00"/>
    <x v="3"/>
    <s v="Industrials"/>
    <s v="Construction &amp; Farm Machinery &amp; Heavy Trucks"/>
    <n v="47011000000"/>
    <n v="34133000000"/>
    <n v="6974000000"/>
    <n v="2119000000"/>
    <n v="0"/>
    <n v="9093000000"/>
    <n v="12878000000"/>
    <n v="3785000000"/>
  </r>
  <r>
    <x v="60"/>
    <s v="Year 4"/>
    <d v="2016-12-31T00:00:00"/>
    <x v="4"/>
    <s v="Industrials"/>
    <s v="Construction &amp; Farm Machinery &amp; Heavy Trucks"/>
    <n v="38537000000"/>
    <n v="28905000000"/>
    <n v="6588000000"/>
    <n v="1951000000"/>
    <n v="0"/>
    <n v="8539000000"/>
    <n v="9632000000"/>
    <n v="1093000000"/>
  </r>
  <r>
    <x v="61"/>
    <s v="Year 1"/>
    <d v="2012-12-31T00:00:00"/>
    <x v="0"/>
    <s v="Financials"/>
    <s v="Property &amp; Casualty Insurance"/>
    <n v="17936000000"/>
    <n v="12620000000"/>
    <n v="2096000000"/>
    <n v="0"/>
    <n v="-6000000"/>
    <n v="2090000000"/>
    <n v="5316000000"/>
    <n v="3226000000"/>
  </r>
  <r>
    <x v="61"/>
    <s v="Year 2"/>
    <d v="2013-12-31T00:00:00"/>
    <x v="1"/>
    <s v="Financials"/>
    <s v="Property &amp; Casualty Insurance"/>
    <n v="19261000000"/>
    <n v="12522000000"/>
    <n v="2211000000"/>
    <n v="0"/>
    <n v="15000000"/>
    <n v="2226000000"/>
    <n v="6739000000"/>
    <n v="4513000000"/>
  </r>
  <r>
    <x v="61"/>
    <s v="Year 3"/>
    <d v="2014-12-31T00:00:00"/>
    <x v="2"/>
    <s v="Financials"/>
    <s v="Property &amp; Casualty Insurance"/>
    <n v="19171000000"/>
    <n v="13241000000"/>
    <n v="2245000000"/>
    <n v="0"/>
    <n v="-82000000"/>
    <n v="2163000000"/>
    <n v="5930000000"/>
    <n v="3767000000"/>
  </r>
  <r>
    <x v="61"/>
    <s v="Year 4"/>
    <d v="2015-12-31T00:00:00"/>
    <x v="3"/>
    <s v="Financials"/>
    <s v="Property &amp; Casualty Insurance"/>
    <n v="18987000000"/>
    <n v="12968000000"/>
    <n v="2270000000"/>
    <n v="0"/>
    <n v="120000000"/>
    <n v="2390000000"/>
    <n v="6019000000"/>
    <n v="3629000000"/>
  </r>
  <r>
    <x v="62"/>
    <s v="Year 1"/>
    <d v="2012-12-31T00:00:00"/>
    <x v="0"/>
    <s v="Real Estate"/>
    <s v="Real Estate Services"/>
    <n v="6514099000"/>
    <n v="5745428000"/>
    <n v="0"/>
    <n v="0"/>
    <n v="169645000"/>
    <n v="169645000"/>
    <n v="768671000"/>
    <n v="599026000"/>
  </r>
  <r>
    <x v="62"/>
    <s v="Year 2"/>
    <d v="2013-12-31T00:00:00"/>
    <x v="1"/>
    <s v="Real Estate"/>
    <s v="Real Estate Services"/>
    <n v="7184794000"/>
    <n v="6293699000"/>
    <n v="0"/>
    <n v="0"/>
    <n v="190390000"/>
    <n v="190390000"/>
    <n v="891095000"/>
    <n v="700705000"/>
  </r>
  <r>
    <x v="62"/>
    <s v="Year 3"/>
    <d v="2014-12-31T00:00:00"/>
    <x v="2"/>
    <s v="Real Estate"/>
    <s v="Real Estate Services"/>
    <n v="9049918000"/>
    <n v="8050222000"/>
    <n v="0"/>
    <n v="0"/>
    <n v="265101000"/>
    <n v="265101000"/>
    <n v="999696000"/>
    <n v="734595000"/>
  </r>
  <r>
    <x v="62"/>
    <s v="Year 4"/>
    <d v="2015-12-31T00:00:00"/>
    <x v="3"/>
    <s v="Real Estate"/>
    <s v="Real Estate Services"/>
    <n v="10855810000"/>
    <n v="9716541000"/>
    <n v="0"/>
    <n v="0"/>
    <n v="314096000"/>
    <n v="314096000"/>
    <n v="1139269000"/>
    <n v="825173000"/>
  </r>
  <r>
    <x v="63"/>
    <s v="Year 1"/>
    <d v="2012-12-31T00:00:00"/>
    <x v="0"/>
    <s v="Real Estate"/>
    <s v="REITs"/>
    <n v="2432680000"/>
    <n v="728989000"/>
    <n v="212572000"/>
    <n v="0"/>
    <n v="622592000"/>
    <n v="835164000"/>
    <n v="1703691000"/>
    <n v="868527000"/>
  </r>
  <r>
    <x v="63"/>
    <s v="Year 2"/>
    <d v="2013-12-31T00:00:00"/>
    <x v="1"/>
    <s v="Real Estate"/>
    <s v="REITs"/>
    <n v="2865751000"/>
    <n v="991017000"/>
    <n v="213519000"/>
    <n v="0"/>
    <n v="741342000"/>
    <n v="954861000"/>
    <n v="1874734000"/>
    <n v="919873000"/>
  </r>
  <r>
    <x v="63"/>
    <s v="Year 3"/>
    <d v="2014-12-31T00:00:00"/>
    <x v="2"/>
    <s v="Real Estate"/>
    <s v="REITs"/>
    <n v="3538756000"/>
    <n v="1306606000"/>
    <n v="257296000"/>
    <n v="0"/>
    <n v="985781000"/>
    <n v="1243077000"/>
    <n v="2232150000"/>
    <n v="989073000"/>
  </r>
  <r>
    <x v="63"/>
    <s v="Year 4"/>
    <d v="2015-12-31T00:00:00"/>
    <x v="3"/>
    <s v="Real Estate"/>
    <s v="REITs"/>
    <n v="3663851000"/>
    <n v="1321426000"/>
    <n v="310921000"/>
    <n v="0"/>
    <n v="1036178000"/>
    <n v="1347099000"/>
    <n v="2342425000"/>
    <n v="995326000"/>
  </r>
  <r>
    <x v="64"/>
    <s v="Year 1"/>
    <d v="2013-11-30T00:00:00"/>
    <x v="1"/>
    <s v="Consumer Discretionary"/>
    <s v="Hotels, Resorts &amp; Cruise Lines"/>
    <n v="15456000000"/>
    <n v="10645000000"/>
    <n v="1879000000"/>
    <n v="0"/>
    <n v="1590000000"/>
    <n v="3469000000"/>
    <n v="4811000000"/>
    <n v="1342000000"/>
  </r>
  <r>
    <x v="64"/>
    <s v="Year 2"/>
    <d v="2014-11-30T00:00:00"/>
    <x v="2"/>
    <s v="Consumer Discretionary"/>
    <s v="Hotels, Resorts &amp; Cruise Lines"/>
    <n v="15884000000"/>
    <n v="10421000000"/>
    <n v="2054000000"/>
    <n v="0"/>
    <n v="1637000000"/>
    <n v="3691000000"/>
    <n v="5463000000"/>
    <n v="1772000000"/>
  </r>
  <r>
    <x v="64"/>
    <s v="Year 3"/>
    <d v="2015-11-30T00:00:00"/>
    <x v="3"/>
    <s v="Consumer Discretionary"/>
    <s v="Hotels, Resorts &amp; Cruise Lines"/>
    <n v="15714000000"/>
    <n v="9447000000"/>
    <n v="2067000000"/>
    <n v="0"/>
    <n v="1626000000"/>
    <n v="3693000000"/>
    <n v="6267000000"/>
    <n v="2574000000"/>
  </r>
  <r>
    <x v="64"/>
    <s v="Year 4"/>
    <d v="2016-11-30T00:00:00"/>
    <x v="4"/>
    <s v="Consumer Discretionary"/>
    <s v="Hotels, Resorts &amp; Cruise Lines"/>
    <n v="16389000000"/>
    <n v="9383000000"/>
    <n v="2197000000"/>
    <n v="0"/>
    <n v="1738000000"/>
    <n v="3935000000"/>
    <n v="7006000000"/>
    <n v="3071000000"/>
  </r>
  <r>
    <x v="65"/>
    <s v="Year 1"/>
    <d v="2013-12-31T00:00:00"/>
    <x v="1"/>
    <s v="Health Care"/>
    <s v="Biotechnology"/>
    <n v="6493900000"/>
    <n v="340400000"/>
    <n v="1684500000"/>
    <n v="2226200000"/>
    <n v="262800000"/>
    <n v="4173500000"/>
    <n v="6153500000"/>
    <n v="1980000000"/>
  </r>
  <r>
    <x v="65"/>
    <s v="Year 2"/>
    <d v="2014-12-31T00:00:00"/>
    <x v="2"/>
    <s v="Health Care"/>
    <s v="Biotechnology"/>
    <n v="7670400000"/>
    <n v="385900000"/>
    <n v="2027900000"/>
    <n v="2430600000"/>
    <n v="258300000"/>
    <n v="4716800000"/>
    <n v="7284500000"/>
    <n v="2567700000"/>
  </r>
  <r>
    <x v="65"/>
    <s v="Year 3"/>
    <d v="2015-12-31T00:00:00"/>
    <x v="3"/>
    <s v="Health Care"/>
    <s v="Biotechnology"/>
    <n v="9256000000"/>
    <n v="420100000"/>
    <n v="2305400000"/>
    <n v="3697300000"/>
    <n v="279000000"/>
    <n v="6281700000"/>
    <n v="8835900000"/>
    <n v="2554200000"/>
  </r>
  <r>
    <x v="65"/>
    <s v="Year 4"/>
    <d v="2016-12-31T00:00:00"/>
    <x v="4"/>
    <s v="Health Care"/>
    <s v="Biotechnology"/>
    <n v="11229200000"/>
    <n v="438000000"/>
    <n v="2657700000"/>
    <n v="4470100000"/>
    <n v="459000000"/>
    <n v="7586800000"/>
    <n v="10791200000"/>
    <n v="3204400000"/>
  </r>
  <r>
    <x v="66"/>
    <s v="Year 1"/>
    <d v="2013-12-28T00:00:00"/>
    <x v="1"/>
    <s v="Health Care"/>
    <s v="Health Care Technology"/>
    <n v="2910748000"/>
    <n v="514722000"/>
    <n v="1468434000"/>
    <n v="338786000"/>
    <n v="12794000"/>
    <n v="1820014000"/>
    <n v="2396026000"/>
    <n v="576012000"/>
  </r>
  <r>
    <x v="66"/>
    <s v="Year 2"/>
    <d v="2015-01-03T00:00:00"/>
    <x v="3"/>
    <s v="Health Care"/>
    <s v="Health Care Technology"/>
    <n v="3402703000"/>
    <n v="604377000"/>
    <n v="1628961000"/>
    <n v="392805000"/>
    <n v="13476000"/>
    <n v="2035242000"/>
    <n v="2798326000"/>
    <n v="763084000"/>
  </r>
  <r>
    <x v="66"/>
    <s v="Year 3"/>
    <d v="2016-01-02T00:00:00"/>
    <x v="4"/>
    <s v="Health Care"/>
    <s v="Health Care Technology"/>
    <n v="4425267000"/>
    <n v="750781000"/>
    <n v="2262024000"/>
    <n v="539799000"/>
    <n v="91527000"/>
    <n v="2893350000"/>
    <n v="3674486000"/>
    <n v="781136000"/>
  </r>
  <r>
    <x v="66"/>
    <s v="Year 4"/>
    <d v="2016-12-31T00:00:00"/>
    <x v="4"/>
    <s v="Health Care"/>
    <s v="Health Care Technology"/>
    <n v="4796473000"/>
    <n v="779116000"/>
    <n v="2464380000"/>
    <n v="551418000"/>
    <n v="90546000"/>
    <n v="3106344000"/>
    <n v="4017357000"/>
    <n v="911013000"/>
  </r>
  <r>
    <x v="67"/>
    <s v="Year 1"/>
    <d v="2012-12-31T00:00:00"/>
    <x v="0"/>
    <s v="Materials"/>
    <s v="Fertilizers &amp; Agricultural Chemicals"/>
    <n v="6104000000"/>
    <n v="2990700000"/>
    <n v="200900000"/>
    <n v="0"/>
    <n v="0"/>
    <n v="200900000"/>
    <n v="3113300000"/>
    <n v="2912400000"/>
  </r>
  <r>
    <x v="67"/>
    <s v="Year 2"/>
    <d v="2013-12-31T00:00:00"/>
    <x v="1"/>
    <s v="Materials"/>
    <s v="Fertilizers &amp; Agricultural Chemicals"/>
    <n v="5474700000"/>
    <n v="2954500000"/>
    <n v="150200000"/>
    <n v="0"/>
    <n v="0"/>
    <n v="150200000"/>
    <n v="2520200000"/>
    <n v="2370000000"/>
  </r>
  <r>
    <x v="67"/>
    <s v="Year 3"/>
    <d v="2014-12-31T00:00:00"/>
    <x v="2"/>
    <s v="Materials"/>
    <s v="Fertilizers &amp; Agricultural Chemicals"/>
    <n v="4743200000"/>
    <n v="2964700000"/>
    <n v="205200000"/>
    <n v="0"/>
    <n v="0"/>
    <n v="205200000"/>
    <n v="1778500000"/>
    <n v="1573300000"/>
  </r>
  <r>
    <x v="67"/>
    <s v="Year 4"/>
    <d v="2015-12-31T00:00:00"/>
    <x v="3"/>
    <s v="Materials"/>
    <s v="Fertilizers &amp; Agricultural Chemicals"/>
    <n v="4308300000"/>
    <n v="2761200000"/>
    <n v="319000000"/>
    <n v="0"/>
    <n v="0"/>
    <n v="319000000"/>
    <n v="1547100000"/>
    <n v="1228100000"/>
  </r>
  <r>
    <x v="68"/>
    <s v="Year 1"/>
    <d v="2012-12-31T00:00:00"/>
    <x v="0"/>
    <s v="Financials"/>
    <s v="Regional Banks"/>
    <n v="5513000000"/>
    <n v="375000000"/>
    <n v="3380000000"/>
    <n v="0"/>
    <n v="490000000"/>
    <n v="3870000000"/>
    <n v="5138000000"/>
    <n v="1268000000"/>
  </r>
  <r>
    <x v="68"/>
    <s v="Year 2"/>
    <d v="2013-12-31T00:00:00"/>
    <x v="1"/>
    <s v="Financials"/>
    <s v="Regional Banks"/>
    <n v="5133000000"/>
    <n v="216000000"/>
    <n v="3142000000"/>
    <n v="0"/>
    <n v="581000000"/>
    <n v="3723000000"/>
    <n v="4917000000"/>
    <n v="1194000000"/>
  </r>
  <r>
    <x v="68"/>
    <s v="Year 3"/>
    <d v="2014-12-31T00:00:00"/>
    <x v="2"/>
    <s v="Financials"/>
    <s v="Regional Banks"/>
    <n v="5342000000"/>
    <n v="160000000"/>
    <n v="3247000000"/>
    <n v="0"/>
    <n v="464000000"/>
    <n v="3711000000"/>
    <n v="5182000000"/>
    <n v="1471000000"/>
  </r>
  <r>
    <x v="68"/>
    <s v="Year 4"/>
    <d v="2015-12-31T00:00:00"/>
    <x v="3"/>
    <s v="Financials"/>
    <s v="Regional Banks"/>
    <n v="5276000000"/>
    <n v="237000000"/>
    <n v="3113000000"/>
    <n v="0"/>
    <n v="448000000"/>
    <n v="3561000000"/>
    <n v="5039000000"/>
    <n v="1478000000"/>
  </r>
  <r>
    <x v="69"/>
    <s v="Year 1"/>
    <d v="2012-12-31T00:00:00"/>
    <x v="0"/>
    <s v="Consumer Staples"/>
    <s v="Household Products"/>
    <n v="2921900000"/>
    <n v="1630500000"/>
    <n v="746300000"/>
    <n v="0"/>
    <n v="0"/>
    <n v="746300000"/>
    <n v="1291400000"/>
    <n v="545100000"/>
  </r>
  <r>
    <x v="69"/>
    <s v="Year 2"/>
    <d v="2013-12-31T00:00:00"/>
    <x v="1"/>
    <s v="Consumer Staples"/>
    <s v="Household Products"/>
    <n v="3194300000"/>
    <n v="1756300000"/>
    <n v="815800000"/>
    <n v="0"/>
    <n v="0"/>
    <n v="815800000"/>
    <n v="1438000000"/>
    <n v="622200000"/>
  </r>
  <r>
    <x v="69"/>
    <s v="Year 3"/>
    <d v="2014-12-31T00:00:00"/>
    <x v="2"/>
    <s v="Consumer Staples"/>
    <s v="Household Products"/>
    <n v="3297600000"/>
    <n v="1844700000"/>
    <n v="811700000"/>
    <n v="0"/>
    <n v="0"/>
    <n v="811700000"/>
    <n v="1452900000"/>
    <n v="641200000"/>
  </r>
  <r>
    <x v="69"/>
    <s v="Year 4"/>
    <d v="2015-12-31T00:00:00"/>
    <x v="3"/>
    <s v="Consumer Staples"/>
    <s v="Household Products"/>
    <n v="3394800000"/>
    <n v="1883000000"/>
    <n v="837600000"/>
    <n v="0"/>
    <n v="0"/>
    <n v="837600000"/>
    <n v="1511800000"/>
    <n v="674200000"/>
  </r>
  <r>
    <x v="70"/>
    <s v="Year 1"/>
    <d v="2012-12-31T00:00:00"/>
    <x v="0"/>
    <s v="Energy"/>
    <s v="Integrated Oil &amp; Gas"/>
    <n v="12316000000"/>
    <n v="7081000000"/>
    <n v="723000000"/>
    <n v="0"/>
    <n v="2811000000"/>
    <n v="3534000000"/>
    <n v="5235000000"/>
    <n v="1701000000"/>
  </r>
  <r>
    <x v="70"/>
    <s v="Year 2"/>
    <d v="2013-12-31T00:00:00"/>
    <x v="1"/>
    <s v="Energy"/>
    <s v="Integrated Oil &amp; Gas"/>
    <n v="19080000000"/>
    <n v="12930000000"/>
    <n v="686000000"/>
    <n v="0"/>
    <n v="2903000000"/>
    <n v="3589000000"/>
    <n v="6150000000"/>
    <n v="2561000000"/>
  </r>
  <r>
    <x v="70"/>
    <s v="Year 3"/>
    <d v="2014-12-31T00:00:00"/>
    <x v="2"/>
    <s v="Energy"/>
    <s v="Integrated Oil &amp; Gas"/>
    <n v="23125000000"/>
    <n v="16049000000"/>
    <n v="554000000"/>
    <n v="0"/>
    <n v="2915000000"/>
    <n v="3469000000"/>
    <n v="7076000000"/>
    <n v="3607000000"/>
  </r>
  <r>
    <x v="70"/>
    <s v="Year 4"/>
    <d v="2015-12-31T00:00:00"/>
    <x v="3"/>
    <s v="Energy"/>
    <s v="Integrated Oil &amp; Gas"/>
    <n v="12764000000"/>
    <n v="10295000000"/>
    <n v="334000000"/>
    <n v="0"/>
    <n v="2229000000"/>
    <n v="2563000000"/>
    <n v="2469000000"/>
    <n v="-94000000"/>
  </r>
  <r>
    <x v="71"/>
    <s v="Year 1"/>
    <d v="2012-12-31T00:00:00"/>
    <x v="0"/>
    <s v="Industrials"/>
    <s v="Air Freight &amp; Logistics"/>
    <n v="11359113000"/>
    <n v="9641542000"/>
    <n v="1042251000"/>
    <n v="0"/>
    <n v="0"/>
    <n v="1042251000"/>
    <n v="1717571000"/>
    <n v="675320000"/>
  </r>
  <r>
    <x v="71"/>
    <s v="Year 2"/>
    <d v="2013-12-31T00:00:00"/>
    <x v="1"/>
    <s v="Industrials"/>
    <s v="Air Freight &amp; Logistics"/>
    <n v="12752076000"/>
    <n v="10915981000"/>
    <n v="1153445000"/>
    <n v="0"/>
    <n v="0"/>
    <n v="1153445000"/>
    <n v="1836095000"/>
    <n v="682650000"/>
  </r>
  <r>
    <x v="71"/>
    <s v="Year 3"/>
    <d v="2014-12-31T00:00:00"/>
    <x v="2"/>
    <s v="Industrials"/>
    <s v="Air Freight &amp; Logistics"/>
    <n v="13470067000"/>
    <n v="11462415000"/>
    <n v="1259234000"/>
    <n v="0"/>
    <n v="0"/>
    <n v="1259234000"/>
    <n v="2007652000"/>
    <n v="748418000"/>
  </r>
  <r>
    <x v="71"/>
    <s v="Year 4"/>
    <d v="2015-12-31T00:00:00"/>
    <x v="3"/>
    <s v="Industrials"/>
    <s v="Air Freight &amp; Logistics"/>
    <n v="13476084000"/>
    <n v="11207604000"/>
    <n v="1410170000"/>
    <n v="0"/>
    <n v="0"/>
    <n v="1410170000"/>
    <n v="2268480000"/>
    <n v="858310000"/>
  </r>
  <r>
    <x v="72"/>
    <s v="Year 1"/>
    <d v="2013-12-31T00:00:00"/>
    <x v="1"/>
    <s v="Consumer Discretionary"/>
    <s v="Cable &amp; Satellite"/>
    <n v="8155000000"/>
    <n v="5345000000"/>
    <n v="47000000"/>
    <n v="0"/>
    <n v="1854000000"/>
    <n v="1901000000"/>
    <n v="2810000000"/>
    <n v="909000000"/>
  </r>
  <r>
    <x v="72"/>
    <s v="Year 2"/>
    <d v="2014-12-31T00:00:00"/>
    <x v="2"/>
    <s v="Consumer Discretionary"/>
    <s v="Cable &amp; Satellite"/>
    <n v="9108000000"/>
    <n v="5973000000"/>
    <n v="62000000"/>
    <n v="0"/>
    <n v="2102000000"/>
    <n v="2164000000"/>
    <n v="3135000000"/>
    <n v="971000000"/>
  </r>
  <r>
    <x v="72"/>
    <s v="Year 3"/>
    <d v="2015-12-31T00:00:00"/>
    <x v="3"/>
    <s v="Consumer Discretionary"/>
    <s v="Cable &amp; Satellite"/>
    <n v="9754000000"/>
    <n v="6426000000"/>
    <n v="89000000"/>
    <n v="0"/>
    <n v="2125000000"/>
    <n v="2214000000"/>
    <n v="3328000000"/>
    <n v="1114000000"/>
  </r>
  <r>
    <x v="72"/>
    <s v="Year 4"/>
    <d v="2016-12-31T00:00:00"/>
    <x v="4"/>
    <s v="Consumer Discretionary"/>
    <s v="Cable &amp; Satellite"/>
    <n v="29003000000"/>
    <n v="18655000000"/>
    <n v="86000000"/>
    <n v="0"/>
    <n v="6907000000"/>
    <n v="6993000000"/>
    <n v="10348000000"/>
    <n v="3355000000"/>
  </r>
  <r>
    <x v="73"/>
    <s v="Year 1"/>
    <d v="2012-12-31T00:00:00"/>
    <x v="0"/>
    <s v="Health Care"/>
    <s v="Managed Health Care"/>
    <n v="29119000000"/>
    <n v="17900000000"/>
    <n v="0"/>
    <n v="0"/>
    <n v="8742000000"/>
    <n v="8742000000"/>
    <n v="11219000000"/>
    <n v="2477000000"/>
  </r>
  <r>
    <x v="73"/>
    <s v="Year 2"/>
    <d v="2013-12-31T00:00:00"/>
    <x v="1"/>
    <s v="Health Care"/>
    <s v="Managed Health Care"/>
    <n v="32380000000"/>
    <n v="20865000000"/>
    <n v="0"/>
    <n v="0"/>
    <n v="9339000000"/>
    <n v="9339000000"/>
    <n v="11515000000"/>
    <n v="2176000000"/>
  </r>
  <r>
    <x v="73"/>
    <s v="Year 3"/>
    <d v="2014-12-31T00:00:00"/>
    <x v="2"/>
    <s v="Health Care"/>
    <s v="Managed Health Care"/>
    <n v="34914000000"/>
    <n v="21334000000"/>
    <n v="0"/>
    <n v="0"/>
    <n v="10276000000"/>
    <n v="10276000000"/>
    <n v="13580000000"/>
    <n v="3304000000"/>
  </r>
  <r>
    <x v="73"/>
    <s v="Year 4"/>
    <d v="2015-12-31T00:00:00"/>
    <x v="3"/>
    <s v="Health Care"/>
    <s v="Managed Health Care"/>
    <n v="37876000000"/>
    <n v="23290000000"/>
    <n v="0"/>
    <n v="0"/>
    <n v="11259000000"/>
    <n v="11259000000"/>
    <n v="14586000000"/>
    <n v="3327000000"/>
  </r>
  <r>
    <x v="74"/>
    <s v="Year 1"/>
    <d v="2012-12-31T00:00:00"/>
    <x v="0"/>
    <s v="Financials"/>
    <s v="Property &amp; Casualty Insurance"/>
    <n v="4111000000"/>
    <n v="3477000000"/>
    <n v="0"/>
    <n v="0"/>
    <n v="14000000"/>
    <n v="14000000"/>
    <n v="634000000"/>
    <n v="620000000"/>
  </r>
  <r>
    <x v="74"/>
    <s v="Year 2"/>
    <d v="2013-12-31T00:00:00"/>
    <x v="1"/>
    <s v="Financials"/>
    <s v="Property &amp; Casualty Insurance"/>
    <n v="4531000000"/>
    <n v="3748000000"/>
    <n v="0"/>
    <n v="0"/>
    <n v="15000000"/>
    <n v="15000000"/>
    <n v="783000000"/>
    <n v="768000000"/>
  </r>
  <r>
    <x v="74"/>
    <s v="Year 3"/>
    <d v="2014-12-31T00:00:00"/>
    <x v="2"/>
    <s v="Financials"/>
    <s v="Property &amp; Casualty Insurance"/>
    <n v="4945000000"/>
    <n v="4157000000"/>
    <n v="0"/>
    <n v="0"/>
    <n v="14000000"/>
    <n v="14000000"/>
    <n v="788000000"/>
    <n v="774000000"/>
  </r>
  <r>
    <x v="74"/>
    <s v="Year 4"/>
    <d v="2015-12-31T00:00:00"/>
    <x v="3"/>
    <s v="Financials"/>
    <s v="Property &amp; Casualty Insurance"/>
    <n v="5142000000"/>
    <n v="4195000000"/>
    <n v="0"/>
    <n v="0"/>
    <n v="13000000"/>
    <n v="13000000"/>
    <n v="947000000"/>
    <n v="934000000"/>
  </r>
  <r>
    <x v="75"/>
    <s v="Year 1"/>
    <d v="2012-12-31T00:00:00"/>
    <x v="0"/>
    <s v="Consumer Staples"/>
    <s v="Household Products"/>
    <n v="17085000000"/>
    <n v="7153000000"/>
    <n v="6043000000"/>
    <n v="0"/>
    <n v="0"/>
    <n v="6043000000"/>
    <n v="9932000000"/>
    <n v="3889000000"/>
  </r>
  <r>
    <x v="75"/>
    <s v="Year 2"/>
    <d v="2013-12-31T00:00:00"/>
    <x v="1"/>
    <s v="Consumer Staples"/>
    <s v="Household Products"/>
    <n v="17420000000"/>
    <n v="7219000000"/>
    <n v="6645000000"/>
    <n v="0"/>
    <n v="0"/>
    <n v="6645000000"/>
    <n v="10201000000"/>
    <n v="3556000000"/>
  </r>
  <r>
    <x v="75"/>
    <s v="Year 3"/>
    <d v="2014-12-31T00:00:00"/>
    <x v="2"/>
    <s v="Consumer Staples"/>
    <s v="Household Products"/>
    <n v="17277000000"/>
    <n v="7168000000"/>
    <n v="6552000000"/>
    <n v="0"/>
    <n v="0"/>
    <n v="6552000000"/>
    <n v="10109000000"/>
    <n v="3557000000"/>
  </r>
  <r>
    <x v="75"/>
    <s v="Year 4"/>
    <d v="2015-12-31T00:00:00"/>
    <x v="3"/>
    <s v="Consumer Staples"/>
    <s v="Household Products"/>
    <n v="16034000000"/>
    <n v="6635000000"/>
    <n v="6610000000"/>
    <n v="0"/>
    <n v="0"/>
    <n v="6610000000"/>
    <n v="9399000000"/>
    <n v="2789000000"/>
  </r>
  <r>
    <x v="76"/>
    <s v="Year 1"/>
    <d v="2013-06-30T00:00:00"/>
    <x v="1"/>
    <s v="Consumer Staples"/>
    <s v="Household Products"/>
    <n v="5533000000"/>
    <n v="3142000000"/>
    <n v="1291000000"/>
    <n v="130000000"/>
    <n v="0"/>
    <n v="1421000000"/>
    <n v="2391000000"/>
    <n v="970000000"/>
  </r>
  <r>
    <x v="76"/>
    <s v="Year 2"/>
    <d v="2014-06-30T00:00:00"/>
    <x v="2"/>
    <s v="Consumer Staples"/>
    <s v="Household Products"/>
    <n v="5514000000"/>
    <n v="3158000000"/>
    <n v="1254000000"/>
    <n v="125000000"/>
    <n v="0"/>
    <n v="1379000000"/>
    <n v="2356000000"/>
    <n v="977000000"/>
  </r>
  <r>
    <x v="76"/>
    <s v="Year 3"/>
    <d v="2015-06-30T00:00:00"/>
    <x v="3"/>
    <s v="Consumer Staples"/>
    <s v="Household Products"/>
    <n v="5655000000"/>
    <n v="3190000000"/>
    <n v="1321000000"/>
    <n v="136000000"/>
    <n v="0"/>
    <n v="1457000000"/>
    <n v="2465000000"/>
    <n v="1008000000"/>
  </r>
  <r>
    <x v="76"/>
    <s v="Year 4"/>
    <d v="2016-06-30T00:00:00"/>
    <x v="4"/>
    <s v="Consumer Staples"/>
    <s v="Household Products"/>
    <n v="5761000000"/>
    <n v="3163000000"/>
    <n v="1393000000"/>
    <n v="141000000"/>
    <n v="0"/>
    <n v="1534000000"/>
    <n v="2598000000"/>
    <n v="1064000000"/>
  </r>
  <r>
    <x v="77"/>
    <s v="Year 1"/>
    <d v="2013-12-31T00:00:00"/>
    <x v="1"/>
    <s v="Financials"/>
    <s v="Regional Banks"/>
    <n v="2666000000"/>
    <n v="55000000"/>
    <n v="1670000000"/>
    <n v="0"/>
    <n v="46000000"/>
    <n v="1716000000"/>
    <n v="2611000000"/>
    <n v="895000000"/>
  </r>
  <r>
    <x v="77"/>
    <s v="Year 2"/>
    <d v="2014-12-31T00:00:00"/>
    <x v="2"/>
    <s v="Financials"/>
    <s v="Regional Banks"/>
    <n v="2607000000"/>
    <n v="45000000"/>
    <n v="1611000000"/>
    <n v="0"/>
    <n v="27000000"/>
    <n v="1638000000"/>
    <n v="2562000000"/>
    <n v="924000000"/>
  </r>
  <r>
    <x v="77"/>
    <s v="Year 3"/>
    <d v="2015-12-31T00:00:00"/>
    <x v="3"/>
    <s v="Financials"/>
    <s v="Regional Banks"/>
    <n v="2819000000"/>
    <n v="43000000"/>
    <n v="1859000000"/>
    <n v="0"/>
    <n v="147000000"/>
    <n v="2006000000"/>
    <n v="2776000000"/>
    <n v="770000000"/>
  </r>
  <r>
    <x v="77"/>
    <s v="Year 4"/>
    <d v="2016-12-31T00:00:00"/>
    <x v="4"/>
    <s v="Financials"/>
    <s v="Regional Banks"/>
    <n v="2960000000"/>
    <n v="40000000"/>
    <n v="1836000000"/>
    <n v="0"/>
    <n v="248000000"/>
    <n v="2084000000"/>
    <n v="2920000000"/>
    <n v="836000000"/>
  </r>
  <r>
    <x v="78"/>
    <s v="Year 1"/>
    <d v="2013-12-31T00:00:00"/>
    <x v="1"/>
    <s v="Consumer Discretionary"/>
    <s v="Restaurants"/>
    <n v="3214591000"/>
    <n v="2359822000"/>
    <n v="203733000"/>
    <n v="0"/>
    <n v="96054000"/>
    <n v="299787000"/>
    <n v="854769000"/>
    <n v="554982000"/>
  </r>
  <r>
    <x v="78"/>
    <s v="Year 2"/>
    <d v="2014-12-31T00:00:00"/>
    <x v="2"/>
    <s v="Consumer Discretionary"/>
    <s v="Restaurants"/>
    <n v="4108269000"/>
    <n v="2990513000"/>
    <n v="273897000"/>
    <n v="0"/>
    <n v="110474000"/>
    <n v="384371000"/>
    <n v="1117756000"/>
    <n v="733385000"/>
  </r>
  <r>
    <x v="78"/>
    <s v="Year 3"/>
    <d v="2015-12-31T00:00:00"/>
    <x v="3"/>
    <s v="Consumer Discretionary"/>
    <s v="Restaurants"/>
    <n v="4501223000"/>
    <n v="3326936000"/>
    <n v="250214000"/>
    <n v="0"/>
    <n v="130368000"/>
    <n v="380582000"/>
    <n v="1174287000"/>
    <n v="793705000"/>
  </r>
  <r>
    <x v="78"/>
    <s v="Year 4"/>
    <d v="2016-12-31T00:00:00"/>
    <x v="4"/>
    <s v="Consumer Discretionary"/>
    <s v="Restaurants"/>
    <n v="3904384000"/>
    <n v="3406170000"/>
    <n v="276240000"/>
    <n v="0"/>
    <n v="146368000"/>
    <n v="422608000"/>
    <n v="498214000"/>
    <n v="75606000"/>
  </r>
  <r>
    <x v="79"/>
    <s v="Year 1"/>
    <d v="2013-12-31T00:00:00"/>
    <x v="1"/>
    <s v="Industrials"/>
    <s v="Industrial Machinery"/>
    <n v="17301000000"/>
    <n v="13021000000"/>
    <n v="1827000000"/>
    <n v="713000000"/>
    <n v="0"/>
    <n v="2540000000"/>
    <n v="4280000000"/>
    <n v="1740000000"/>
  </r>
  <r>
    <x v="79"/>
    <s v="Year 2"/>
    <d v="2014-12-31T00:00:00"/>
    <x v="2"/>
    <s v="Industrials"/>
    <s v="Industrial Machinery"/>
    <n v="19221000000"/>
    <n v="14360000000"/>
    <n v="2112000000"/>
    <n v="754000000"/>
    <n v="0"/>
    <n v="2866000000"/>
    <n v="4861000000"/>
    <n v="1995000000"/>
  </r>
  <r>
    <x v="79"/>
    <s v="Year 3"/>
    <d v="2015-12-31T00:00:00"/>
    <x v="3"/>
    <s v="Industrials"/>
    <s v="Industrial Machinery"/>
    <n v="19110000000"/>
    <n v="14163000000"/>
    <n v="2169000000"/>
    <n v="735000000"/>
    <n v="0"/>
    <n v="2904000000"/>
    <n v="4947000000"/>
    <n v="2043000000"/>
  </r>
  <r>
    <x v="79"/>
    <s v="Year 4"/>
    <d v="2016-12-31T00:00:00"/>
    <x v="4"/>
    <s v="Industrials"/>
    <s v="Industrial Machinery"/>
    <n v="17509000000"/>
    <n v="13057000000"/>
    <n v="2189000000"/>
    <n v="636000000"/>
    <n v="0"/>
    <n v="2825000000"/>
    <n v="4452000000"/>
    <n v="1627000000"/>
  </r>
  <r>
    <x v="80"/>
    <s v="Year 1"/>
    <d v="2013-12-31T00:00:00"/>
    <x v="1"/>
    <s v="Utilities"/>
    <s v="MultiUtilities"/>
    <n v="6566000000"/>
    <n v="4562000000"/>
    <n v="234000000"/>
    <n v="0"/>
    <n v="628000000"/>
    <n v="862000000"/>
    <n v="2004000000"/>
    <n v="1142000000"/>
  </r>
  <r>
    <x v="80"/>
    <s v="Year 2"/>
    <d v="2014-12-31T00:00:00"/>
    <x v="2"/>
    <s v="Utilities"/>
    <s v="MultiUtilities"/>
    <n v="7179000000"/>
    <n v="5090000000"/>
    <n v="252000000"/>
    <n v="0"/>
    <n v="685000000"/>
    <n v="937000000"/>
    <n v="2089000000"/>
    <n v="1152000000"/>
  </r>
  <r>
    <x v="80"/>
    <s v="Year 3"/>
    <d v="2015-12-31T00:00:00"/>
    <x v="3"/>
    <s v="Utilities"/>
    <s v="MultiUtilities"/>
    <n v="6456000000"/>
    <n v="4281000000"/>
    <n v="262000000"/>
    <n v="0"/>
    <n v="750000000"/>
    <n v="1012000000"/>
    <n v="2175000000"/>
    <n v="1163000000"/>
  </r>
  <r>
    <x v="80"/>
    <s v="Year 4"/>
    <d v="2016-12-31T00:00:00"/>
    <x v="4"/>
    <s v="Utilities"/>
    <s v="MultiUtilities"/>
    <n v="6399000000"/>
    <n v="4010000000"/>
    <n v="281000000"/>
    <n v="0"/>
    <n v="811000000"/>
    <n v="1092000000"/>
    <n v="2389000000"/>
    <n v="1297000000"/>
  </r>
  <r>
    <x v="81"/>
    <s v="Year 1"/>
    <d v="2012-12-31T00:00:00"/>
    <x v="0"/>
    <s v="Health Care"/>
    <s v="Managed Health Care"/>
    <n v="8110000000"/>
    <n v="6781000000"/>
    <n v="1105000000"/>
    <n v="0"/>
    <n v="88000000"/>
    <n v="1193000000"/>
    <n v="1329000000"/>
    <n v="136000000"/>
  </r>
  <r>
    <x v="81"/>
    <s v="Year 2"/>
    <d v="2013-12-31T00:00:00"/>
    <x v="1"/>
    <s v="Health Care"/>
    <s v="Managed Health Care"/>
    <n v="10863000000"/>
    <n v="8995000000"/>
    <n v="1264000000"/>
    <n v="0"/>
    <n v="327000000"/>
    <n v="1591000000"/>
    <n v="1868000000"/>
    <n v="277000000"/>
  </r>
  <r>
    <x v="81"/>
    <s v="Year 3"/>
    <d v="2014-12-31T00:00:00"/>
    <x v="2"/>
    <s v="Health Care"/>
    <s v="Managed Health Care"/>
    <n v="16560000000"/>
    <n v="12678000000"/>
    <n v="2012000000"/>
    <n v="0"/>
    <n v="1406000000"/>
    <n v="3418000000"/>
    <n v="3882000000"/>
    <n v="464000000"/>
  </r>
  <r>
    <x v="81"/>
    <s v="Year 4"/>
    <d v="2015-12-31T00:00:00"/>
    <x v="3"/>
    <s v="Health Care"/>
    <s v="Managed Health Care"/>
    <n v="22760000000"/>
    <n v="17242000000"/>
    <n v="2977000000"/>
    <n v="0"/>
    <n v="1836000000"/>
    <n v="4813000000"/>
    <n v="5518000000"/>
    <n v="705000000"/>
  </r>
  <r>
    <x v="82"/>
    <s v="Year 1"/>
    <d v="2012-12-31T00:00:00"/>
    <x v="0"/>
    <s v="Utilities"/>
    <s v="MultiUtilities"/>
    <n v="7452000000"/>
    <n v="4747000000"/>
    <n v="365000000"/>
    <n v="0"/>
    <n v="1050000000"/>
    <n v="1415000000"/>
    <n v="2705000000"/>
    <n v="1290000000"/>
  </r>
  <r>
    <x v="82"/>
    <s v="Year 2"/>
    <d v="2013-12-31T00:00:00"/>
    <x v="1"/>
    <s v="Utilities"/>
    <s v="MultiUtilities"/>
    <n v="8106000000"/>
    <n v="5755000000"/>
    <n v="387000000"/>
    <n v="0"/>
    <n v="954000000"/>
    <n v="1341000000"/>
    <n v="2351000000"/>
    <n v="1010000000"/>
  </r>
  <r>
    <x v="82"/>
    <s v="Year 3"/>
    <d v="2014-12-31T00:00:00"/>
    <x v="2"/>
    <s v="Utilities"/>
    <s v="MultiUtilities"/>
    <n v="9226000000"/>
    <n v="6890000000"/>
    <n v="388000000"/>
    <n v="0"/>
    <n v="1013000000"/>
    <n v="1401000000"/>
    <n v="2336000000"/>
    <n v="935000000"/>
  </r>
  <r>
    <x v="82"/>
    <s v="Year 4"/>
    <d v="2015-12-31T00:00:00"/>
    <x v="3"/>
    <s v="Utilities"/>
    <s v="MultiUtilities"/>
    <n v="7386000000"/>
    <n v="5109000000"/>
    <n v="374000000"/>
    <n v="0"/>
    <n v="970000000"/>
    <n v="1344000000"/>
    <n v="2277000000"/>
    <n v="933000000"/>
  </r>
  <r>
    <x v="83"/>
    <s v="Year 1"/>
    <d v="2012-12-31T00:00:00"/>
    <x v="0"/>
    <s v="Financials"/>
    <s v="Consumer Finance"/>
    <n v="23771000000"/>
    <n v="1403000000"/>
    <n v="11188000000"/>
    <n v="0"/>
    <n v="5024000000"/>
    <n v="16212000000"/>
    <n v="22368000000"/>
    <n v="6156000000"/>
  </r>
  <r>
    <x v="83"/>
    <s v="Year 2"/>
    <d v="2013-12-31T00:00:00"/>
    <x v="1"/>
    <s v="Financials"/>
    <s v="Consumer Finance"/>
    <n v="24176000000"/>
    <n v="1241000000"/>
    <n v="11682000000"/>
    <n v="0"/>
    <n v="4124000000"/>
    <n v="15806000000"/>
    <n v="22935000000"/>
    <n v="7129000000"/>
  </r>
  <r>
    <x v="83"/>
    <s v="Year 3"/>
    <d v="2014-12-31T00:00:00"/>
    <x v="2"/>
    <s v="Financials"/>
    <s v="Consumer Finance"/>
    <n v="23869000000"/>
    <n v="1088000000"/>
    <n v="11648000000"/>
    <n v="0"/>
    <n v="4073000000"/>
    <n v="15721000000"/>
    <n v="22781000000"/>
    <n v="7060000000"/>
  </r>
  <r>
    <x v="83"/>
    <s v="Year 4"/>
    <d v="2015-12-31T00:00:00"/>
    <x v="3"/>
    <s v="Financials"/>
    <s v="Consumer Finance"/>
    <n v="25038000000"/>
    <n v="1091000000"/>
    <n v="12566000000"/>
    <n v="0"/>
    <n v="4966000000"/>
    <n v="17532000000"/>
    <n v="23947000000"/>
    <n v="6415000000"/>
  </r>
  <r>
    <x v="84"/>
    <s v="Year 1"/>
    <d v="2012-12-31T00:00:00"/>
    <x v="0"/>
    <s v="Energy"/>
    <s v="Oil &amp; Gas Exploration &amp; Production"/>
    <n v="1204546000"/>
    <n v="290054000"/>
    <n v="170113000"/>
    <n v="0"/>
    <n v="451405000"/>
    <n v="621518000"/>
    <n v="914492000"/>
    <n v="292974000"/>
  </r>
  <r>
    <x v="84"/>
    <s v="Year 2"/>
    <d v="2013-12-31T00:00:00"/>
    <x v="1"/>
    <s v="Energy"/>
    <s v="Oil &amp; Gas Exploration &amp; Production"/>
    <n v="1746278000"/>
    <n v="400281000"/>
    <n v="147651000"/>
    <n v="0"/>
    <n v="651052000"/>
    <n v="798703000"/>
    <n v="1345997000"/>
    <n v="547294000"/>
  </r>
  <r>
    <x v="84"/>
    <s v="Year 3"/>
    <d v="2014-12-31T00:00:00"/>
    <x v="2"/>
    <s v="Energy"/>
    <s v="Oil &amp; Gas Exploration &amp; Production"/>
    <n v="2173011000"/>
    <n v="524880000"/>
    <n v="129602000"/>
    <n v="0"/>
    <n v="632760000"/>
    <n v="762362000"/>
    <n v="1648131000"/>
    <n v="885769000"/>
  </r>
  <r>
    <x v="84"/>
    <s v="Year 4"/>
    <d v="2015-12-31T00:00:00"/>
    <x v="3"/>
    <s v="Energy"/>
    <s v="Oil &amp; Gas Exploration &amp; Production"/>
    <n v="1357150000"/>
    <n v="580994000"/>
    <n v="112253000"/>
    <n v="0"/>
    <n v="622211000"/>
    <n v="734464000"/>
    <n v="776156000"/>
    <n v="41692000"/>
  </r>
  <r>
    <x v="85"/>
    <s v="Year 1"/>
    <d v="2013-09-30T00:00:00"/>
    <x v="1"/>
    <s v="Industrials"/>
    <s v="Industrial Conglomerates"/>
    <n v="4474000000"/>
    <n v="3103000000"/>
    <n v="495000000"/>
    <n v="0"/>
    <n v="0"/>
    <n v="495000000"/>
    <n v="1371000000"/>
    <n v="876000000"/>
  </r>
  <r>
    <x v="85"/>
    <s v="Year 2"/>
    <d v="2014-09-30T00:00:00"/>
    <x v="2"/>
    <s v="Industrials"/>
    <s v="Industrial Conglomerates"/>
    <n v="4979000000"/>
    <n v="3469000000"/>
    <n v="594000000"/>
    <n v="0"/>
    <n v="0"/>
    <n v="594000000"/>
    <n v="1510000000"/>
    <n v="916000000"/>
  </r>
  <r>
    <x v="85"/>
    <s v="Year 3"/>
    <d v="2015-09-30T00:00:00"/>
    <x v="3"/>
    <s v="Industrials"/>
    <s v="Industrial Conglomerates"/>
    <n v="5244000000"/>
    <n v="3630000000"/>
    <n v="606000000"/>
    <n v="0"/>
    <n v="0"/>
    <n v="606000000"/>
    <n v="1614000000"/>
    <n v="1008000000"/>
  </r>
  <r>
    <x v="85"/>
    <s v="Year 4"/>
    <d v="2016-09-30T00:00:00"/>
    <x v="4"/>
    <s v="Industrials"/>
    <s v="Industrial Conglomerates"/>
    <n v="5259000000"/>
    <n v="3642000000"/>
    <n v="638000000"/>
    <n v="0"/>
    <n v="0"/>
    <n v="638000000"/>
    <n v="1617000000"/>
    <n v="979000000"/>
  </r>
  <r>
    <x v="86"/>
    <s v="Year 1"/>
    <d v="2013-10-31T00:00:00"/>
    <x v="1"/>
    <s v="Health Care"/>
    <s v="Health Care Supplies"/>
    <n v="1587725000"/>
    <n v="560917000"/>
    <n v="610735000"/>
    <n v="58827000"/>
    <n v="30239000"/>
    <n v="699801000"/>
    <n v="1026808000"/>
    <n v="327007000"/>
  </r>
  <r>
    <x v="86"/>
    <s v="Year 2"/>
    <d v="2014-10-31T00:00:00"/>
    <x v="2"/>
    <s v="Health Care"/>
    <s v="Health Care Supplies"/>
    <n v="1717776000"/>
    <n v="626206000"/>
    <n v="683115000"/>
    <n v="66259000"/>
    <n v="35710000"/>
    <n v="785084000"/>
    <n v="1091570000"/>
    <n v="306486000"/>
  </r>
  <r>
    <x v="86"/>
    <s v="Year 3"/>
    <d v="2015-10-31T00:00:00"/>
    <x v="3"/>
    <s v="Health Care"/>
    <s v="Health Care Supplies"/>
    <n v="1797060000"/>
    <n v="726798000"/>
    <n v="712543000"/>
    <n v="69589000"/>
    <n v="51459000"/>
    <n v="833591000"/>
    <n v="1070262000"/>
    <n v="236671000"/>
  </r>
  <r>
    <x v="86"/>
    <s v="Year 4"/>
    <d v="2016-10-31T00:00:00"/>
    <x v="4"/>
    <s v="Health Care"/>
    <s v="Health Care Supplies"/>
    <n v="1966814000"/>
    <n v="793735000"/>
    <n v="722798000"/>
    <n v="65411000"/>
    <n v="60790000"/>
    <n v="848999000"/>
    <n v="1173079000"/>
    <n v="324080000"/>
  </r>
  <r>
    <x v="87"/>
    <s v="Year 1"/>
    <d v="2013-09-01T00:00:00"/>
    <x v="1"/>
    <s v="Consumer Staples"/>
    <s v="Hypermarkets &amp; Super Centers"/>
    <n v="105156000000"/>
    <n v="91948000000"/>
    <n v="10104000000"/>
    <n v="0"/>
    <n v="0"/>
    <n v="10104000000"/>
    <n v="13208000000"/>
    <n v="3104000000"/>
  </r>
  <r>
    <x v="87"/>
    <s v="Year 2"/>
    <d v="2014-08-31T00:00:00"/>
    <x v="2"/>
    <s v="Consumer Staples"/>
    <s v="Hypermarkets &amp; Super Centers"/>
    <n v="112640000000"/>
    <n v="98458000000"/>
    <n v="10899000000"/>
    <n v="0"/>
    <n v="0"/>
    <n v="10899000000"/>
    <n v="14182000000"/>
    <n v="3283000000"/>
  </r>
  <r>
    <x v="87"/>
    <s v="Year 3"/>
    <d v="2015-08-30T00:00:00"/>
    <x v="3"/>
    <s v="Consumer Staples"/>
    <s v="Hypermarkets &amp; Super Centers"/>
    <n v="116199000000"/>
    <n v="101065000000"/>
    <n v="11445000000"/>
    <n v="0"/>
    <n v="0"/>
    <n v="11445000000"/>
    <n v="15134000000"/>
    <n v="3689000000"/>
  </r>
  <r>
    <x v="87"/>
    <s v="Year 4"/>
    <d v="2016-08-28T00:00:00"/>
    <x v="4"/>
    <s v="Consumer Staples"/>
    <s v="Hypermarkets &amp; Super Centers"/>
    <n v="118719000000"/>
    <n v="102901000000"/>
    <n v="12068000000"/>
    <n v="0"/>
    <n v="0"/>
    <n v="12068000000"/>
    <n v="15818000000"/>
    <n v="3750000000"/>
  </r>
  <r>
    <x v="88"/>
    <s v="Year 1"/>
    <d v="2003-06-30T00:00:00"/>
    <x v="5"/>
    <s v="Consumer Staples"/>
    <s v="Personal Products"/>
    <n v="1577000"/>
    <n v="258000"/>
    <n v="2410000"/>
    <n v="65000"/>
    <n v="0"/>
    <n v="2475000"/>
    <n v="1319000"/>
    <n v="-1156000"/>
  </r>
  <r>
    <x v="88"/>
    <s v="Year 2"/>
    <d v="2004-06-30T00:00:00"/>
    <x v="6"/>
    <s v="Consumer Staples"/>
    <s v="Personal Products"/>
    <n v="1514000"/>
    <n v="142000"/>
    <n v="3940000"/>
    <n v="30000"/>
    <n v="163000"/>
    <n v="4133000"/>
    <n v="1372000"/>
    <n v="-2761000"/>
  </r>
  <r>
    <x v="88"/>
    <s v="Year 3"/>
    <d v="2006-02-28T00:00:00"/>
    <x v="7"/>
    <s v="Consumer Staples"/>
    <s v="Personal Products"/>
    <n v="79562000"/>
    <n v="75508000"/>
    <n v="15359000"/>
    <n v="0"/>
    <n v="0"/>
    <n v="15359000"/>
    <n v="4054000"/>
    <n v="-11305000"/>
  </r>
  <r>
    <x v="88"/>
    <s v="Year 4"/>
    <d v="2007-02-28T00:00:00"/>
    <x v="8"/>
    <s v="Consumer Staples"/>
    <s v="Personal Products"/>
    <n v="99642000"/>
    <n v="84477000"/>
    <n v="25853000"/>
    <n v="0"/>
    <n v="0"/>
    <n v="25853000"/>
    <n v="15165000"/>
    <n v="-10688000"/>
  </r>
  <r>
    <x v="89"/>
    <s v="Year 1"/>
    <d v="2013-07-28T00:00:00"/>
    <x v="1"/>
    <s v="Consumer Staples"/>
    <s v="Packaged Foods &amp; Meats"/>
    <n v="8052000000"/>
    <n v="5140000000"/>
    <n v="1653000000"/>
    <n v="128000000"/>
    <n v="0"/>
    <n v="1781000000"/>
    <n v="2912000000"/>
    <n v="1131000000"/>
  </r>
  <r>
    <x v="89"/>
    <s v="Year 2"/>
    <d v="2014-08-03T00:00:00"/>
    <x v="2"/>
    <s v="Consumer Staples"/>
    <s v="Packaged Foods &amp; Meats"/>
    <n v="8268000000"/>
    <n v="5297000000"/>
    <n v="1527000000"/>
    <n v="122000000"/>
    <n v="0"/>
    <n v="1649000000"/>
    <n v="2971000000"/>
    <n v="1322000000"/>
  </r>
  <r>
    <x v="89"/>
    <s v="Year 3"/>
    <d v="2015-08-02T00:00:00"/>
    <x v="3"/>
    <s v="Consumer Staples"/>
    <s v="Packaged Foods &amp; Meats"/>
    <n v="8082000000"/>
    <n v="5300000000"/>
    <n v="1509000000"/>
    <n v="117000000"/>
    <n v="0"/>
    <n v="1626000000"/>
    <n v="2782000000"/>
    <n v="1156000000"/>
  </r>
  <r>
    <x v="89"/>
    <s v="Year 4"/>
    <d v="2016-07-31T00:00:00"/>
    <x v="4"/>
    <s v="Consumer Staples"/>
    <s v="Packaged Foods &amp; Meats"/>
    <n v="7961000000"/>
    <n v="5181000000"/>
    <n v="1665000000"/>
    <n v="124000000"/>
    <n v="0"/>
    <n v="1789000000"/>
    <n v="2780000000"/>
    <n v="991000000"/>
  </r>
  <r>
    <x v="90"/>
    <s v="Year 1"/>
    <d v="2013-01-31T00:00:00"/>
    <x v="1"/>
    <s v="Information Technology"/>
    <s v="Internet Software &amp; Services"/>
    <n v="3050195000"/>
    <n v="683579000"/>
    <n v="2047847000"/>
    <n v="429479000"/>
    <n v="0"/>
    <n v="2477326000"/>
    <n v="2366616000"/>
    <n v="-110710000"/>
  </r>
  <r>
    <x v="90"/>
    <s v="Year 2"/>
    <d v="2014-01-31T00:00:00"/>
    <x v="2"/>
    <s v="Information Technology"/>
    <s v="Internet Software &amp; Services"/>
    <n v="4071003000"/>
    <n v="968428000"/>
    <n v="2764851000"/>
    <n v="623798000"/>
    <n v="0"/>
    <n v="3388649000"/>
    <n v="3102575000"/>
    <n v="-286074000"/>
  </r>
  <r>
    <x v="90"/>
    <s v="Year 3"/>
    <d v="2015-01-31T00:00:00"/>
    <x v="3"/>
    <s v="Information Technology"/>
    <s v="Internet Software &amp; Services"/>
    <n v="5373586000"/>
    <n v="1289270000"/>
    <n v="3437032000"/>
    <n v="792917000"/>
    <n v="0"/>
    <n v="4229949000"/>
    <n v="4084316000"/>
    <n v="-145633000"/>
  </r>
  <r>
    <x v="90"/>
    <s v="Year 4"/>
    <d v="2016-01-31T00:00:00"/>
    <x v="4"/>
    <s v="Information Technology"/>
    <s v="Internet Software &amp; Services"/>
    <n v="6667216000"/>
    <n v="1654548000"/>
    <n v="3951445000"/>
    <n v="946300000"/>
    <n v="0"/>
    <n v="4897745000"/>
    <n v="5012668000"/>
    <n v="114923000"/>
  </r>
  <r>
    <x v="91"/>
    <s v="Year 1"/>
    <d v="2013-07-27T00:00:00"/>
    <x v="1"/>
    <s v="Information Technology"/>
    <s v="Networking Equipment"/>
    <n v="48607000000"/>
    <n v="19167000000"/>
    <n v="11802000000"/>
    <n v="5942000000"/>
    <n v="395000000"/>
    <n v="18139000000"/>
    <n v="29440000000"/>
    <n v="11301000000"/>
  </r>
  <r>
    <x v="91"/>
    <s v="Year 2"/>
    <d v="2014-07-26T00:00:00"/>
    <x v="2"/>
    <s v="Information Technology"/>
    <s v="Networking Equipment"/>
    <n v="47142000000"/>
    <n v="19373000000"/>
    <n v="11437000000"/>
    <n v="6294000000"/>
    <n v="275000000"/>
    <n v="18006000000"/>
    <n v="27769000000"/>
    <n v="9763000000"/>
  </r>
  <r>
    <x v="91"/>
    <s v="Year 3"/>
    <d v="2015-07-25T00:00:00"/>
    <x v="3"/>
    <s v="Information Technology"/>
    <s v="Networking Equipment"/>
    <n v="49161000000"/>
    <n v="19480000000"/>
    <n v="11861000000"/>
    <n v="6207000000"/>
    <n v="359000000"/>
    <n v="18427000000"/>
    <n v="29681000000"/>
    <n v="11254000000"/>
  </r>
  <r>
    <x v="91"/>
    <s v="Year 4"/>
    <d v="2016-07-30T00:00:00"/>
    <x v="4"/>
    <s v="Information Technology"/>
    <s v="Networking Equipment"/>
    <n v="49247000000"/>
    <n v="18287000000"/>
    <n v="11433000000"/>
    <n v="6296000000"/>
    <n v="303000000"/>
    <n v="18032000000"/>
    <n v="30960000000"/>
    <n v="12928000000"/>
  </r>
  <r>
    <x v="92"/>
    <s v="Year 1"/>
    <d v="2015-04-03T00:00:00"/>
    <x v="3"/>
    <s v="Information Technology"/>
    <s v="IT Consulting &amp; Other Services"/>
    <n v="4069746000"/>
    <n v="3282301000"/>
    <n v="194207000"/>
    <n v="0"/>
    <n v="137058000"/>
    <n v="331265000"/>
    <n v="787445000"/>
    <n v="456180000"/>
  </r>
  <r>
    <x v="92"/>
    <s v="Year 2"/>
    <d v="2016-04-01T00:00:00"/>
    <x v="4"/>
    <s v="Information Technology"/>
    <s v="IT Consulting &amp; Other Services"/>
    <n v="4250447000"/>
    <n v="3575631000"/>
    <n v="187244000"/>
    <n v="0"/>
    <n v="182242000"/>
    <n v="369486000"/>
    <n v="674816000"/>
    <n v="305330000"/>
  </r>
  <r>
    <x v="93"/>
    <s v="Year 1"/>
    <d v="2013-12-31T00:00:00"/>
    <x v="1"/>
    <s v="Industrials"/>
    <s v="Railroads"/>
    <n v="12026000000"/>
    <n v="3931000000"/>
    <n v="3518000000"/>
    <n v="0"/>
    <n v="1104000000"/>
    <n v="4622000000"/>
    <n v="8095000000"/>
    <n v="3473000000"/>
  </r>
  <r>
    <x v="93"/>
    <s v="Year 2"/>
    <d v="2014-12-26T00:00:00"/>
    <x v="2"/>
    <s v="Industrials"/>
    <s v="Railroads"/>
    <n v="12669000000"/>
    <n v="4100000000"/>
    <n v="3805000000"/>
    <n v="0"/>
    <n v="1151000000"/>
    <n v="4956000000"/>
    <n v="8569000000"/>
    <n v="3613000000"/>
  </r>
  <r>
    <x v="93"/>
    <s v="Year 3"/>
    <d v="2015-12-25T00:00:00"/>
    <x v="3"/>
    <s v="Industrials"/>
    <s v="Railroads"/>
    <n v="11811000000"/>
    <n v="3293000000"/>
    <n v="3726000000"/>
    <n v="0"/>
    <n v="1208000000"/>
    <n v="4934000000"/>
    <n v="8518000000"/>
    <n v="3584000000"/>
  </r>
  <r>
    <x v="93"/>
    <s v="Year 4"/>
    <d v="2016-12-30T00:00:00"/>
    <x v="4"/>
    <s v="Industrials"/>
    <s v="Railroads"/>
    <n v="11069000000"/>
    <n v="2782000000"/>
    <n v="3597000000"/>
    <n v="0"/>
    <n v="1301000000"/>
    <n v="4898000000"/>
    <n v="8287000000"/>
    <n v="3389000000"/>
  </r>
  <r>
    <x v="94"/>
    <s v="Year 1"/>
    <d v="2013-05-31T00:00:00"/>
    <x v="1"/>
    <s v="Industrials"/>
    <s v="Diversified Support Services"/>
    <n v="4245964000"/>
    <n v="2492655000"/>
    <n v="1187331000"/>
    <n v="0"/>
    <n v="0"/>
    <n v="1187331000"/>
    <n v="1753309000"/>
    <n v="565978000"/>
  </r>
  <r>
    <x v="94"/>
    <s v="Year 2"/>
    <d v="2014-05-31T00:00:00"/>
    <x v="2"/>
    <s v="Industrials"/>
    <s v="Diversified Support Services"/>
    <n v="4193844000"/>
    <n v="2444085000"/>
    <n v="1147039000"/>
    <n v="0"/>
    <n v="0"/>
    <n v="1147039000"/>
    <n v="1749759000"/>
    <n v="602720000"/>
  </r>
  <r>
    <x v="94"/>
    <s v="Year 3"/>
    <d v="2015-05-31T00:00:00"/>
    <x v="3"/>
    <s v="Industrials"/>
    <s v="Diversified Support Services"/>
    <n v="4476886000"/>
    <n v="2555549000"/>
    <n v="1224930000"/>
    <n v="0"/>
    <n v="0"/>
    <n v="1224930000"/>
    <n v="1921337000"/>
    <n v="696407000"/>
  </r>
  <r>
    <x v="94"/>
    <s v="Year 4"/>
    <d v="2016-05-31T00:00:00"/>
    <x v="4"/>
    <s v="Industrials"/>
    <s v="Diversified Support Services"/>
    <n v="4905458000"/>
    <n v="2775588000"/>
    <n v="1348122000"/>
    <n v="0"/>
    <n v="0"/>
    <n v="1348122000"/>
    <n v="2129870000"/>
    <n v="781748000"/>
  </r>
  <r>
    <x v="95"/>
    <s v="Year 1"/>
    <d v="2012-12-31T00:00:00"/>
    <x v="0"/>
    <s v="Telecommunications Services"/>
    <s v="Integrated Telecommunications Services"/>
    <n v="18376000000"/>
    <n v="7639000000"/>
    <n v="3244000000"/>
    <n v="0"/>
    <n v="4780000000"/>
    <n v="8024000000"/>
    <n v="10737000000"/>
    <n v="2713000000"/>
  </r>
  <r>
    <x v="95"/>
    <s v="Year 2"/>
    <d v="2013-12-31T00:00:00"/>
    <x v="1"/>
    <s v="Telecommunications Services"/>
    <s v="Integrated Telecommunications Services"/>
    <n v="18095000000"/>
    <n v="7507000000"/>
    <n v="3502000000"/>
    <n v="0"/>
    <n v="4541000000"/>
    <n v="8043000000"/>
    <n v="10588000000"/>
    <n v="2545000000"/>
  </r>
  <r>
    <x v="95"/>
    <s v="Year 3"/>
    <d v="2014-12-31T00:00:00"/>
    <x v="2"/>
    <s v="Telecommunications Services"/>
    <s v="Integrated Telecommunications Services"/>
    <n v="18031000000"/>
    <n v="7846000000"/>
    <n v="3347000000"/>
    <n v="0"/>
    <n v="4428000000"/>
    <n v="7775000000"/>
    <n v="10185000000"/>
    <n v="2410000000"/>
  </r>
  <r>
    <x v="95"/>
    <s v="Year 4"/>
    <d v="2015-12-31T00:00:00"/>
    <x v="3"/>
    <s v="Telecommunications Services"/>
    <s v="Integrated Telecommunications Services"/>
    <n v="17900000000"/>
    <n v="7778000000"/>
    <n v="3328000000"/>
    <n v="0"/>
    <n v="4189000000"/>
    <n v="7517000000"/>
    <n v="10122000000"/>
    <n v="2605000000"/>
  </r>
  <r>
    <x v="96"/>
    <s v="Year 1"/>
    <d v="2012-12-31T00:00:00"/>
    <x v="0"/>
    <s v="Information Technology"/>
    <s v="IT Consulting &amp; Other Services"/>
    <n v="7346472000"/>
    <n v="4278241000"/>
    <n v="1557646000"/>
    <n v="0"/>
    <n v="149089000"/>
    <n v="1706735000"/>
    <n v="3068231000"/>
    <n v="1361496000"/>
  </r>
  <r>
    <x v="96"/>
    <s v="Year 2"/>
    <d v="2013-12-31T00:00:00"/>
    <x v="1"/>
    <s v="Information Technology"/>
    <s v="IT Consulting &amp; Other Services"/>
    <n v="8843200000"/>
    <n v="5265500000"/>
    <n v="1727600000"/>
    <n v="0"/>
    <n v="172200000"/>
    <n v="1899800000"/>
    <n v="3577700000"/>
    <n v="1677900000"/>
  </r>
  <r>
    <x v="96"/>
    <s v="Year 3"/>
    <d v="2014-12-31T00:00:00"/>
    <x v="2"/>
    <s v="Information Technology"/>
    <s v="IT Consulting &amp; Other Services"/>
    <n v="10262700000"/>
    <n v="6141100000"/>
    <n v="2037000000"/>
    <n v="0"/>
    <n v="199700000"/>
    <n v="2236700000"/>
    <n v="4121600000"/>
    <n v="1884900000"/>
  </r>
  <r>
    <x v="96"/>
    <s v="Year 4"/>
    <d v="2015-12-31T00:00:00"/>
    <x v="3"/>
    <s v="Information Technology"/>
    <s v="IT Consulting &amp; Other Services"/>
    <n v="12416000000"/>
    <n v="7440200000"/>
    <n v="2508600000"/>
    <n v="0"/>
    <n v="325200000"/>
    <n v="2833800000"/>
    <n v="4975800000"/>
    <n v="2142000000"/>
  </r>
  <r>
    <x v="97"/>
    <s v="Year 1"/>
    <d v="2013-12-31T00:00:00"/>
    <x v="1"/>
    <s v="Information Technology"/>
    <s v="Internet Software &amp; Services"/>
    <n v="2918434000"/>
    <n v="502795000"/>
    <n v="1476916000"/>
    <n v="516338000"/>
    <n v="41668000"/>
    <n v="2034922000"/>
    <n v="2415639000"/>
    <n v="380717000"/>
  </r>
  <r>
    <x v="97"/>
    <s v="Year 2"/>
    <d v="2014-12-31T00:00:00"/>
    <x v="2"/>
    <s v="Information Technology"/>
    <s v="Internet Software &amp; Services"/>
    <n v="3142856000"/>
    <n v="620219000"/>
    <n v="1600187000"/>
    <n v="553817000"/>
    <n v="39577000"/>
    <n v="2193581000"/>
    <n v="2522637000"/>
    <n v="329056000"/>
  </r>
  <r>
    <x v="97"/>
    <s v="Year 3"/>
    <d v="2015-12-31T00:00:00"/>
    <x v="3"/>
    <s v="Information Technology"/>
    <s v="Internet Software &amp; Services"/>
    <n v="3275594000"/>
    <n v="614364000"/>
    <n v="1538027000"/>
    <n v="563975000"/>
    <n v="41595000"/>
    <n v="2143597000"/>
    <n v="2661230000"/>
    <n v="517633000"/>
  </r>
  <r>
    <x v="97"/>
    <s v="Year 4"/>
    <d v="2016-12-31T00:00:00"/>
    <x v="4"/>
    <s v="Information Technology"/>
    <s v="Internet Software &amp; Services"/>
    <n v="3418265000"/>
    <n v="559541000"/>
    <n v="1620006000"/>
    <n v="489265000"/>
    <n v="29173000"/>
    <n v="2138444000"/>
    <n v="2858724000"/>
    <n v="720280000"/>
  </r>
  <r>
    <x v="98"/>
    <s v="Year 1"/>
    <d v="2013-12-31T00:00:00"/>
    <x v="1"/>
    <s v="Consumer Staples"/>
    <s v="Drug Retail"/>
    <n v="126761000000"/>
    <n v="102978000000"/>
    <n v="0"/>
    <n v="0"/>
    <n v="0"/>
    <n v="0"/>
    <n v="23783000000"/>
    <n v="23783000000"/>
  </r>
  <r>
    <x v="98"/>
    <s v="Year 2"/>
    <d v="2014-12-31T00:00:00"/>
    <x v="2"/>
    <s v="Consumer Staples"/>
    <s v="Drug Retail"/>
    <n v="139367000000"/>
    <n v="114000000000"/>
    <n v="0"/>
    <n v="0"/>
    <n v="0"/>
    <n v="0"/>
    <n v="25367000000"/>
    <n v="25367000000"/>
  </r>
  <r>
    <x v="98"/>
    <s v="Year 3"/>
    <d v="2015-12-31T00:00:00"/>
    <x v="3"/>
    <s v="Consumer Staples"/>
    <s v="Drug Retail"/>
    <n v="153290000000"/>
    <n v="126762000000"/>
    <n v="0"/>
    <n v="0"/>
    <n v="0"/>
    <n v="0"/>
    <n v="26528000000"/>
    <n v="26528000000"/>
  </r>
  <r>
    <x v="98"/>
    <s v="Year 4"/>
    <d v="2016-12-31T00:00:00"/>
    <x v="4"/>
    <s v="Consumer Staples"/>
    <s v="Drug Retail"/>
    <n v="177526000000"/>
    <n v="148669000000"/>
    <n v="0"/>
    <n v="0"/>
    <n v="0"/>
    <n v="0"/>
    <n v="28857000000"/>
    <n v="28857000000"/>
  </r>
  <r>
    <x v="99"/>
    <s v="Year 1"/>
    <d v="2012-12-31T00:00:00"/>
    <x v="0"/>
    <s v="Energy"/>
    <s v="Integrated Oil &amp; Gas"/>
    <n v="230590000000"/>
    <n v="163336000000"/>
    <n v="17100000000"/>
    <n v="0"/>
    <n v="13413000000"/>
    <n v="30513000000"/>
    <n v="67254000000"/>
    <n v="36741000000"/>
  </r>
  <r>
    <x v="99"/>
    <s v="Year 2"/>
    <d v="2013-12-31T00:00:00"/>
    <x v="1"/>
    <s v="Energy"/>
    <s v="Integrated Oil &amp; Gas"/>
    <n v="220156000000"/>
    <n v="159323000000"/>
    <n v="17573000000"/>
    <n v="0"/>
    <n v="14186000000"/>
    <n v="31759000000"/>
    <n v="60833000000"/>
    <n v="29074000000"/>
  </r>
  <r>
    <x v="99"/>
    <s v="Year 3"/>
    <d v="2014-12-31T00:00:00"/>
    <x v="2"/>
    <s v="Energy"/>
    <s v="Integrated Oil &amp; Gas"/>
    <n v="200494000000"/>
    <n v="144956000000"/>
    <n v="17034000000"/>
    <n v="0"/>
    <n v="16793000000"/>
    <n v="33827000000"/>
    <n v="55538000000"/>
    <n v="21711000000"/>
  </r>
  <r>
    <x v="99"/>
    <s v="Year 4"/>
    <d v="2015-12-31T00:00:00"/>
    <x v="3"/>
    <s v="Energy"/>
    <s v="Integrated Oil &amp; Gas"/>
    <n v="129925000000"/>
    <n v="92785000000"/>
    <n v="16473000000"/>
    <n v="0"/>
    <n v="21037000000"/>
    <n v="37510000000"/>
    <n v="37140000000"/>
    <n v="-370000000"/>
  </r>
  <r>
    <x v="100"/>
    <s v="Year 1"/>
    <d v="2012-12-31T00:00:00"/>
    <x v="0"/>
    <s v="Energy"/>
    <s v="Oil &amp; Gas Exploration &amp; Production"/>
    <n v="1819814000"/>
    <n v="343743000"/>
    <n v="133796000"/>
    <n v="0"/>
    <n v="579315000"/>
    <n v="713111000"/>
    <n v="1476071000"/>
    <n v="762960000"/>
  </r>
  <r>
    <x v="100"/>
    <s v="Year 2"/>
    <d v="2013-12-31T00:00:00"/>
    <x v="1"/>
    <s v="Energy"/>
    <s v="Oil &amp; Gas Exploration &amp; Production"/>
    <n v="2319919000"/>
    <n v="455436000"/>
    <n v="169815000"/>
    <n v="0"/>
    <n v="778655000"/>
    <n v="948470000"/>
    <n v="1864483000"/>
    <n v="916013000"/>
  </r>
  <r>
    <x v="100"/>
    <s v="Year 3"/>
    <d v="2014-12-31T00:00:00"/>
    <x v="2"/>
    <s v="Energy"/>
    <s v="Oil &amp; Gas Exploration &amp; Production"/>
    <n v="2660147000"/>
    <n v="538374000"/>
    <n v="204161000"/>
    <n v="0"/>
    <n v="986812000"/>
    <n v="1190973000"/>
    <n v="2121773000"/>
    <n v="930800000"/>
  </r>
  <r>
    <x v="100"/>
    <s v="Year 4"/>
    <d v="2015-12-31T00:00:00"/>
    <x v="3"/>
    <s v="Energy"/>
    <s v="Oil &amp; Gas Exploration &amp; Production"/>
    <n v="1803573000"/>
    <n v="541359000"/>
    <n v="230734000"/>
    <n v="0"/>
    <n v="1230853000"/>
    <n v="1461587000"/>
    <n v="1262214000"/>
    <n v="-199373000"/>
  </r>
  <r>
    <x v="101"/>
    <s v="Year 1"/>
    <d v="2012-12-31T00:00:00"/>
    <x v="0"/>
    <s v="Utilities"/>
    <s v="Electric Utilities"/>
    <n v="12835000000"/>
    <n v="8300000000"/>
    <n v="550000000"/>
    <n v="0"/>
    <n v="1127000000"/>
    <n v="1677000000"/>
    <n v="4535000000"/>
    <n v="2858000000"/>
  </r>
  <r>
    <x v="101"/>
    <s v="Year 2"/>
    <d v="2013-12-31T00:00:00"/>
    <x v="1"/>
    <s v="Utilities"/>
    <s v="Electric Utilities"/>
    <n v="13120000000"/>
    <n v="8033000000"/>
    <n v="563000000"/>
    <n v="0"/>
    <n v="1208000000"/>
    <n v="1771000000"/>
    <n v="5087000000"/>
    <n v="3316000000"/>
  </r>
  <r>
    <x v="101"/>
    <s v="Year 3"/>
    <d v="2014-12-31T00:00:00"/>
    <x v="2"/>
    <s v="Utilities"/>
    <s v="Electric Utilities"/>
    <n v="12436000000"/>
    <n v="7881000000"/>
    <n v="542000000"/>
    <n v="0"/>
    <n v="1292000000"/>
    <n v="1834000000"/>
    <n v="4555000000"/>
    <n v="2721000000"/>
  </r>
  <r>
    <x v="101"/>
    <s v="Year 4"/>
    <d v="2015-12-31T00:00:00"/>
    <x v="3"/>
    <s v="Utilities"/>
    <s v="Electric Utilities"/>
    <n v="11683000000"/>
    <n v="6201000000"/>
    <n v="551000000"/>
    <n v="0"/>
    <n v="1395000000"/>
    <n v="1946000000"/>
    <n v="5482000000"/>
    <n v="3536000000"/>
  </r>
  <r>
    <x v="102"/>
    <s v="Year 1"/>
    <d v="2013-12-31T00:00:00"/>
    <x v="1"/>
    <s v="Industrials"/>
    <s v="Airlines"/>
    <n v="37773000000"/>
    <n v="20964000000"/>
    <n v="11349000000"/>
    <n v="0"/>
    <n v="1658000000"/>
    <n v="13007000000"/>
    <n v="16809000000"/>
    <n v="3802000000"/>
  </r>
  <r>
    <x v="102"/>
    <s v="Year 2"/>
    <d v="2014-12-31T00:00:00"/>
    <x v="2"/>
    <s v="Industrials"/>
    <s v="Airlines"/>
    <n v="40362000000"/>
    <n v="22967000000"/>
    <n v="12702000000"/>
    <n v="0"/>
    <n v="1771000000"/>
    <n v="14473000000"/>
    <n v="17395000000"/>
    <n v="2922000000"/>
  </r>
  <r>
    <x v="102"/>
    <s v="Year 3"/>
    <d v="2015-12-31T00:00:00"/>
    <x v="3"/>
    <s v="Industrials"/>
    <s v="Airlines"/>
    <n v="40704000000"/>
    <n v="17096000000"/>
    <n v="13936000000"/>
    <n v="0"/>
    <n v="1835000000"/>
    <n v="15771000000"/>
    <n v="23608000000"/>
    <n v="7837000000"/>
  </r>
  <r>
    <x v="102"/>
    <s v="Year 4"/>
    <d v="2016-12-31T00:00:00"/>
    <x v="4"/>
    <s v="Industrials"/>
    <s v="Airlines"/>
    <n v="39639000000"/>
    <n v="15940000000"/>
    <n v="14845000000"/>
    <n v="0"/>
    <n v="1902000000"/>
    <n v="16747000000"/>
    <n v="23699000000"/>
    <n v="6952000000"/>
  </r>
  <r>
    <x v="103"/>
    <s v="Year 1"/>
    <d v="2013-12-31T00:00:00"/>
    <x v="1"/>
    <s v="Materials"/>
    <s v="Diversified Chemicals"/>
    <n v="28998000000"/>
    <n v="17642000000"/>
    <n v="6564000000"/>
    <n v="2037000000"/>
    <n v="0"/>
    <n v="8601000000"/>
    <n v="11356000000"/>
    <n v="2755000000"/>
  </r>
  <r>
    <x v="103"/>
    <s v="Year 2"/>
    <d v="2014-12-31T00:00:00"/>
    <x v="2"/>
    <s v="Materials"/>
    <s v="Diversified Chemicals"/>
    <n v="28406000000"/>
    <n v="17023000000"/>
    <n v="5536000000"/>
    <n v="1958000000"/>
    <n v="0"/>
    <n v="7494000000"/>
    <n v="11383000000"/>
    <n v="3889000000"/>
  </r>
  <r>
    <x v="103"/>
    <s v="Year 3"/>
    <d v="2015-12-31T00:00:00"/>
    <x v="3"/>
    <s v="Materials"/>
    <s v="Diversified Chemicals"/>
    <n v="25130000000"/>
    <n v="15112000000"/>
    <n v="5074000000"/>
    <n v="1898000000"/>
    <n v="0"/>
    <n v="6972000000"/>
    <n v="10018000000"/>
    <n v="3046000000"/>
  </r>
  <r>
    <x v="103"/>
    <s v="Year 4"/>
    <d v="2016-12-31T00:00:00"/>
    <x v="4"/>
    <s v="Materials"/>
    <s v="Diversified Chemicals"/>
    <n v="24594000000"/>
    <n v="14469000000"/>
    <n v="5005000000"/>
    <n v="1641000000"/>
    <n v="0"/>
    <n v="6646000000"/>
    <n v="10125000000"/>
    <n v="3479000000"/>
  </r>
  <r>
    <x v="104"/>
    <s v="Year 1"/>
    <d v="2013-10-31T00:00:00"/>
    <x v="1"/>
    <s v="Industrials"/>
    <s v="Construction &amp; Farm Machinery &amp; Heavy Trucks"/>
    <n v="37795400000"/>
    <n v="25667300000"/>
    <n v="4426100000"/>
    <n v="1477300000"/>
    <n v="0"/>
    <n v="5903400000"/>
    <n v="12128100000"/>
    <n v="6224700000"/>
  </r>
  <r>
    <x v="104"/>
    <s v="Year 2"/>
    <d v="2014-10-31T00:00:00"/>
    <x v="2"/>
    <s v="Industrials"/>
    <s v="Construction &amp; Farm Machinery &amp; Heavy Trucks"/>
    <n v="36066900000"/>
    <n v="24775800000"/>
    <n v="4377700000"/>
    <n v="1452000000"/>
    <n v="0"/>
    <n v="5829700000"/>
    <n v="11291100000"/>
    <n v="5461400000"/>
  </r>
  <r>
    <x v="104"/>
    <s v="Year 3"/>
    <d v="2015-10-31T00:00:00"/>
    <x v="3"/>
    <s v="Industrials"/>
    <s v="Construction &amp; Farm Machinery &amp; Heavy Trucks"/>
    <n v="28862800000"/>
    <n v="20143200000"/>
    <n v="3834400000"/>
    <n v="1425100000"/>
    <n v="0"/>
    <n v="5259500000"/>
    <n v="8719600000"/>
    <n v="3460100000"/>
  </r>
  <r>
    <x v="104"/>
    <s v="Year 4"/>
    <d v="2016-10-31T00:00:00"/>
    <x v="4"/>
    <s v="Industrials"/>
    <s v="Construction &amp; Farm Machinery &amp; Heavy Trucks"/>
    <n v="26644000000"/>
    <n v="18248900000"/>
    <n v="4018300000"/>
    <n v="1389100000"/>
    <n v="0"/>
    <n v="5407400000"/>
    <n v="8395100000"/>
    <n v="2987700000"/>
  </r>
  <r>
    <x v="105"/>
    <s v="Year 1"/>
    <d v="2012-11-30T00:00:00"/>
    <x v="0"/>
    <s v="Financials"/>
    <s v="Consumer Finance"/>
    <n v="8984000000"/>
    <n v="845000000"/>
    <n v="3052000000"/>
    <n v="0"/>
    <n v="848000000"/>
    <n v="3900000000"/>
    <n v="8139000000"/>
    <n v="4239000000"/>
  </r>
  <r>
    <x v="105"/>
    <s v="Year 2"/>
    <d v="2013-12-31T00:00:00"/>
    <x v="1"/>
    <s v="Financials"/>
    <s v="Consumer Finance"/>
    <n v="9370000000"/>
    <n v="698000000"/>
    <n v="3194000000"/>
    <n v="0"/>
    <n v="1086000000"/>
    <n v="4280000000"/>
    <n v="8672000000"/>
    <n v="4392000000"/>
  </r>
  <r>
    <x v="105"/>
    <s v="Year 3"/>
    <d v="2014-12-31T00:00:00"/>
    <x v="2"/>
    <s v="Financials"/>
    <s v="Consumer Finance"/>
    <n v="9611000000"/>
    <n v="614000000"/>
    <n v="3340000000"/>
    <n v="0"/>
    <n v="1443000000"/>
    <n v="4783000000"/>
    <n v="8997000000"/>
    <n v="4214000000"/>
  </r>
  <r>
    <x v="105"/>
    <s v="Year 4"/>
    <d v="2015-12-31T00:00:00"/>
    <x v="3"/>
    <s v="Financials"/>
    <s v="Consumer Finance"/>
    <n v="10002000000"/>
    <n v="623000000"/>
    <n v="3615000000"/>
    <n v="0"/>
    <n v="1512000000"/>
    <n v="5127000000"/>
    <n v="9379000000"/>
    <n v="4252000000"/>
  </r>
  <r>
    <x v="106"/>
    <s v="Year 1"/>
    <d v="2013-02-01T00:00:00"/>
    <x v="1"/>
    <s v="Consumer Discretionary"/>
    <s v="General Merchandise Stores"/>
    <n v="16022128000"/>
    <n v="10936727000"/>
    <n v="3430125000"/>
    <n v="0"/>
    <n v="0"/>
    <n v="3430125000"/>
    <n v="5085401000"/>
    <n v="1655276000"/>
  </r>
  <r>
    <x v="106"/>
    <s v="Year 2"/>
    <d v="2014-01-31T00:00:00"/>
    <x v="2"/>
    <s v="Consumer Discretionary"/>
    <s v="General Merchandise Stores"/>
    <n v="17504167000"/>
    <n v="12068425000"/>
    <n v="3699557000"/>
    <n v="0"/>
    <n v="0"/>
    <n v="3699557000"/>
    <n v="5435742000"/>
    <n v="1736185000"/>
  </r>
  <r>
    <x v="106"/>
    <s v="Year 3"/>
    <d v="2015-01-30T00:00:00"/>
    <x v="3"/>
    <s v="Consumer Discretionary"/>
    <s v="General Merchandise Stores"/>
    <n v="18909588000"/>
    <n v="13107081000"/>
    <n v="4033414000"/>
    <n v="0"/>
    <n v="0"/>
    <n v="4033414000"/>
    <n v="5802507000"/>
    <n v="1769093000"/>
  </r>
  <r>
    <x v="106"/>
    <s v="Year 4"/>
    <d v="2016-01-29T00:00:00"/>
    <x v="4"/>
    <s v="Consumer Discretionary"/>
    <s v="General Merchandise Stores"/>
    <n v="20368562000"/>
    <n v="14062471000"/>
    <n v="4365797000"/>
    <n v="0"/>
    <n v="0"/>
    <n v="4365797000"/>
    <n v="6306091000"/>
    <n v="1940294000"/>
  </r>
  <r>
    <x v="107"/>
    <s v="Year 1"/>
    <d v="2012-12-31T00:00:00"/>
    <x v="0"/>
    <s v="Health Care"/>
    <s v="Health Care Facilities"/>
    <n v="7383000000"/>
    <n v="4365000000"/>
    <n v="1742000000"/>
    <n v="0"/>
    <n v="75000000"/>
    <n v="1817000000"/>
    <n v="3018000000"/>
    <n v="1201000000"/>
  </r>
  <r>
    <x v="107"/>
    <s v="Year 2"/>
    <d v="2013-12-31T00:00:00"/>
    <x v="1"/>
    <s v="Health Care"/>
    <s v="Health Care Facilities"/>
    <n v="7146000000"/>
    <n v="4326000000"/>
    <n v="1740000000"/>
    <n v="0"/>
    <n v="79000000"/>
    <n v="1819000000"/>
    <n v="2820000000"/>
    <n v="1001000000"/>
  </r>
  <r>
    <x v="107"/>
    <s v="Year 3"/>
    <d v="2014-12-31T00:00:00"/>
    <x v="2"/>
    <s v="Health Care"/>
    <s v="Health Care Facilities"/>
    <n v="7435000000"/>
    <n v="4637000000"/>
    <n v="1721000000"/>
    <n v="0"/>
    <n v="94000000"/>
    <n v="1815000000"/>
    <n v="2798000000"/>
    <n v="983000000"/>
  </r>
  <r>
    <x v="107"/>
    <s v="Year 4"/>
    <d v="2015-12-31T00:00:00"/>
    <x v="3"/>
    <s v="Health Care"/>
    <s v="Health Care Facilities"/>
    <n v="7493000000"/>
    <n v="4657000000"/>
    <n v="1356000000"/>
    <n v="0"/>
    <n v="81000000"/>
    <n v="1437000000"/>
    <n v="2836000000"/>
    <n v="1399000000"/>
  </r>
  <r>
    <x v="108"/>
    <s v="Year 1"/>
    <d v="2013-09-30T00:00:00"/>
    <x v="1"/>
    <s v="Consumer Discretionary"/>
    <s v="Homebuilding"/>
    <n v="6259300000"/>
    <n v="4853500000"/>
    <n v="649900000"/>
    <n v="0"/>
    <n v="0"/>
    <n v="649900000"/>
    <n v="1405800000"/>
    <n v="755900000"/>
  </r>
  <r>
    <x v="108"/>
    <s v="Year 2"/>
    <d v="2014-09-30T00:00:00"/>
    <x v="2"/>
    <s v="Consumer Discretionary"/>
    <s v="Homebuilding"/>
    <n v="8024900000"/>
    <n v="6268600000"/>
    <n v="826900000"/>
    <n v="0"/>
    <n v="0"/>
    <n v="826900000"/>
    <n v="1756300000"/>
    <n v="929400000"/>
  </r>
  <r>
    <x v="108"/>
    <s v="Year 3"/>
    <d v="2015-09-30T00:00:00"/>
    <x v="3"/>
    <s v="Consumer Discretionary"/>
    <s v="Homebuilding"/>
    <n v="10824000000"/>
    <n v="8535700000"/>
    <n v="1003000000"/>
    <n v="0"/>
    <n v="0"/>
    <n v="1003000000"/>
    <n v="2288300000"/>
    <n v="1285300000"/>
  </r>
  <r>
    <x v="108"/>
    <s v="Year 4"/>
    <d v="2016-09-30T00:00:00"/>
    <x v="4"/>
    <s v="Consumer Discretionary"/>
    <s v="Homebuilding"/>
    <n v="12157400000"/>
    <n v="9502600000"/>
    <n v="1100300000"/>
    <n v="0"/>
    <n v="0"/>
    <n v="1100300000"/>
    <n v="2654800000"/>
    <n v="1554500000"/>
  </r>
  <r>
    <x v="109"/>
    <s v="Year 1"/>
    <d v="2012-12-31T00:00:00"/>
    <x v="0"/>
    <s v="Industrials"/>
    <s v="Industrial Conglomerates"/>
    <n v="18260400000"/>
    <n v="8846100000"/>
    <n v="5181200000"/>
    <n v="1137900000"/>
    <n v="0"/>
    <n v="6319100000"/>
    <n v="9414300000"/>
    <n v="3095200000"/>
  </r>
  <r>
    <x v="109"/>
    <s v="Year 2"/>
    <d v="2013-12-31T00:00:00"/>
    <x v="1"/>
    <s v="Industrials"/>
    <s v="Industrial Conglomerates"/>
    <n v="18283100000"/>
    <n v="8941100000"/>
    <n v="5117100000"/>
    <n v="1104400000"/>
    <n v="0"/>
    <n v="6221500000"/>
    <n v="9342000000"/>
    <n v="3120500000"/>
  </r>
  <r>
    <x v="109"/>
    <s v="Year 3"/>
    <d v="2014-12-31T00:00:00"/>
    <x v="2"/>
    <s v="Industrials"/>
    <s v="Industrial Conglomerates"/>
    <n v="19154000000"/>
    <n v="9261400000"/>
    <n v="5389000000"/>
    <n v="1157000000"/>
    <n v="0"/>
    <n v="6546000000"/>
    <n v="9892600000"/>
    <n v="3346600000"/>
  </r>
  <r>
    <x v="109"/>
    <s v="Year 4"/>
    <d v="2015-12-31T00:00:00"/>
    <x v="3"/>
    <s v="Industrials"/>
    <s v="Industrial Conglomerates"/>
    <n v="20563100000"/>
    <n v="9800600000"/>
    <n v="6054300000"/>
    <n v="1239100000"/>
    <n v="0"/>
    <n v="7293400000"/>
    <n v="10762500000"/>
    <n v="3469100000"/>
  </r>
  <r>
    <x v="110"/>
    <s v="Year 1"/>
    <d v="2013-09-28T00:00:00"/>
    <x v="1"/>
    <s v="Consumer Discretionary"/>
    <s v="Broadcasting &amp; Cable TV"/>
    <n v="45041000000"/>
    <n v="25034000000"/>
    <n v="8365000000"/>
    <n v="0"/>
    <n v="2192000000"/>
    <n v="10557000000"/>
    <n v="20007000000"/>
    <n v="9450000000"/>
  </r>
  <r>
    <x v="110"/>
    <s v="Year 2"/>
    <d v="2014-09-27T00:00:00"/>
    <x v="2"/>
    <s v="Consumer Discretionary"/>
    <s v="Broadcasting &amp; Cable TV"/>
    <n v="48813000000"/>
    <n v="26420000000"/>
    <n v="8565000000"/>
    <n v="0"/>
    <n v="2288000000"/>
    <n v="10853000000"/>
    <n v="22393000000"/>
    <n v="11540000000"/>
  </r>
  <r>
    <x v="110"/>
    <s v="Year 3"/>
    <d v="2015-10-03T00:00:00"/>
    <x v="3"/>
    <s v="Consumer Discretionary"/>
    <s v="Broadcasting &amp; Cable TV"/>
    <n v="52465000000"/>
    <n v="28364000000"/>
    <n v="8523000000"/>
    <n v="0"/>
    <n v="2354000000"/>
    <n v="10877000000"/>
    <n v="24101000000"/>
    <n v="13224000000"/>
  </r>
  <r>
    <x v="110"/>
    <s v="Year 4"/>
    <d v="2016-10-01T00:00:00"/>
    <x v="4"/>
    <s v="Consumer Discretionary"/>
    <s v="Broadcasting &amp; Cable TV"/>
    <n v="55632000000"/>
    <n v="29993000000"/>
    <n v="8754000000"/>
    <n v="0"/>
    <n v="2527000000"/>
    <n v="11281000000"/>
    <n v="25639000000"/>
    <n v="14358000000"/>
  </r>
  <r>
    <x v="111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1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1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1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2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2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2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2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3"/>
    <s v="Year 1"/>
    <d v="2013-12-31T00:00:00"/>
    <x v="1"/>
    <s v="Consumer Discretionary"/>
    <s v="Auto Parts &amp; Equipment"/>
    <n v="15051000000"/>
    <n v="12274000000"/>
    <n v="916000000"/>
    <n v="0"/>
    <n v="97000000"/>
    <n v="1013000000"/>
    <n v="2777000000"/>
    <n v="1764000000"/>
  </r>
  <r>
    <x v="113"/>
    <s v="Year 2"/>
    <d v="2014-12-31T00:00:00"/>
    <x v="2"/>
    <s v="Consumer Discretionary"/>
    <s v="Auto Parts &amp; Equipment"/>
    <n v="15499000000"/>
    <n v="12471000000"/>
    <n v="1036000000"/>
    <n v="0"/>
    <n v="94000000"/>
    <n v="1130000000"/>
    <n v="3028000000"/>
    <n v="1898000000"/>
  </r>
  <r>
    <x v="113"/>
    <s v="Year 3"/>
    <d v="2015-12-31T00:00:00"/>
    <x v="3"/>
    <s v="Consumer Discretionary"/>
    <s v="Auto Parts &amp; Equipment"/>
    <n v="15165000000"/>
    <n v="12155000000"/>
    <n v="1017000000"/>
    <n v="0"/>
    <n v="93000000"/>
    <n v="1110000000"/>
    <n v="3010000000"/>
    <n v="1900000000"/>
  </r>
  <r>
    <x v="113"/>
    <s v="Year 4"/>
    <d v="2016-12-31T00:00:00"/>
    <x v="4"/>
    <s v="Consumer Discretionary"/>
    <s v="Auto Parts &amp; Equipment"/>
    <n v="16661000000"/>
    <n v="13107000000"/>
    <n v="1145000000"/>
    <n v="0"/>
    <n v="134000000"/>
    <n v="1279000000"/>
    <n v="3554000000"/>
    <n v="2275000000"/>
  </r>
  <r>
    <x v="114"/>
    <s v="Year 1"/>
    <d v="2012-12-31T00:00:00"/>
    <x v="0"/>
    <s v="Real Estate"/>
    <s v="Specialized REITs"/>
    <n v="1279067000"/>
    <n v="461898000"/>
    <n v="68538000"/>
    <n v="0"/>
    <n v="382553000"/>
    <n v="451091000"/>
    <n v="817169000"/>
    <n v="366078000"/>
  </r>
  <r>
    <x v="114"/>
    <s v="Year 2"/>
    <d v="2013-12-31T00:00:00"/>
    <x v="1"/>
    <s v="Real Estate"/>
    <s v="Specialized REITs"/>
    <n v="1482259000"/>
    <n v="555660000"/>
    <n v="69323000"/>
    <n v="0"/>
    <n v="475464000"/>
    <n v="544787000"/>
    <n v="926599000"/>
    <n v="381812000"/>
  </r>
  <r>
    <x v="114"/>
    <s v="Year 3"/>
    <d v="2014-12-31T00:00:00"/>
    <x v="2"/>
    <s v="Real Estate"/>
    <s v="Specialized REITs"/>
    <n v="1616438000"/>
    <n v="603321000"/>
    <n v="89468000"/>
    <n v="0"/>
    <n v="538513000"/>
    <n v="627981000"/>
    <n v="1013117000"/>
    <n v="385136000"/>
  </r>
  <r>
    <x v="114"/>
    <s v="Year 4"/>
    <d v="2015-12-31T00:00:00"/>
    <x v="3"/>
    <s v="Real Estate"/>
    <s v="Specialized REITs"/>
    <n v="1763336000"/>
    <n v="651282000"/>
    <n v="139616000"/>
    <n v="0"/>
    <n v="570527000"/>
    <n v="710143000"/>
    <n v="1112054000"/>
    <n v="401911000"/>
  </r>
  <r>
    <x v="115"/>
    <s v="Year 1"/>
    <d v="2013-02-02T00:00:00"/>
    <x v="1"/>
    <s v="Consumer Discretionary"/>
    <s v="General Merchandise Stores"/>
    <n v="7394500000"/>
    <n v="4741800000"/>
    <n v="1732600000"/>
    <n v="0"/>
    <n v="0"/>
    <n v="1732600000"/>
    <n v="2652700000"/>
    <n v="920100000"/>
  </r>
  <r>
    <x v="115"/>
    <s v="Year 2"/>
    <d v="2014-02-01T00:00:00"/>
    <x v="2"/>
    <s v="Consumer Discretionary"/>
    <s v="General Merchandise Stores"/>
    <n v="7840300000"/>
    <n v="5050500000"/>
    <n v="1819500000"/>
    <n v="0"/>
    <n v="0"/>
    <n v="1819500000"/>
    <n v="2789800000"/>
    <n v="970300000"/>
  </r>
  <r>
    <x v="115"/>
    <s v="Year 3"/>
    <d v="2015-01-31T00:00:00"/>
    <x v="3"/>
    <s v="Consumer Discretionary"/>
    <s v="General Merchandise Stores"/>
    <n v="8602200000"/>
    <n v="5568200000"/>
    <n v="1993800000"/>
    <n v="0"/>
    <n v="0"/>
    <n v="1993800000"/>
    <n v="3034000000"/>
    <n v="1040200000"/>
  </r>
  <r>
    <x v="115"/>
    <s v="Year 4"/>
    <d v="2016-01-30T00:00:00"/>
    <x v="4"/>
    <s v="Consumer Discretionary"/>
    <s v="General Merchandise Stores"/>
    <n v="15498400000"/>
    <n v="10841700000"/>
    <n v="3607000000"/>
    <n v="0"/>
    <n v="0"/>
    <n v="3607000000"/>
    <n v="4656700000"/>
    <n v="1049700000"/>
  </r>
  <r>
    <x v="116"/>
    <s v="Year 1"/>
    <d v="2012-12-31T00:00:00"/>
    <x v="0"/>
    <s v="Industrials"/>
    <s v="Research &amp; Consulting Services"/>
    <n v="1663000000"/>
    <n v="0"/>
    <n v="1123200000"/>
    <n v="0"/>
    <n v="78300000"/>
    <n v="1201500000"/>
    <n v="1663000000"/>
    <n v="461500000"/>
  </r>
  <r>
    <x v="116"/>
    <s v="Year 2"/>
    <d v="2013-12-31T00:00:00"/>
    <x v="1"/>
    <s v="Industrials"/>
    <s v="Research &amp; Consulting Services"/>
    <n v="1558400000"/>
    <n v="0"/>
    <n v="1058000000"/>
    <n v="0"/>
    <n v="60400000"/>
    <n v="1118400000"/>
    <n v="1558400000"/>
    <n v="440000000"/>
  </r>
  <r>
    <x v="116"/>
    <s v="Year 3"/>
    <d v="2014-12-31T00:00:00"/>
    <x v="2"/>
    <s v="Industrials"/>
    <s v="Research &amp; Consulting Services"/>
    <n v="1584500000"/>
    <n v="0"/>
    <n v="1105700000"/>
    <n v="0"/>
    <n v="52500000"/>
    <n v="1158200000"/>
    <n v="1584500000"/>
    <n v="426300000"/>
  </r>
  <r>
    <x v="116"/>
    <s v="Year 4"/>
    <d v="2015-12-31T00:00:00"/>
    <x v="3"/>
    <s v="Industrials"/>
    <s v="Research &amp; Consulting Services"/>
    <n v="1637100000"/>
    <n v="0"/>
    <n v="1209100000"/>
    <n v="0"/>
    <n v="58700000"/>
    <n v="1267800000"/>
    <n v="1637100000"/>
    <n v="369300000"/>
  </r>
  <r>
    <x v="117"/>
    <s v="Year 1"/>
    <d v="2013-12-31T00:00:00"/>
    <x v="1"/>
    <s v="Industrials"/>
    <s v="Industrial Machinery"/>
    <n v="7155096000"/>
    <n v="4376505000"/>
    <n v="1616921000"/>
    <n v="0"/>
    <n v="0"/>
    <n v="1616921000"/>
    <n v="2778591000"/>
    <n v="1161670000"/>
  </r>
  <r>
    <x v="117"/>
    <s v="Year 2"/>
    <d v="2014-12-31T00:00:00"/>
    <x v="2"/>
    <s v="Industrials"/>
    <s v="Industrial Machinery"/>
    <n v="7752728000"/>
    <n v="4778479000"/>
    <n v="1758765000"/>
    <n v="0"/>
    <n v="0"/>
    <n v="1758765000"/>
    <n v="2974249000"/>
    <n v="1215484000"/>
  </r>
  <r>
    <x v="117"/>
    <s v="Year 3"/>
    <d v="2015-12-31T00:00:00"/>
    <x v="3"/>
    <s v="Industrials"/>
    <s v="Industrial Machinery"/>
    <n v="6956311000"/>
    <n v="4388167000"/>
    <n v="1647382000"/>
    <n v="0"/>
    <n v="0"/>
    <n v="1647382000"/>
    <n v="2568144000"/>
    <n v="920762000"/>
  </r>
  <r>
    <x v="117"/>
    <s v="Year 4"/>
    <d v="2016-12-31T00:00:00"/>
    <x v="4"/>
    <s v="Industrials"/>
    <s v="Industrial Machinery"/>
    <n v="6794342000"/>
    <n v="4322373000"/>
    <n v="1757523000"/>
    <n v="0"/>
    <n v="0"/>
    <n v="1757523000"/>
    <n v="2471969000"/>
    <n v="714446000"/>
  </r>
  <r>
    <x v="118"/>
    <s v="Year 1"/>
    <d v="2013-12-31T00:00:00"/>
    <x v="1"/>
    <s v="Consumer Staples"/>
    <s v="Soft Drinks"/>
    <n v="5997000000"/>
    <n v="2499000000"/>
    <n v="2337000000"/>
    <n v="0"/>
    <n v="115000000"/>
    <n v="2452000000"/>
    <n v="3498000000"/>
    <n v="1046000000"/>
  </r>
  <r>
    <x v="118"/>
    <s v="Year 2"/>
    <d v="2014-12-31T00:00:00"/>
    <x v="2"/>
    <s v="Consumer Staples"/>
    <s v="Soft Drinks"/>
    <n v="6121000000"/>
    <n v="2491000000"/>
    <n v="2335000000"/>
    <n v="0"/>
    <n v="115000000"/>
    <n v="2450000000"/>
    <n v="3630000000"/>
    <n v="1180000000"/>
  </r>
  <r>
    <x v="118"/>
    <s v="Year 3"/>
    <d v="2015-12-31T00:00:00"/>
    <x v="3"/>
    <s v="Consumer Staples"/>
    <s v="Soft Drinks"/>
    <n v="6282000000"/>
    <n v="2559000000"/>
    <n v="2320000000"/>
    <n v="0"/>
    <n v="105000000"/>
    <n v="2425000000"/>
    <n v="3723000000"/>
    <n v="1298000000"/>
  </r>
  <r>
    <x v="118"/>
    <s v="Year 4"/>
    <d v="2016-12-31T00:00:00"/>
    <x v="4"/>
    <s v="Consumer Staples"/>
    <s v="Soft Drinks"/>
    <n v="6440000000"/>
    <n v="2582000000"/>
    <n v="2326000000"/>
    <n v="0"/>
    <n v="99000000"/>
    <n v="2425000000"/>
    <n v="3858000000"/>
    <n v="1433000000"/>
  </r>
  <r>
    <x v="119"/>
    <s v="Year 1"/>
    <d v="2013-05-26T00:00:00"/>
    <x v="1"/>
    <s v="Consumer Discretionary"/>
    <s v="Restaurants"/>
    <n v="5921000000"/>
    <n v="4616600000"/>
    <n v="625200000"/>
    <n v="0"/>
    <n v="278300000"/>
    <n v="903500000"/>
    <n v="1304400000"/>
    <n v="400900000"/>
  </r>
  <r>
    <x v="119"/>
    <s v="Year 2"/>
    <d v="2014-05-25T00:00:00"/>
    <x v="2"/>
    <s v="Consumer Discretionary"/>
    <s v="Restaurants"/>
    <n v="6285600000"/>
    <n v="4990500000"/>
    <n v="665400000"/>
    <n v="0"/>
    <n v="304400000"/>
    <n v="969800000"/>
    <n v="1295100000"/>
    <n v="325300000"/>
  </r>
  <r>
    <x v="119"/>
    <s v="Year 3"/>
    <d v="2015-05-31T00:00:00"/>
    <x v="3"/>
    <s v="Consumer Discretionary"/>
    <s v="Restaurants"/>
    <n v="6764000000"/>
    <n v="5341500000"/>
    <n v="673500000"/>
    <n v="0"/>
    <n v="319300000"/>
    <n v="992800000"/>
    <n v="1422500000"/>
    <n v="429700000"/>
  </r>
  <r>
    <x v="119"/>
    <s v="Year 4"/>
    <d v="2016-05-29T00:00:00"/>
    <x v="4"/>
    <s v="Consumer Discretionary"/>
    <s v="Restaurants"/>
    <n v="6933500000"/>
    <n v="5392400000"/>
    <n v="622900000"/>
    <n v="0"/>
    <n v="290200000"/>
    <n v="913100000"/>
    <n v="1541100000"/>
    <n v="628000000"/>
  </r>
  <r>
    <x v="120"/>
    <s v="Year 1"/>
    <d v="2012-12-31T00:00:00"/>
    <x v="0"/>
    <s v="Utilities"/>
    <s v="Electric Utilities"/>
    <n v="17912000000"/>
    <n v="11235000000"/>
    <n v="965000000"/>
    <n v="0"/>
    <n v="2145000000"/>
    <n v="3110000000"/>
    <n v="6677000000"/>
    <n v="3567000000"/>
  </r>
  <r>
    <x v="120"/>
    <s v="Year 2"/>
    <d v="2013-12-31T00:00:00"/>
    <x v="1"/>
    <s v="Utilities"/>
    <s v="Electric Utilities"/>
    <n v="22756000000"/>
    <n v="13545000000"/>
    <n v="1274000000"/>
    <n v="0"/>
    <n v="2668000000"/>
    <n v="3942000000"/>
    <n v="9211000000"/>
    <n v="5269000000"/>
  </r>
  <r>
    <x v="120"/>
    <s v="Year 3"/>
    <d v="2014-12-31T00:00:00"/>
    <x v="2"/>
    <s v="Utilities"/>
    <s v="Electric Utilities"/>
    <n v="23925000000"/>
    <n v="14323000000"/>
    <n v="1213000000"/>
    <n v="0"/>
    <n v="3066000000"/>
    <n v="4279000000"/>
    <n v="9602000000"/>
    <n v="5323000000"/>
  </r>
  <r>
    <x v="120"/>
    <s v="Year 4"/>
    <d v="2015-12-31T00:00:00"/>
    <x v="3"/>
    <s v="Utilities"/>
    <s v="Electric Utilities"/>
    <n v="23459000000"/>
    <n v="13728000000"/>
    <n v="1135000000"/>
    <n v="0"/>
    <n v="3144000000"/>
    <n v="4279000000"/>
    <n v="9731000000"/>
    <n v="5452000000"/>
  </r>
  <r>
    <x v="121"/>
    <s v="Year 1"/>
    <d v="2012-12-31T00:00:00"/>
    <x v="0"/>
    <s v="Health Care"/>
    <s v="Health Care Facilities"/>
    <n v="8186280000"/>
    <n v="5583549000"/>
    <n v="889879000"/>
    <n v="0"/>
    <n v="341969000"/>
    <n v="1231848000"/>
    <n v="2602731000"/>
    <n v="1370883000"/>
  </r>
  <r>
    <x v="121"/>
    <s v="Year 2"/>
    <d v="2013-12-31T00:00:00"/>
    <x v="1"/>
    <s v="Health Care"/>
    <s v="Health Care Facilities"/>
    <n v="11764050000"/>
    <n v="8198377000"/>
    <n v="1516508000"/>
    <n v="0"/>
    <n v="528737000"/>
    <n v="2045245000"/>
    <n v="3565673000"/>
    <n v="1520428000"/>
  </r>
  <r>
    <x v="121"/>
    <s v="Year 3"/>
    <d v="2014-12-31T00:00:00"/>
    <x v="2"/>
    <s v="Health Care"/>
    <s v="Health Care Facilities"/>
    <n v="12795106000"/>
    <n v="9119305000"/>
    <n v="1278506000"/>
    <n v="0"/>
    <n v="590935000"/>
    <n v="1869441000"/>
    <n v="3675801000"/>
    <n v="1806360000"/>
  </r>
  <r>
    <x v="121"/>
    <s v="Year 4"/>
    <d v="2015-12-31T00:00:00"/>
    <x v="3"/>
    <s v="Health Care"/>
    <s v="Health Care Facilities"/>
    <n v="13781837000"/>
    <n v="9824834000"/>
    <n v="1947135000"/>
    <n v="0"/>
    <n v="638024000"/>
    <n v="2585159000"/>
    <n v="3957003000"/>
    <n v="1371844000"/>
  </r>
  <r>
    <x v="122"/>
    <s v="Year 1"/>
    <d v="2013-12-31T00:00:00"/>
    <x v="1"/>
    <s v="Energy"/>
    <s v="Oil &amp; Gas Exploration &amp; Production"/>
    <n v="10397000000"/>
    <n v="2268000000"/>
    <n v="2743000000"/>
    <n v="0"/>
    <n v="2780000000"/>
    <n v="5523000000"/>
    <n v="8129000000"/>
    <n v="2606000000"/>
  </r>
  <r>
    <x v="122"/>
    <s v="Year 2"/>
    <d v="2014-12-31T00:00:00"/>
    <x v="2"/>
    <s v="Energy"/>
    <s v="Oil &amp; Gas Exploration &amp; Production"/>
    <n v="20638000000"/>
    <n v="2332000000"/>
    <n v="8290000000"/>
    <n v="0"/>
    <n v="3319000000"/>
    <n v="11609000000"/>
    <n v="18306000000"/>
    <n v="6697000000"/>
  </r>
  <r>
    <x v="122"/>
    <s v="Year 3"/>
    <d v="2015-12-31T00:00:00"/>
    <x v="3"/>
    <s v="Energy"/>
    <s v="Oil &amp; Gas Exploration &amp; Production"/>
    <n v="13145000000"/>
    <n v="2104000000"/>
    <n v="7741000000"/>
    <n v="0"/>
    <n v="3129000000"/>
    <n v="10870000000"/>
    <n v="11041000000"/>
    <n v="171000000"/>
  </r>
  <r>
    <x v="122"/>
    <s v="Year 4"/>
    <d v="2016-12-31T00:00:00"/>
    <x v="4"/>
    <s v="Energy"/>
    <s v="Oil &amp; Gas Exploration &amp; Production"/>
    <n v="12197000000"/>
    <n v="1582000000"/>
    <n v="6476000000"/>
    <n v="0"/>
    <n v="1792000000"/>
    <n v="8268000000"/>
    <n v="10615000000"/>
    <n v="2347000000"/>
  </r>
  <r>
    <x v="123"/>
    <s v="Year 1"/>
    <d v="2013-03-31T00:00:00"/>
    <x v="1"/>
    <s v="Information Technology"/>
    <s v="Home Entertainment Software"/>
    <n v="3797000000"/>
    <n v="1388000000"/>
    <n v="1078000000"/>
    <n v="1153000000"/>
    <n v="30000000"/>
    <n v="2261000000"/>
    <n v="2409000000"/>
    <n v="148000000"/>
  </r>
  <r>
    <x v="123"/>
    <s v="Year 2"/>
    <d v="2014-03-31T00:00:00"/>
    <x v="2"/>
    <s v="Information Technology"/>
    <s v="Home Entertainment Software"/>
    <n v="3575000000"/>
    <n v="1347000000"/>
    <n v="1055000000"/>
    <n v="1125000000"/>
    <n v="16000000"/>
    <n v="2196000000"/>
    <n v="2228000000"/>
    <n v="32000000"/>
  </r>
  <r>
    <x v="123"/>
    <s v="Year 3"/>
    <d v="2015-03-31T00:00:00"/>
    <x v="3"/>
    <s v="Information Technology"/>
    <s v="Home Entertainment Software"/>
    <n v="4515000000"/>
    <n v="1429000000"/>
    <n v="1030000000"/>
    <n v="1094000000"/>
    <n v="14000000"/>
    <n v="2138000000"/>
    <n v="3086000000"/>
    <n v="948000000"/>
  </r>
  <r>
    <x v="123"/>
    <s v="Year 4"/>
    <d v="2016-03-31T00:00:00"/>
    <x v="4"/>
    <s v="Information Technology"/>
    <s v="Home Entertainment Software"/>
    <n v="4396000000"/>
    <n v="1354000000"/>
    <n v="1028000000"/>
    <n v="1109000000"/>
    <n v="7000000"/>
    <n v="2144000000"/>
    <n v="3042000000"/>
    <n v="898000000"/>
  </r>
  <r>
    <x v="124"/>
    <s v="Year 1"/>
    <d v="2013-12-31T00:00:00"/>
    <x v="1"/>
    <s v="Information Technology"/>
    <s v="Internet Software &amp; Services"/>
    <n v="8257000000"/>
    <n v="1492000000"/>
    <n v="3260000000"/>
    <n v="915000000"/>
    <n v="136000000"/>
    <n v="4311000000"/>
    <n v="6765000000"/>
    <n v="2454000000"/>
  </r>
  <r>
    <x v="124"/>
    <s v="Year 2"/>
    <d v="2014-12-31T00:00:00"/>
    <x v="2"/>
    <s v="Information Technology"/>
    <s v="Internet Software &amp; Services"/>
    <n v="8790000000"/>
    <n v="1663000000"/>
    <n v="3593000000"/>
    <n v="983000000"/>
    <n v="75000000"/>
    <n v="4651000000"/>
    <n v="7127000000"/>
    <n v="2476000000"/>
  </r>
  <r>
    <x v="124"/>
    <s v="Year 3"/>
    <d v="2015-12-31T00:00:00"/>
    <x v="3"/>
    <s v="Information Technology"/>
    <s v="Internet Software &amp; Services"/>
    <n v="8592000000"/>
    <n v="1771000000"/>
    <n v="3660000000"/>
    <n v="923000000"/>
    <n v="41000000"/>
    <n v="4624000000"/>
    <n v="6821000000"/>
    <n v="2197000000"/>
  </r>
  <r>
    <x v="124"/>
    <s v="Year 4"/>
    <d v="2016-12-31T00:00:00"/>
    <x v="4"/>
    <s v="Information Technology"/>
    <s v="Internet Software &amp; Services"/>
    <n v="8979000000"/>
    <n v="2007000000"/>
    <n v="3499000000"/>
    <n v="1114000000"/>
    <n v="34000000"/>
    <n v="4647000000"/>
    <n v="6972000000"/>
    <n v="2325000000"/>
  </r>
  <r>
    <x v="125"/>
    <s v="Year 1"/>
    <d v="2012-12-31T00:00:00"/>
    <x v="0"/>
    <s v="Materials"/>
    <s v="Specialty Chemicals"/>
    <n v="11838700000"/>
    <n v="6385400000"/>
    <n v="4018300000"/>
    <n v="0"/>
    <n v="0"/>
    <n v="4018300000"/>
    <n v="5453300000"/>
    <n v="1435000000"/>
  </r>
  <r>
    <x v="125"/>
    <s v="Year 2"/>
    <d v="2013-12-31T00:00:00"/>
    <x v="1"/>
    <s v="Materials"/>
    <s v="Specialty Chemicals"/>
    <n v="13253400000"/>
    <n v="7161200000"/>
    <n v="4360300000"/>
    <n v="0"/>
    <n v="0"/>
    <n v="4360300000"/>
    <n v="6092200000"/>
    <n v="1731900000"/>
  </r>
  <r>
    <x v="125"/>
    <s v="Year 3"/>
    <d v="2014-12-31T00:00:00"/>
    <x v="2"/>
    <s v="Materials"/>
    <s v="Specialty Chemicals"/>
    <n v="14280500000"/>
    <n v="7679100000"/>
    <n v="4577600000"/>
    <n v="0"/>
    <n v="0"/>
    <n v="4577600000"/>
    <n v="6601400000"/>
    <n v="2023800000"/>
  </r>
  <r>
    <x v="125"/>
    <s v="Year 4"/>
    <d v="2015-12-31T00:00:00"/>
    <x v="3"/>
    <s v="Materials"/>
    <s v="Specialty Chemicals"/>
    <n v="13545100000"/>
    <n v="7223500000"/>
    <n v="4345500000"/>
    <n v="0"/>
    <n v="0"/>
    <n v="4345500000"/>
    <n v="6321600000"/>
    <n v="1976100000"/>
  </r>
  <r>
    <x v="126"/>
    <s v="Year 1"/>
    <d v="2013-12-31T00:00:00"/>
    <x v="1"/>
    <s v="Utilities"/>
    <s v="Electric Utilities"/>
    <n v="12354000000"/>
    <n v="7191000000"/>
    <n v="1895000000"/>
    <n v="0"/>
    <n v="1024000000"/>
    <n v="2919000000"/>
    <n v="5163000000"/>
    <n v="2244000000"/>
  </r>
  <r>
    <x v="126"/>
    <s v="Year 2"/>
    <d v="2014-12-31T00:00:00"/>
    <x v="2"/>
    <s v="Utilities"/>
    <s v="Electric Utilities"/>
    <n v="12919000000"/>
    <n v="7807000000"/>
    <n v="1877000000"/>
    <n v="0"/>
    <n v="1071000000"/>
    <n v="2948000000"/>
    <n v="5112000000"/>
    <n v="2164000000"/>
  </r>
  <r>
    <x v="126"/>
    <s v="Year 3"/>
    <d v="2015-12-31T00:00:00"/>
    <x v="3"/>
    <s v="Utilities"/>
    <s v="Electric Utilities"/>
    <n v="12554000000"/>
    <n v="7060000000"/>
    <n v="1937000000"/>
    <n v="0"/>
    <n v="1130000000"/>
    <n v="3067000000"/>
    <n v="5494000000"/>
    <n v="2427000000"/>
  </r>
  <r>
    <x v="126"/>
    <s v="Year 4"/>
    <d v="2016-12-31T00:00:00"/>
    <x v="4"/>
    <s v="Utilities"/>
    <s v="Electric Utilities"/>
    <n v="12075000000"/>
    <n v="6357000000"/>
    <n v="2031000000"/>
    <n v="0"/>
    <n v="1216000000"/>
    <n v="3247000000"/>
    <n v="5718000000"/>
    <n v="2471000000"/>
  </r>
  <r>
    <x v="127"/>
    <s v="Year 1"/>
    <d v="2012-12-31T00:00:00"/>
    <x v="0"/>
    <s v="Industrials"/>
    <s v="Research &amp; Consulting Services"/>
    <n v="2073000000"/>
    <n v="759500000"/>
    <n v="673500000"/>
    <n v="0"/>
    <n v="160000000"/>
    <n v="833500000"/>
    <n v="1313500000"/>
    <n v="480000000"/>
  </r>
  <r>
    <x v="127"/>
    <s v="Year 2"/>
    <d v="2013-12-31T00:00:00"/>
    <x v="1"/>
    <s v="Industrials"/>
    <s v="Research &amp; Consulting Services"/>
    <n v="2303900000"/>
    <n v="787300000"/>
    <n v="715800000"/>
    <n v="0"/>
    <n v="189600000"/>
    <n v="905400000"/>
    <n v="1516600000"/>
    <n v="611200000"/>
  </r>
  <r>
    <x v="127"/>
    <s v="Year 3"/>
    <d v="2014-12-31T00:00:00"/>
    <x v="2"/>
    <s v="Industrials"/>
    <s v="Research &amp; Consulting Services"/>
    <n v="2436400000"/>
    <n v="844700000"/>
    <n v="751700000"/>
    <n v="0"/>
    <n v="201800000"/>
    <n v="953500000"/>
    <n v="1591700000"/>
    <n v="638200000"/>
  </r>
  <r>
    <x v="127"/>
    <s v="Year 4"/>
    <d v="2015-12-31T00:00:00"/>
    <x v="3"/>
    <s v="Industrials"/>
    <s v="Research &amp; Consulting Services"/>
    <n v="2663600000"/>
    <n v="887400000"/>
    <n v="884300000"/>
    <n v="0"/>
    <n v="198000000"/>
    <n v="1082300000"/>
    <n v="1776200000"/>
    <n v="693900000"/>
  </r>
  <r>
    <x v="128"/>
    <s v="Year 1"/>
    <d v="2012-12-31T00:00:00"/>
    <x v="0"/>
    <s v="Utilities"/>
    <s v="Electric Utilities"/>
    <n v="11862000000"/>
    <n v="7747000000"/>
    <n v="296000000"/>
    <n v="0"/>
    <n v="1562000000"/>
    <n v="1858000000"/>
    <n v="4115000000"/>
    <n v="2257000000"/>
  </r>
  <r>
    <x v="128"/>
    <s v="Year 2"/>
    <d v="2013-12-31T00:00:00"/>
    <x v="1"/>
    <s v="Utilities"/>
    <s v="Electric Utilities"/>
    <n v="12581000000"/>
    <n v="8364000000"/>
    <n v="309000000"/>
    <n v="0"/>
    <n v="1622000000"/>
    <n v="1931000000"/>
    <n v="4217000000"/>
    <n v="2286000000"/>
  </r>
  <r>
    <x v="128"/>
    <s v="Year 3"/>
    <d v="2014-12-31T00:00:00"/>
    <x v="2"/>
    <s v="Utilities"/>
    <s v="Electric Utilities"/>
    <n v="13413000000"/>
    <n v="8742000000"/>
    <n v="322000000"/>
    <n v="0"/>
    <n v="1720000000"/>
    <n v="2042000000"/>
    <n v="4671000000"/>
    <n v="2629000000"/>
  </r>
  <r>
    <x v="128"/>
    <s v="Year 4"/>
    <d v="2015-12-31T00:00:00"/>
    <x v="3"/>
    <s v="Utilities"/>
    <s v="Electric Utilities"/>
    <n v="11524000000"/>
    <n v="7256000000"/>
    <n v="336000000"/>
    <n v="0"/>
    <n v="1919000000"/>
    <n v="2255000000"/>
    <n v="4268000000"/>
    <n v="2013000000"/>
  </r>
  <r>
    <x v="129"/>
    <s v="Year 1"/>
    <d v="2013-06-30T00:00:00"/>
    <x v="1"/>
    <s v="Consumer Staples"/>
    <s v="Personal Products"/>
    <n v="10181700000"/>
    <n v="2025900000"/>
    <n v="6597000000"/>
    <n v="0"/>
    <n v="0"/>
    <n v="6597000000"/>
    <n v="8155800000"/>
    <n v="1558800000"/>
  </r>
  <r>
    <x v="129"/>
    <s v="Year 2"/>
    <d v="2014-06-30T00:00:00"/>
    <x v="2"/>
    <s v="Consumer Staples"/>
    <s v="Personal Products"/>
    <n v="10968800000"/>
    <n v="2158200000"/>
    <n v="6985900000"/>
    <n v="0"/>
    <n v="0"/>
    <n v="6985900000"/>
    <n v="8810600000"/>
    <n v="1824700000"/>
  </r>
  <r>
    <x v="129"/>
    <s v="Year 3"/>
    <d v="2015-06-30T00:00:00"/>
    <x v="3"/>
    <s v="Consumer Staples"/>
    <s v="Personal Products"/>
    <n v="10780400000"/>
    <n v="2100600000"/>
    <n v="7073500000"/>
    <n v="0"/>
    <n v="0"/>
    <n v="7073500000"/>
    <n v="8679800000"/>
    <n v="1606300000"/>
  </r>
  <r>
    <x v="129"/>
    <s v="Year 4"/>
    <d v="2016-06-30T00:00:00"/>
    <x v="4"/>
    <s v="Consumer Staples"/>
    <s v="Personal Products"/>
    <n v="11262300000"/>
    <n v="2181100000"/>
    <n v="7337800000"/>
    <n v="0"/>
    <n v="0"/>
    <n v="7337800000"/>
    <n v="9081200000"/>
    <n v="1743400000"/>
  </r>
  <r>
    <x v="130"/>
    <s v="Year 1"/>
    <d v="2012-12-31T00:00:00"/>
    <x v="0"/>
    <s v="Materials"/>
    <s v="Diversified Chemicals"/>
    <n v="8102000000"/>
    <n v="6340000000"/>
    <n v="644000000"/>
    <n v="198000000"/>
    <n v="0"/>
    <n v="842000000"/>
    <n v="1762000000"/>
    <n v="920000000"/>
  </r>
  <r>
    <x v="130"/>
    <s v="Year 2"/>
    <d v="2013-12-31T00:00:00"/>
    <x v="1"/>
    <s v="Materials"/>
    <s v="Diversified Chemicals"/>
    <n v="9350000000"/>
    <n v="6574000000"/>
    <n v="645000000"/>
    <n v="193000000"/>
    <n v="0"/>
    <n v="838000000"/>
    <n v="2776000000"/>
    <n v="1938000000"/>
  </r>
  <r>
    <x v="130"/>
    <s v="Year 3"/>
    <d v="2014-12-31T00:00:00"/>
    <x v="2"/>
    <s v="Materials"/>
    <s v="Diversified Chemicals"/>
    <n v="9527000000"/>
    <n v="7306000000"/>
    <n v="755000000"/>
    <n v="227000000"/>
    <n v="0"/>
    <n v="982000000"/>
    <n v="2221000000"/>
    <n v="1239000000"/>
  </r>
  <r>
    <x v="130"/>
    <s v="Year 4"/>
    <d v="2015-12-31T00:00:00"/>
    <x v="3"/>
    <s v="Materials"/>
    <s v="Diversified Chemicals"/>
    <n v="9648000000"/>
    <n v="7068000000"/>
    <n v="762000000"/>
    <n v="251000000"/>
    <n v="0"/>
    <n v="1013000000"/>
    <n v="2580000000"/>
    <n v="1567000000"/>
  </r>
  <r>
    <x v="131"/>
    <s v="Year 1"/>
    <d v="2013-09-30T00:00:00"/>
    <x v="1"/>
    <s v="Industrials"/>
    <s v="Industrial Conglomerates"/>
    <n v="24669000000"/>
    <n v="14717000000"/>
    <n v="6010000000"/>
    <n v="0"/>
    <n v="0"/>
    <n v="6010000000"/>
    <n v="9952000000"/>
    <n v="3942000000"/>
  </r>
  <r>
    <x v="131"/>
    <s v="Year 2"/>
    <d v="2014-09-30T00:00:00"/>
    <x v="2"/>
    <s v="Industrials"/>
    <s v="Industrial Conglomerates"/>
    <n v="17733000000"/>
    <n v="9971000000"/>
    <n v="4375000000"/>
    <n v="0"/>
    <n v="0"/>
    <n v="4375000000"/>
    <n v="7762000000"/>
    <n v="3387000000"/>
  </r>
  <r>
    <x v="131"/>
    <s v="Year 3"/>
    <d v="2015-09-30T00:00:00"/>
    <x v="3"/>
    <s v="Industrials"/>
    <s v="Industrial Conglomerates"/>
    <n v="16249000000"/>
    <n v="9241000000"/>
    <n v="4065000000"/>
    <n v="0"/>
    <n v="0"/>
    <n v="4065000000"/>
    <n v="7008000000"/>
    <n v="2943000000"/>
  </r>
  <r>
    <x v="131"/>
    <s v="Year 4"/>
    <d v="2016-09-30T00:00:00"/>
    <x v="4"/>
    <s v="Industrials"/>
    <s v="Industrial Conglomerates"/>
    <n v="14522000000"/>
    <n v="8260000000"/>
    <n v="3758000000"/>
    <n v="0"/>
    <n v="0"/>
    <n v="3758000000"/>
    <n v="6262000000"/>
    <n v="2504000000"/>
  </r>
  <r>
    <x v="132"/>
    <s v="Year 1"/>
    <d v="2012-12-31T00:00:00"/>
    <x v="0"/>
    <s v="Energy"/>
    <s v="Oil &amp; Gas Exploration &amp; Production"/>
    <n v="11682636000"/>
    <n v="1699428000"/>
    <n v="3862434000"/>
    <n v="0"/>
    <n v="3169703000"/>
    <n v="7032137000"/>
    <n v="9983208000"/>
    <n v="2951071000"/>
  </r>
  <r>
    <x v="132"/>
    <s v="Year 2"/>
    <d v="2013-12-31T00:00:00"/>
    <x v="1"/>
    <s v="Energy"/>
    <s v="Oil &amp; Gas Exploration &amp; Production"/>
    <n v="14487118000"/>
    <n v="2066893000"/>
    <n v="4621096000"/>
    <n v="0"/>
    <n v="3600976000"/>
    <n v="8222072000"/>
    <n v="12420225000"/>
    <n v="4198153000"/>
  </r>
  <r>
    <x v="132"/>
    <s v="Year 3"/>
    <d v="2014-12-31T00:00:00"/>
    <x v="2"/>
    <s v="Energy"/>
    <s v="Oil &amp; Gas Exploration &amp; Production"/>
    <n v="18035340000"/>
    <n v="2534389000"/>
    <n v="5285634000"/>
    <n v="0"/>
    <n v="3997041000"/>
    <n v="9282675000"/>
    <n v="15500951000"/>
    <n v="6218276000"/>
  </r>
  <r>
    <x v="132"/>
    <s v="Year 4"/>
    <d v="2015-12-31T00:00:00"/>
    <x v="3"/>
    <s v="Energy"/>
    <s v="Oil &amp; Gas Exploration &amp; Production"/>
    <n v="8757428000"/>
    <n v="2177757000"/>
    <n v="3174320000"/>
    <n v="0"/>
    <n v="3313644000"/>
    <n v="6487964000"/>
    <n v="6579671000"/>
    <n v="91707000"/>
  </r>
  <r>
    <x v="133"/>
    <s v="Year 1"/>
    <d v="2012-12-31T00:00:00"/>
    <x v="0"/>
    <s v="Real Estate"/>
    <s v="REITs"/>
    <n v="1887376000"/>
    <n v="944617000"/>
    <n v="531180000"/>
    <n v="0"/>
    <n v="0"/>
    <n v="531180000"/>
    <n v="942759000"/>
    <n v="411579000"/>
  </r>
  <r>
    <x v="133"/>
    <s v="Year 2"/>
    <d v="2013-12-31T00:00:00"/>
    <x v="1"/>
    <s v="Real Estate"/>
    <s v="REITs"/>
    <n v="2152766000"/>
    <n v="1064403000"/>
    <n v="621413000"/>
    <n v="0"/>
    <n v="0"/>
    <n v="621413000"/>
    <n v="1088363000"/>
    <n v="466950000"/>
  </r>
  <r>
    <x v="133"/>
    <s v="Year 3"/>
    <d v="2014-12-31T00:00:00"/>
    <x v="2"/>
    <s v="Real Estate"/>
    <s v="REITs"/>
    <n v="2443776000"/>
    <n v="1197885000"/>
    <n v="734119000"/>
    <n v="0"/>
    <n v="0"/>
    <n v="734119000"/>
    <n v="1245891000"/>
    <n v="511772000"/>
  </r>
  <r>
    <x v="133"/>
    <s v="Year 4"/>
    <d v="2015-12-31T00:00:00"/>
    <x v="3"/>
    <s v="Real Estate"/>
    <s v="REITs"/>
    <n v="2725867000"/>
    <n v="1291506000"/>
    <n v="825296000"/>
    <n v="0"/>
    <n v="0"/>
    <n v="825296000"/>
    <n v="1434361000"/>
    <n v="609065000"/>
  </r>
  <r>
    <x v="134"/>
    <s v="Year 1"/>
    <d v="2012-12-31T00:00:00"/>
    <x v="0"/>
    <s v="Real Estate"/>
    <s v="REITs"/>
    <n v="1747502000"/>
    <n v="625507000"/>
    <n v="47233000"/>
    <n v="0"/>
    <n v="560669000"/>
    <n v="607902000"/>
    <n v="1121995000"/>
    <n v="514093000"/>
  </r>
  <r>
    <x v="134"/>
    <s v="Year 2"/>
    <d v="2013-12-31T00:00:00"/>
    <x v="1"/>
    <s v="Real Estate"/>
    <s v="REITs"/>
    <n v="2387702000"/>
    <n v="834228000"/>
    <n v="62179000"/>
    <n v="0"/>
    <n v="978973000"/>
    <n v="1041152000"/>
    <n v="1553474000"/>
    <n v="512322000"/>
  </r>
  <r>
    <x v="134"/>
    <s v="Year 3"/>
    <d v="2014-12-31T00:00:00"/>
    <x v="2"/>
    <s v="Real Estate"/>
    <s v="REITs"/>
    <n v="2614748000"/>
    <n v="883564000"/>
    <n v="50948000"/>
    <n v="0"/>
    <n v="758861000"/>
    <n v="809809000"/>
    <n v="1731184000"/>
    <n v="921375000"/>
  </r>
  <r>
    <x v="134"/>
    <s v="Year 4"/>
    <d v="2015-12-31T00:00:00"/>
    <x v="3"/>
    <s v="Real Estate"/>
    <s v="REITs"/>
    <n v="2744965000"/>
    <n v="905168000"/>
    <n v="65082000"/>
    <n v="0"/>
    <n v="765895000"/>
    <n v="830977000"/>
    <n v="1839797000"/>
    <n v="1008820000"/>
  </r>
  <r>
    <x v="135"/>
    <s v="Year 1"/>
    <d v="2013-12-31T00:00:00"/>
    <x v="1"/>
    <s v="Energy"/>
    <s v="Oil &amp; Gas Exploration &amp; Production"/>
    <n v="1859177000"/>
    <n v="354561000"/>
    <n v="200849000"/>
    <n v="0"/>
    <n v="653132000"/>
    <n v="853981000"/>
    <n v="1504616000"/>
    <n v="650635000"/>
  </r>
  <r>
    <x v="135"/>
    <s v="Year 2"/>
    <d v="2014-12-31T00:00:00"/>
    <x v="2"/>
    <s v="Energy"/>
    <s v="Oil &amp; Gas Exploration &amp; Production"/>
    <n v="2388768000"/>
    <n v="443974000"/>
    <n v="238134000"/>
    <n v="0"/>
    <n v="679298000"/>
    <n v="917432000"/>
    <n v="1944794000"/>
    <n v="1027362000"/>
  </r>
  <r>
    <x v="135"/>
    <s v="Year 3"/>
    <d v="2015-12-31T00:00:00"/>
    <x v="3"/>
    <s v="Energy"/>
    <s v="Oil &amp; Gas Exploration &amp; Production"/>
    <n v="1954000000"/>
    <n v="523043000"/>
    <n v="249925000"/>
    <n v="0"/>
    <n v="819216000"/>
    <n v="1069141000"/>
    <n v="1430957000"/>
    <n v="361816000"/>
  </r>
  <r>
    <x v="135"/>
    <s v="Year 4"/>
    <d v="2016-12-31T00:00:00"/>
    <x v="4"/>
    <s v="Energy"/>
    <s v="Oil &amp; Gas Exploration &amp; Production"/>
    <n v="1857339000"/>
    <n v="613909000"/>
    <n v="272747000"/>
    <n v="0"/>
    <n v="927920000"/>
    <n v="1200667000"/>
    <n v="1243430000"/>
    <n v="42763000"/>
  </r>
  <r>
    <x v="136"/>
    <s v="Year 1"/>
    <d v="2012-12-31T00:00:00"/>
    <x v="0"/>
    <s v="Utilities"/>
    <s v="MultiUtilities"/>
    <n v="6273787000"/>
    <n v="3667434000"/>
    <n v="747356000"/>
    <n v="0"/>
    <n v="740791000"/>
    <n v="1488147000"/>
    <n v="2606353000"/>
    <n v="1118206000"/>
  </r>
  <r>
    <x v="136"/>
    <s v="Year 2"/>
    <d v="2013-12-31T00:00:00"/>
    <x v="1"/>
    <s v="Utilities"/>
    <s v="MultiUtilities"/>
    <n v="7301204000"/>
    <n v="3997940000"/>
    <n v="914149000"/>
    <n v="0"/>
    <n v="859680000"/>
    <n v="1773829000"/>
    <n v="3303264000"/>
    <n v="1529435000"/>
  </r>
  <r>
    <x v="136"/>
    <s v="Year 3"/>
    <d v="2014-12-31T00:00:00"/>
    <x v="2"/>
    <s v="Utilities"/>
    <s v="MultiUtilities"/>
    <n v="7741856000"/>
    <n v="4449139000"/>
    <n v="1034507000"/>
    <n v="0"/>
    <n v="625361000"/>
    <n v="1659868000"/>
    <n v="3292717000"/>
    <n v="1632849000"/>
  </r>
  <r>
    <x v="136"/>
    <s v="Year 4"/>
    <d v="2015-12-31T00:00:00"/>
    <x v="3"/>
    <s v="Utilities"/>
    <s v="MultiUtilities"/>
    <n v="7954827000"/>
    <n v="4416194000"/>
    <n v="1086274000"/>
    <n v="0"/>
    <n v="688195000"/>
    <n v="1774469000"/>
    <n v="3538633000"/>
    <n v="1764164000"/>
  </r>
  <r>
    <x v="137"/>
    <s v="Year 1"/>
    <d v="2012-12-31T00:00:00"/>
    <x v="0"/>
    <s v="Real Estate"/>
    <s v="Residential REITs"/>
    <n v="535153000"/>
    <n v="172167000"/>
    <n v="24573000"/>
    <n v="0"/>
    <n v="169173000"/>
    <n v="193746000"/>
    <n v="362986000"/>
    <n v="169240000"/>
  </r>
  <r>
    <x v="137"/>
    <s v="Year 2"/>
    <d v="2013-12-31T00:00:00"/>
    <x v="1"/>
    <s v="Real Estate"/>
    <s v="Residential REITs"/>
    <n v="610590000"/>
    <n v="197336000"/>
    <n v="26684000"/>
    <n v="0"/>
    <n v="192420000"/>
    <n v="219104000"/>
    <n v="413254000"/>
    <n v="194150000"/>
  </r>
  <r>
    <x v="137"/>
    <s v="Year 3"/>
    <d v="2014-12-31T00:00:00"/>
    <x v="2"/>
    <s v="Real Estate"/>
    <s v="Residential REITs"/>
    <n v="970938000"/>
    <n v="312546000"/>
    <n v="40878000"/>
    <n v="0"/>
    <n v="360592000"/>
    <n v="401470000"/>
    <n v="658392000"/>
    <n v="256922000"/>
  </r>
  <r>
    <x v="137"/>
    <s v="Year 4"/>
    <d v="2015-12-31T00:00:00"/>
    <x v="3"/>
    <s v="Real Estate"/>
    <s v="Residential REITs"/>
    <n v="1194407000"/>
    <n v="363508000"/>
    <n v="40090000"/>
    <n v="0"/>
    <n v="453423000"/>
    <n v="493513000"/>
    <n v="830899000"/>
    <n v="337386000"/>
  </r>
  <r>
    <x v="138"/>
    <s v="Year 1"/>
    <d v="2012-12-31T00:00:00"/>
    <x v="0"/>
    <s v="Financials"/>
    <s v="Investment Banking &amp; Brokerage"/>
    <n v="1365000000"/>
    <n v="0"/>
    <n v="921000000"/>
    <n v="0"/>
    <n v="471000000"/>
    <n v="1392000000"/>
    <n v="1365000000"/>
    <n v="-27000000"/>
  </r>
  <r>
    <x v="138"/>
    <s v="Year 2"/>
    <d v="2013-12-31T00:00:00"/>
    <x v="1"/>
    <s v="Financials"/>
    <s v="Investment Banking &amp; Brokerage"/>
    <n v="1466000000"/>
    <n v="0"/>
    <n v="888000000"/>
    <n v="0"/>
    <n v="256000000"/>
    <n v="1144000000"/>
    <n v="1466000000"/>
    <n v="322000000"/>
  </r>
  <r>
    <x v="138"/>
    <s v="Year 3"/>
    <d v="2014-12-31T00:00:00"/>
    <x v="2"/>
    <s v="Financials"/>
    <s v="Investment Banking &amp; Brokerage"/>
    <n v="1665000000"/>
    <n v="0"/>
    <n v="958000000"/>
    <n v="0"/>
    <n v="136000000"/>
    <n v="1094000000"/>
    <n v="1665000000"/>
    <n v="571000000"/>
  </r>
  <r>
    <x v="138"/>
    <s v="Year 4"/>
    <d v="2015-12-31T00:00:00"/>
    <x v="3"/>
    <s v="Financials"/>
    <s v="Investment Banking &amp; Brokerage"/>
    <n v="1403000000"/>
    <n v="0"/>
    <n v="1048000000"/>
    <n v="0"/>
    <n v="61000000"/>
    <n v="1109000000"/>
    <n v="1403000000"/>
    <n v="294000000"/>
  </r>
  <r>
    <x v="139"/>
    <s v="Year 1"/>
    <d v="2012-12-31T00:00:00"/>
    <x v="0"/>
    <s v="Industrials"/>
    <s v="Industrial Conglomerates"/>
    <n v="16311000000"/>
    <n v="11448000000"/>
    <n v="2894000000"/>
    <n v="439000000"/>
    <n v="0"/>
    <n v="3333000000"/>
    <n v="4863000000"/>
    <n v="1530000000"/>
  </r>
  <r>
    <x v="139"/>
    <s v="Year 2"/>
    <d v="2013-12-31T00:00:00"/>
    <x v="1"/>
    <s v="Industrials"/>
    <s v="Industrial Conglomerates"/>
    <n v="22046000000"/>
    <n v="15369000000"/>
    <n v="3886000000"/>
    <n v="644000000"/>
    <n v="0"/>
    <n v="4530000000"/>
    <n v="6677000000"/>
    <n v="2147000000"/>
  </r>
  <r>
    <x v="139"/>
    <s v="Year 3"/>
    <d v="2014-12-31T00:00:00"/>
    <x v="2"/>
    <s v="Industrials"/>
    <s v="Industrial Conglomerates"/>
    <n v="22552000000"/>
    <n v="15646000000"/>
    <n v="3810000000"/>
    <n v="647000000"/>
    <n v="0"/>
    <n v="4457000000"/>
    <n v="6906000000"/>
    <n v="2449000000"/>
  </r>
  <r>
    <x v="139"/>
    <s v="Year 4"/>
    <d v="2015-12-31T00:00:00"/>
    <x v="3"/>
    <s v="Industrials"/>
    <s v="Industrial Conglomerates"/>
    <n v="20855000000"/>
    <n v="14292000000"/>
    <n v="3596000000"/>
    <n v="625000000"/>
    <n v="0"/>
    <n v="4221000000"/>
    <n v="6563000000"/>
    <n v="2342000000"/>
  </r>
  <r>
    <x v="140"/>
    <s v="Year 1"/>
    <d v="2012-12-31T00:00:00"/>
    <x v="0"/>
    <s v="Utilities"/>
    <s v="Electric Utilities"/>
    <n v="10302079000"/>
    <n v="6583627000"/>
    <n v="917162000"/>
    <n v="0"/>
    <n v="1144585000"/>
    <n v="2061747000"/>
    <n v="3718452000"/>
    <n v="1656705000"/>
  </r>
  <r>
    <x v="140"/>
    <s v="Year 2"/>
    <d v="2013-12-31T00:00:00"/>
    <x v="1"/>
    <s v="Utilities"/>
    <s v="Electric Utilities"/>
    <n v="11390947000"/>
    <n v="7588885000"/>
    <n v="888051000"/>
    <n v="0"/>
    <n v="1261044000"/>
    <n v="2149095000"/>
    <n v="3802062000"/>
    <n v="1652967000"/>
  </r>
  <r>
    <x v="140"/>
    <s v="Year 3"/>
    <d v="2014-12-31T00:00:00"/>
    <x v="2"/>
    <s v="Utilities"/>
    <s v="Electric Utilities"/>
    <n v="12494921000"/>
    <n v="8126187000"/>
    <n v="863455000"/>
    <n v="0"/>
    <n v="1318638000"/>
    <n v="2182093000"/>
    <n v="4368734000"/>
    <n v="2186641000"/>
  </r>
  <r>
    <x v="140"/>
    <s v="Year 4"/>
    <d v="2015-12-31T00:00:00"/>
    <x v="3"/>
    <s v="Utilities"/>
    <s v="Electric Utilities"/>
    <n v="11513251000"/>
    <n v="7449273000"/>
    <n v="1074998000"/>
    <n v="0"/>
    <n v="1337276000"/>
    <n v="2412274000"/>
    <n v="4063978000"/>
    <n v="1651704000"/>
  </r>
  <r>
    <x v="141"/>
    <s v="Year 1"/>
    <d v="2012-12-31T00:00:00"/>
    <x v="0"/>
    <s v="Health Care"/>
    <s v="Health Care Equipment"/>
    <n v="1899600000"/>
    <n v="491000000"/>
    <n v="697400000"/>
    <n v="291300000"/>
    <n v="0"/>
    <n v="988700000"/>
    <n v="1408600000"/>
    <n v="419900000"/>
  </r>
  <r>
    <x v="141"/>
    <s v="Year 2"/>
    <d v="2013-12-31T00:00:00"/>
    <x v="1"/>
    <s v="Health Care"/>
    <s v="Health Care Equipment"/>
    <n v="2045500000"/>
    <n v="516600000"/>
    <n v="749700000"/>
    <n v="323000000"/>
    <n v="0"/>
    <n v="1072700000"/>
    <n v="1528900000"/>
    <n v="456200000"/>
  </r>
  <r>
    <x v="141"/>
    <s v="Year 3"/>
    <d v="2014-12-31T00:00:00"/>
    <x v="2"/>
    <s v="Health Care"/>
    <s v="Health Care Equipment"/>
    <n v="2322900000"/>
    <n v="625600000"/>
    <n v="928700000"/>
    <n v="346500000"/>
    <n v="0"/>
    <n v="1275200000"/>
    <n v="1697300000"/>
    <n v="422100000"/>
  </r>
  <r>
    <x v="141"/>
    <s v="Year 4"/>
    <d v="2015-12-31T00:00:00"/>
    <x v="3"/>
    <s v="Health Care"/>
    <s v="Health Care Equipment"/>
    <n v="2493700000"/>
    <n v="617200000"/>
    <n v="850700000"/>
    <n v="383100000"/>
    <n v="0"/>
    <n v="1233800000"/>
    <n v="1876500000"/>
    <n v="642700000"/>
  </r>
  <r>
    <x v="142"/>
    <s v="Year 1"/>
    <d v="2013-12-31T00:00:00"/>
    <x v="1"/>
    <s v="Utilities"/>
    <s v="MultiUtilities"/>
    <n v="24888000000"/>
    <n v="17994000000"/>
    <n v="1095000000"/>
    <n v="0"/>
    <n v="2153000000"/>
    <n v="3248000000"/>
    <n v="6894000000"/>
    <n v="3646000000"/>
  </r>
  <r>
    <x v="142"/>
    <s v="Year 2"/>
    <d v="2014-12-31T00:00:00"/>
    <x v="2"/>
    <s v="Utilities"/>
    <s v="MultiUtilities"/>
    <n v="27429000000"/>
    <n v="21571000000"/>
    <n v="1154000000"/>
    <n v="0"/>
    <n v="2314000000"/>
    <n v="3468000000"/>
    <n v="5858000000"/>
    <n v="2390000000"/>
  </r>
  <r>
    <x v="142"/>
    <s v="Year 3"/>
    <d v="2015-12-31T00:00:00"/>
    <x v="3"/>
    <s v="Utilities"/>
    <s v="MultiUtilities"/>
    <n v="29447000000"/>
    <n v="21406000000"/>
    <n v="1200000000"/>
    <n v="0"/>
    <n v="2450000000"/>
    <n v="3650000000"/>
    <n v="8041000000"/>
    <n v="4391000000"/>
  </r>
  <r>
    <x v="142"/>
    <s v="Year 4"/>
    <d v="2016-12-31T00:00:00"/>
    <x v="4"/>
    <s v="Utilities"/>
    <s v="MultiUtilities"/>
    <n v="31360000000"/>
    <n v="22688000000"/>
    <n v="1576000000"/>
    <n v="0"/>
    <n v="3936000000"/>
    <n v="5512000000"/>
    <n v="8672000000"/>
    <n v="3160000000"/>
  </r>
  <r>
    <x v="143"/>
    <s v="Year 1"/>
    <d v="2012-12-31T00:00:00"/>
    <x v="0"/>
    <s v="Industrials"/>
    <s v="Air Freight &amp; Logistics"/>
    <n v="5992215000"/>
    <n v="4156845000"/>
    <n v="1264632000"/>
    <n v="0"/>
    <n v="39940000"/>
    <n v="1304572000"/>
    <n v="1835370000"/>
    <n v="530798000"/>
  </r>
  <r>
    <x v="143"/>
    <s v="Year 2"/>
    <d v="2013-12-31T00:00:00"/>
    <x v="1"/>
    <s v="Industrials"/>
    <s v="Air Freight &amp; Logistics"/>
    <n v="6080257000"/>
    <n v="4197404000"/>
    <n v="1282709000"/>
    <n v="0"/>
    <n v="48071000"/>
    <n v="1330780000"/>
    <n v="1882853000"/>
    <n v="552073000"/>
  </r>
  <r>
    <x v="143"/>
    <s v="Year 3"/>
    <d v="2014-12-31T00:00:00"/>
    <x v="2"/>
    <s v="Industrials"/>
    <s v="Air Freight &amp; Logistics"/>
    <n v="6564721000"/>
    <n v="4583294000"/>
    <n v="1337487000"/>
    <n v="0"/>
    <n v="49292000"/>
    <n v="1386779000"/>
    <n v="1981427000"/>
    <n v="594648000"/>
  </r>
  <r>
    <x v="143"/>
    <s v="Year 4"/>
    <d v="2015-12-31T00:00:00"/>
    <x v="3"/>
    <s v="Industrials"/>
    <s v="Air Freight &amp; Logistics"/>
    <n v="6616632000"/>
    <n v="4428855000"/>
    <n v="1420281000"/>
    <n v="0"/>
    <n v="46012000"/>
    <n v="1466293000"/>
    <n v="2187777000"/>
    <n v="721484000"/>
  </r>
  <r>
    <x v="144"/>
    <s v="Year 1"/>
    <d v="2013-12-31T00:00:00"/>
    <x v="1"/>
    <s v="Consumer Discretionary"/>
    <s v="Internet &amp; Direct Marketing Retail"/>
    <n v="4771259000"/>
    <n v="1038034000"/>
    <n v="3151043000"/>
    <n v="0"/>
    <n v="71731000"/>
    <n v="3222774000"/>
    <n v="3733225000"/>
    <n v="510451000"/>
  </r>
  <r>
    <x v="144"/>
    <s v="Year 2"/>
    <d v="2014-12-31T00:00:00"/>
    <x v="2"/>
    <s v="Consumer Discretionary"/>
    <s v="Internet &amp; Direct Marketing Retail"/>
    <n v="5763485000"/>
    <n v="1179081000"/>
    <n v="3919856000"/>
    <n v="0"/>
    <n v="76773000"/>
    <n v="3996629000"/>
    <n v="4584404000"/>
    <n v="587775000"/>
  </r>
  <r>
    <x v="144"/>
    <s v="Year 3"/>
    <d v="2015-12-31T00:00:00"/>
    <x v="3"/>
    <s v="Consumer Discretionary"/>
    <s v="Internet &amp; Direct Marketing Retail"/>
    <n v="6672317000"/>
    <n v="1309559000"/>
    <n v="4785243000"/>
    <n v="0"/>
    <n v="156458000"/>
    <n v="4941701000"/>
    <n v="5362758000"/>
    <n v="421057000"/>
  </r>
  <r>
    <x v="144"/>
    <s v="Year 4"/>
    <d v="2016-12-31T00:00:00"/>
    <x v="4"/>
    <s v="Consumer Discretionary"/>
    <s v="Internet &amp; Direct Marketing Retail"/>
    <n v="8773564000"/>
    <n v="1596698000"/>
    <n v="6280728000"/>
    <n v="0"/>
    <n v="317141000"/>
    <n v="6597869000"/>
    <n v="7176866000"/>
    <n v="578997000"/>
  </r>
  <r>
    <x v="145"/>
    <s v="Year 1"/>
    <d v="2012-12-31T00:00:00"/>
    <x v="0"/>
    <s v="Real Estate"/>
    <s v="Specialized REITs"/>
    <n v="409396000"/>
    <n v="114028000"/>
    <n v="58323000"/>
    <n v="0"/>
    <n v="74453000"/>
    <n v="132776000"/>
    <n v="295368000"/>
    <n v="162592000"/>
  </r>
  <r>
    <x v="145"/>
    <s v="Year 2"/>
    <d v="2013-12-31T00:00:00"/>
    <x v="1"/>
    <s v="Real Estate"/>
    <s v="Specialized REITs"/>
    <n v="520613000"/>
    <n v="140012000"/>
    <n v="63268000"/>
    <n v="0"/>
    <n v="95232000"/>
    <n v="158500000"/>
    <n v="380601000"/>
    <n v="222101000"/>
  </r>
  <r>
    <x v="145"/>
    <s v="Year 3"/>
    <d v="2014-12-31T00:00:00"/>
    <x v="2"/>
    <s v="Real Estate"/>
    <s v="Specialized REITs"/>
    <n v="647155000"/>
    <n v="172416000"/>
    <n v="71369000"/>
    <n v="0"/>
    <n v="115076000"/>
    <n v="186445000"/>
    <n v="474739000"/>
    <n v="288294000"/>
  </r>
  <r>
    <x v="145"/>
    <s v="Year 4"/>
    <d v="2015-12-31T00:00:00"/>
    <x v="3"/>
    <s v="Real Estate"/>
    <s v="Specialized REITs"/>
    <n v="782270000"/>
    <n v="203965000"/>
    <n v="80791000"/>
    <n v="0"/>
    <n v="133457000"/>
    <n v="214248000"/>
    <n v="578305000"/>
    <n v="364057000"/>
  </r>
  <r>
    <x v="146"/>
    <s v="Year 1"/>
    <d v="2013-12-31T00:00:00"/>
    <x v="1"/>
    <s v="Consumer Discretionary"/>
    <s v="Automobile Manufacturers"/>
    <n v="146917000000"/>
    <n v="123050000000"/>
    <n v="10850000000"/>
    <n v="0"/>
    <n v="0"/>
    <n v="10850000000"/>
    <n v="23867000000"/>
    <n v="13017000000"/>
  </r>
  <r>
    <x v="146"/>
    <s v="Year 2"/>
    <d v="2014-12-31T00:00:00"/>
    <x v="2"/>
    <s v="Consumer Discretionary"/>
    <s v="Automobile Manufacturers"/>
    <n v="144077000000"/>
    <n v="131903000000"/>
    <n v="11842000000"/>
    <n v="0"/>
    <n v="0"/>
    <n v="11842000000"/>
    <n v="12174000000"/>
    <n v="332000000"/>
  </r>
  <r>
    <x v="146"/>
    <s v="Year 3"/>
    <d v="2015-12-31T00:00:00"/>
    <x v="3"/>
    <s v="Consumer Discretionary"/>
    <s v="Automobile Manufacturers"/>
    <n v="149558000000"/>
    <n v="131409000000"/>
    <n v="10502000000"/>
    <n v="0"/>
    <n v="0"/>
    <n v="10502000000"/>
    <n v="18149000000"/>
    <n v="7647000000"/>
  </r>
  <r>
    <x v="146"/>
    <s v="Year 4"/>
    <d v="2016-12-31T00:00:00"/>
    <x v="4"/>
    <s v="Consumer Discretionary"/>
    <s v="Automobile Manufacturers"/>
    <n v="151800000000"/>
    <n v="135488000000"/>
    <n v="12196000000"/>
    <n v="0"/>
    <n v="0"/>
    <n v="12196000000"/>
    <n v="16312000000"/>
    <n v="4116000000"/>
  </r>
  <r>
    <x v="147"/>
    <s v="Year 1"/>
    <d v="2013-12-31T00:00:00"/>
    <x v="1"/>
    <s v="Industrials"/>
    <s v="Building Products"/>
    <n v="3326106000"/>
    <n v="1606661000"/>
    <n v="1007431000"/>
    <n v="0"/>
    <n v="0"/>
    <n v="1007431000"/>
    <n v="1719445000"/>
    <n v="712014000"/>
  </r>
  <r>
    <x v="147"/>
    <s v="Year 2"/>
    <d v="2014-12-31T00:00:00"/>
    <x v="2"/>
    <s v="Industrials"/>
    <s v="Building Products"/>
    <n v="3733507000"/>
    <n v="1836105000"/>
    <n v="1110776000"/>
    <n v="0"/>
    <n v="0"/>
    <n v="1110776000"/>
    <n v="1897402000"/>
    <n v="786626000"/>
  </r>
  <r>
    <x v="147"/>
    <s v="Year 3"/>
    <d v="2015-12-31T00:00:00"/>
    <x v="3"/>
    <s v="Industrials"/>
    <s v="Building Products"/>
    <n v="3869187000"/>
    <n v="1920253000"/>
    <n v="1121590000"/>
    <n v="0"/>
    <n v="0"/>
    <n v="1121590000"/>
    <n v="1948934000"/>
    <n v="827344000"/>
  </r>
  <r>
    <x v="147"/>
    <s v="Year 4"/>
    <d v="2016-12-31T00:00:00"/>
    <x v="4"/>
    <s v="Industrials"/>
    <s v="Building Products"/>
    <n v="3962036000"/>
    <n v="1997259000"/>
    <n v="1169470000"/>
    <n v="0"/>
    <n v="0"/>
    <n v="1169470000"/>
    <n v="1964777000"/>
    <n v="795307000"/>
  </r>
  <r>
    <x v="148"/>
    <s v="Year 1"/>
    <d v="2013-12-31T00:00:00"/>
    <x v="1"/>
    <s v="Information Technology"/>
    <s v="Internet Software &amp; Services"/>
    <n v="7872000000"/>
    <n v="1875000000"/>
    <n v="1778000000"/>
    <n v="1415000000"/>
    <n v="0"/>
    <n v="3193000000"/>
    <n v="5997000000"/>
    <n v="2804000000"/>
  </r>
  <r>
    <x v="148"/>
    <s v="Year 2"/>
    <d v="2014-12-31T00:00:00"/>
    <x v="2"/>
    <s v="Information Technology"/>
    <s v="Internet Software &amp; Services"/>
    <n v="12466000000"/>
    <n v="2153000000"/>
    <n v="2653000000"/>
    <n v="2666000000"/>
    <n v="0"/>
    <n v="5319000000"/>
    <n v="10313000000"/>
    <n v="4994000000"/>
  </r>
  <r>
    <x v="148"/>
    <s v="Year 3"/>
    <d v="2015-12-31T00:00:00"/>
    <x v="3"/>
    <s v="Information Technology"/>
    <s v="Internet Software &amp; Services"/>
    <n v="17928000000"/>
    <n v="2867000000"/>
    <n v="4020000000"/>
    <n v="4816000000"/>
    <n v="0"/>
    <n v="8836000000"/>
    <n v="15061000000"/>
    <n v="6225000000"/>
  </r>
  <r>
    <x v="148"/>
    <s v="Year 4"/>
    <d v="2016-12-31T00:00:00"/>
    <x v="4"/>
    <s v="Information Technology"/>
    <s v="Internet Software &amp; Services"/>
    <n v="27638000000"/>
    <n v="3789000000"/>
    <n v="5503000000"/>
    <n v="5919000000"/>
    <n v="0"/>
    <n v="11422000000"/>
    <n v="23849000000"/>
    <n v="12427000000"/>
  </r>
  <r>
    <x v="149"/>
    <s v="Year 1"/>
    <d v="2012-12-31T00:00:00"/>
    <x v="0"/>
    <s v="Industrials"/>
    <s v="Building Products"/>
    <n v="3134800000"/>
    <n v="2093200000"/>
    <n v="873100000"/>
    <n v="0"/>
    <n v="7400000"/>
    <n v="880500000"/>
    <n v="1041600000"/>
    <n v="161100000"/>
  </r>
  <r>
    <x v="149"/>
    <s v="Year 2"/>
    <d v="2013-12-31T00:00:00"/>
    <x v="1"/>
    <s v="Industrials"/>
    <s v="Building Products"/>
    <n v="3703600000"/>
    <n v="2408500000"/>
    <n v="938700000"/>
    <n v="0"/>
    <n v="9400000"/>
    <n v="948100000"/>
    <n v="1295100000"/>
    <n v="347000000"/>
  </r>
  <r>
    <x v="149"/>
    <s v="Year 3"/>
    <d v="2014-12-31T00:00:00"/>
    <x v="2"/>
    <s v="Industrials"/>
    <s v="Building Products"/>
    <n v="4013600000"/>
    <n v="2646700000"/>
    <n v="943300000"/>
    <n v="0"/>
    <n v="13100000"/>
    <n v="956400000"/>
    <n v="1366900000"/>
    <n v="410500000"/>
  </r>
  <r>
    <x v="149"/>
    <s v="Year 4"/>
    <d v="2015-12-31T00:00:00"/>
    <x v="3"/>
    <s v="Industrials"/>
    <s v="Building Products"/>
    <n v="4579400000"/>
    <n v="2997500000"/>
    <n v="1047600000"/>
    <n v="0"/>
    <n v="21600000"/>
    <n v="1069200000"/>
    <n v="1581900000"/>
    <n v="512700000"/>
  </r>
  <r>
    <x v="150"/>
    <s v="Year 1"/>
    <d v="2012-12-31T00:00:00"/>
    <x v="0"/>
    <s v="Materials"/>
    <s v="Copper"/>
    <n v="18010000000"/>
    <n v="11561000000"/>
    <n v="431000000"/>
    <n v="285000000"/>
    <n v="0"/>
    <n v="716000000"/>
    <n v="6449000000"/>
    <n v="5733000000"/>
  </r>
  <r>
    <x v="150"/>
    <s v="Year 2"/>
    <d v="2013-12-31T00:00:00"/>
    <x v="1"/>
    <s v="Materials"/>
    <s v="Copper"/>
    <n v="20921000000"/>
    <n v="14637000000"/>
    <n v="657000000"/>
    <n v="210000000"/>
    <n v="0"/>
    <n v="867000000"/>
    <n v="6284000000"/>
    <n v="5417000000"/>
  </r>
  <r>
    <x v="150"/>
    <s v="Year 3"/>
    <d v="2014-12-31T00:00:00"/>
    <x v="2"/>
    <s v="Materials"/>
    <s v="Copper"/>
    <n v="21438000000"/>
    <n v="19504000000"/>
    <n v="592000000"/>
    <n v="126000000"/>
    <n v="0"/>
    <n v="718000000"/>
    <n v="1934000000"/>
    <n v="1216000000"/>
  </r>
  <r>
    <x v="150"/>
    <s v="Year 4"/>
    <d v="2015-12-31T00:00:00"/>
    <x v="3"/>
    <s v="Materials"/>
    <s v="Copper"/>
    <n v="15877000000"/>
    <n v="28524000000"/>
    <n v="569000000"/>
    <n v="127000000"/>
    <n v="0"/>
    <n v="696000000"/>
    <n v="-12647000000"/>
    <n v="-13343000000"/>
  </r>
  <r>
    <x v="151"/>
    <s v="Year 1"/>
    <d v="2013-05-31T00:00:00"/>
    <x v="1"/>
    <s v="Industrials"/>
    <s v="Air Freight &amp; Logistics"/>
    <n v="44287000000"/>
    <n v="16448000000"/>
    <n v="20359000000"/>
    <n v="0"/>
    <n v="2386000000"/>
    <n v="22745000000"/>
    <n v="27839000000"/>
    <n v="5094000000"/>
  </r>
  <r>
    <x v="151"/>
    <s v="Year 2"/>
    <d v="2014-05-31T00:00:00"/>
    <x v="2"/>
    <s v="Industrials"/>
    <s v="Air Freight &amp; Logistics"/>
    <n v="45567000000"/>
    <n v="17052000000"/>
    <n v="22113000000"/>
    <n v="0"/>
    <n v="2587000000"/>
    <n v="24700000000"/>
    <n v="28515000000"/>
    <n v="3815000000"/>
  </r>
  <r>
    <x v="151"/>
    <s v="Year 3"/>
    <d v="2015-05-31T00:00:00"/>
    <x v="3"/>
    <s v="Industrials"/>
    <s v="Air Freight &amp; Logistics"/>
    <n v="47453000000"/>
    <n v="16984000000"/>
    <n v="25715000000"/>
    <n v="0"/>
    <n v="2611000000"/>
    <n v="28326000000"/>
    <n v="30469000000"/>
    <n v="2143000000"/>
  </r>
  <r>
    <x v="151"/>
    <s v="Year 4"/>
    <d v="2016-05-31T00:00:00"/>
    <x v="4"/>
    <s v="Industrials"/>
    <s v="Air Freight &amp; Logistics"/>
    <n v="50365000000"/>
    <n v="17327000000"/>
    <n v="27330000000"/>
    <n v="0"/>
    <n v="2631000000"/>
    <n v="29961000000"/>
    <n v="33038000000"/>
    <n v="3077000000"/>
  </r>
  <r>
    <x v="152"/>
    <s v="Year 1"/>
    <d v="2012-12-31T00:00:00"/>
    <x v="0"/>
    <s v="Utilities"/>
    <s v="Electric Utilities"/>
    <n v="15255000000"/>
    <n v="6717000000"/>
    <n v="5353000000"/>
    <n v="0"/>
    <n v="1051000000"/>
    <n v="6404000000"/>
    <n v="8538000000"/>
    <n v="2134000000"/>
  </r>
  <r>
    <x v="152"/>
    <s v="Year 2"/>
    <d v="2013-12-31T00:00:00"/>
    <x v="1"/>
    <s v="Utilities"/>
    <s v="Electric Utilities"/>
    <n v="14892000000"/>
    <n v="6459000000"/>
    <n v="4315000000"/>
    <n v="0"/>
    <n v="1741000000"/>
    <n v="6056000000"/>
    <n v="8433000000"/>
    <n v="2377000000"/>
  </r>
  <r>
    <x v="152"/>
    <s v="Year 3"/>
    <d v="2014-12-31T00:00:00"/>
    <x v="2"/>
    <s v="Utilities"/>
    <s v="Electric Utilities"/>
    <n v="15049000000"/>
    <n v="6996000000"/>
    <n v="5759000000"/>
    <n v="0"/>
    <n v="1232000000"/>
    <n v="6991000000"/>
    <n v="8053000000"/>
    <n v="1062000000"/>
  </r>
  <r>
    <x v="152"/>
    <s v="Year 4"/>
    <d v="2015-12-31T00:00:00"/>
    <x v="3"/>
    <s v="Utilities"/>
    <s v="Electric Utilities"/>
    <n v="15026000000"/>
    <n v="6173000000"/>
    <n v="4969000000"/>
    <n v="0"/>
    <n v="1550000000"/>
    <n v="6519000000"/>
    <n v="8853000000"/>
    <n v="2334000000"/>
  </r>
  <r>
    <x v="153"/>
    <s v="Year 1"/>
    <d v="2013-09-30T00:00:00"/>
    <x v="1"/>
    <s v="Information Technology"/>
    <s v="Networking Equipment"/>
    <n v="1481314000"/>
    <n v="253047000"/>
    <n v="587835000"/>
    <n v="209614000"/>
    <n v="0"/>
    <n v="797449000"/>
    <n v="1228267000"/>
    <n v="430818000"/>
  </r>
  <r>
    <x v="153"/>
    <s v="Year 2"/>
    <d v="2014-09-30T00:00:00"/>
    <x v="2"/>
    <s v="Information Technology"/>
    <s v="Networking Equipment"/>
    <n v="1732046000"/>
    <n v="309959000"/>
    <n v="664738000"/>
    <n v="263792000"/>
    <n v="0"/>
    <n v="928530000"/>
    <n v="1422087000"/>
    <n v="493557000"/>
  </r>
  <r>
    <x v="153"/>
    <s v="Year 3"/>
    <d v="2015-09-30T00:00:00"/>
    <x v="3"/>
    <s v="Information Technology"/>
    <s v="Networking Equipment"/>
    <n v="1919823000"/>
    <n v="332261000"/>
    <n v="738080000"/>
    <n v="296583000"/>
    <n v="0"/>
    <n v="1034663000"/>
    <n v="1587562000"/>
    <n v="552899000"/>
  </r>
  <r>
    <x v="153"/>
    <s v="Year 4"/>
    <d v="2016-09-30T00:00:00"/>
    <x v="4"/>
    <s v="Information Technology"/>
    <s v="Networking Equipment"/>
    <n v="1995034000"/>
    <n v="337205000"/>
    <n v="767174000"/>
    <n v="334227000"/>
    <n v="0"/>
    <n v="1101401000"/>
    <n v="1657829000"/>
    <n v="556428000"/>
  </r>
  <r>
    <x v="154"/>
    <s v="Year 1"/>
    <d v="2012-12-31T00:00:00"/>
    <x v="0"/>
    <s v="Information Technology"/>
    <s v="Internet Software &amp; Services"/>
    <n v="5795800000"/>
    <n v="3956200000"/>
    <n v="763300000"/>
    <n v="0"/>
    <n v="0"/>
    <n v="763300000"/>
    <n v="1839600000"/>
    <n v="1076300000"/>
  </r>
  <r>
    <x v="154"/>
    <s v="Year 2"/>
    <d v="2013-12-31T00:00:00"/>
    <x v="1"/>
    <s v="Information Technology"/>
    <s v="Internet Software &amp; Services"/>
    <n v="6063400000"/>
    <n v="4092700000"/>
    <n v="907800000"/>
    <n v="0"/>
    <n v="0"/>
    <n v="907800000"/>
    <n v="1970700000"/>
    <n v="1062900000"/>
  </r>
  <r>
    <x v="154"/>
    <s v="Year 3"/>
    <d v="2014-12-31T00:00:00"/>
    <x v="2"/>
    <s v="Information Technology"/>
    <s v="Internet Software &amp; Services"/>
    <n v="6413800000"/>
    <n v="4328300000"/>
    <n v="814900000"/>
    <n v="0"/>
    <n v="0"/>
    <n v="814900000"/>
    <n v="2085500000"/>
    <n v="1270600000"/>
  </r>
  <r>
    <x v="154"/>
    <s v="Year 4"/>
    <d v="2015-12-31T00:00:00"/>
    <x v="3"/>
    <s v="Information Technology"/>
    <s v="Internet Software &amp; Services"/>
    <n v="6595200000"/>
    <n v="4393200000"/>
    <n v="1102800000"/>
    <n v="0"/>
    <n v="0"/>
    <n v="1102800000"/>
    <n v="2202000000"/>
    <n v="1099200000"/>
  </r>
  <r>
    <x v="155"/>
    <s v="Year 1"/>
    <d v="2012-12-31T00:00:00"/>
    <x v="0"/>
    <s v="Information Technology"/>
    <s v="Internet Software &amp; Services"/>
    <n v="4436000000"/>
    <n v="2564000000"/>
    <n v="824000000"/>
    <n v="0"/>
    <n v="0"/>
    <n v="824000000"/>
    <n v="1872000000"/>
    <n v="1048000000"/>
  </r>
  <r>
    <x v="155"/>
    <s v="Year 2"/>
    <d v="2013-12-31T00:00:00"/>
    <x v="1"/>
    <s v="Information Technology"/>
    <s v="Internet Software &amp; Services"/>
    <n v="4814000000"/>
    <n v="2776000000"/>
    <n v="977000000"/>
    <n v="0"/>
    <n v="0"/>
    <n v="977000000"/>
    <n v="2038000000"/>
    <n v="1061000000"/>
  </r>
  <r>
    <x v="155"/>
    <s v="Year 3"/>
    <d v="2014-12-31T00:00:00"/>
    <x v="2"/>
    <s v="Information Technology"/>
    <s v="Internet Software &amp; Services"/>
    <n v="5066000000"/>
    <n v="2881000000"/>
    <n v="975000000"/>
    <n v="0"/>
    <n v="0"/>
    <n v="975000000"/>
    <n v="2185000000"/>
    <n v="1210000000"/>
  </r>
  <r>
    <x v="155"/>
    <s v="Year 4"/>
    <d v="2015-12-31T00:00:00"/>
    <x v="3"/>
    <s v="Information Technology"/>
    <s v="Internet Software &amp; Services"/>
    <n v="5254000000"/>
    <n v="2909000000"/>
    <n v="1034000000"/>
    <n v="0"/>
    <n v="0"/>
    <n v="1034000000"/>
    <n v="2345000000"/>
    <n v="1311000000"/>
  </r>
  <r>
    <x v="156"/>
    <s v="Year 1"/>
    <d v="2013-02-02T00:00:00"/>
    <x v="1"/>
    <s v="Consumer Discretionary"/>
    <s v="Apparel Retail"/>
    <n v="6182000000"/>
    <n v="4148000000"/>
    <n v="1294000000"/>
    <n v="0"/>
    <n v="118000000"/>
    <n v="1412000000"/>
    <n v="2034000000"/>
    <n v="622000000"/>
  </r>
  <r>
    <x v="156"/>
    <s v="Year 2"/>
    <d v="2014-02-01T00:00:00"/>
    <x v="2"/>
    <s v="Consumer Discretionary"/>
    <s v="Apparel Retail"/>
    <n v="6505000000"/>
    <n v="4372000000"/>
    <n v="1334000000"/>
    <n v="0"/>
    <n v="133000000"/>
    <n v="1467000000"/>
    <n v="2133000000"/>
    <n v="666000000"/>
  </r>
  <r>
    <x v="156"/>
    <s v="Year 3"/>
    <d v="2015-01-31T00:00:00"/>
    <x v="3"/>
    <s v="Consumer Discretionary"/>
    <s v="Apparel Retail"/>
    <n v="7151000000"/>
    <n v="4777000000"/>
    <n v="1426000000"/>
    <n v="0"/>
    <n v="139000000"/>
    <n v="1565000000"/>
    <n v="2374000000"/>
    <n v="809000000"/>
  </r>
  <r>
    <x v="156"/>
    <s v="Year 4"/>
    <d v="2016-01-30T00:00:00"/>
    <x v="4"/>
    <s v="Consumer Discretionary"/>
    <s v="Apparel Retail"/>
    <n v="7412000000"/>
    <n v="4907000000"/>
    <n v="1415000000"/>
    <n v="0"/>
    <n v="148000000"/>
    <n v="1563000000"/>
    <n v="2505000000"/>
    <n v="942000000"/>
  </r>
  <r>
    <x v="157"/>
    <s v="Year 1"/>
    <d v="2012-12-31T00:00:00"/>
    <x v="0"/>
    <s v="Information Technology"/>
    <s v="Electronic Equipment &amp; Instruments"/>
    <n v="1405358000"/>
    <n v="670174000"/>
    <n v="292500000"/>
    <n v="137354000"/>
    <n v="0"/>
    <n v="429854000"/>
    <n v="735184000"/>
    <n v="305330000"/>
  </r>
  <r>
    <x v="157"/>
    <s v="Year 2"/>
    <d v="2013-12-31T00:00:00"/>
    <x v="1"/>
    <s v="Information Technology"/>
    <s v="Electronic Equipment &amp; Instruments"/>
    <n v="1496372000"/>
    <n v="759362000"/>
    <n v="322739000"/>
    <n v="147696000"/>
    <n v="0"/>
    <n v="470435000"/>
    <n v="737010000"/>
    <n v="266575000"/>
  </r>
  <r>
    <x v="157"/>
    <s v="Year 3"/>
    <d v="2014-12-31T00:00:00"/>
    <x v="2"/>
    <s v="Information Technology"/>
    <s v="Electronic Equipment &amp; Instruments"/>
    <n v="1530654000"/>
    <n v="780281000"/>
    <n v="331995000"/>
    <n v="142751000"/>
    <n v="0"/>
    <n v="474746000"/>
    <n v="750373000"/>
    <n v="275627000"/>
  </r>
  <r>
    <x v="157"/>
    <s v="Year 4"/>
    <d v="2015-12-31T00:00:00"/>
    <x v="3"/>
    <s v="Information Technology"/>
    <s v="Electronic Equipment &amp; Instruments"/>
    <n v="1557067000"/>
    <n v="803506000"/>
    <n v="313544000"/>
    <n v="132892000"/>
    <n v="0"/>
    <n v="446436000"/>
    <n v="753561000"/>
    <n v="307125000"/>
  </r>
  <r>
    <x v="158"/>
    <s v="Year 1"/>
    <d v="2013-12-31T00:00:00"/>
    <x v="1"/>
    <s v="Industrials"/>
    <s v="Diversified Commercial Services"/>
    <n v="27351573000"/>
    <n v="25986382000"/>
    <n v="175148000"/>
    <n v="0"/>
    <n v="0"/>
    <n v="175148000"/>
    <n v="1365191000"/>
    <n v="1190043000"/>
  </r>
  <r>
    <x v="158"/>
    <s v="Year 2"/>
    <d v="2014-12-31T00:00:00"/>
    <x v="2"/>
    <s v="Industrials"/>
    <s v="Diversified Commercial Services"/>
    <n v="21531577000"/>
    <n v="20132544000"/>
    <n v="182711000"/>
    <n v="0"/>
    <n v="0"/>
    <n v="182711000"/>
    <n v="1399033000"/>
    <n v="1216322000"/>
  </r>
  <r>
    <x v="158"/>
    <s v="Year 3"/>
    <d v="2015-12-31T00:00:00"/>
    <x v="3"/>
    <s v="Industrials"/>
    <s v="Diversified Commercial Services"/>
    <n v="18114048000"/>
    <n v="17019352000"/>
    <n v="408225000"/>
    <n v="0"/>
    <n v="0"/>
    <n v="408225000"/>
    <n v="1094696000"/>
    <n v="686471000"/>
  </r>
  <r>
    <x v="158"/>
    <s v="Year 4"/>
    <d v="2016-12-31T00:00:00"/>
    <x v="4"/>
    <s v="Industrials"/>
    <s v="Diversified Commercial Services"/>
    <n v="19036525000"/>
    <n v="18246209000"/>
    <n v="191073000"/>
    <n v="0"/>
    <n v="0"/>
    <n v="191073000"/>
    <n v="790316000"/>
    <n v="599243000"/>
  </r>
  <r>
    <x v="159"/>
    <s v="Year 1"/>
    <d v="2013-12-31T00:00:00"/>
    <x v="1"/>
    <s v="Industrials"/>
    <s v="Industrial Machinery"/>
    <n v="4954619000"/>
    <n v="3266524000"/>
    <n v="966829000"/>
    <n v="0"/>
    <n v="0"/>
    <n v="966829000"/>
    <n v="1688095000"/>
    <n v="721266000"/>
  </r>
  <r>
    <x v="159"/>
    <s v="Year 2"/>
    <d v="2014-12-31T00:00:00"/>
    <x v="2"/>
    <s v="Industrials"/>
    <s v="Industrial Machinery"/>
    <n v="4877885000"/>
    <n v="3163268000"/>
    <n v="936900000"/>
    <n v="0"/>
    <n v="0"/>
    <n v="936900000"/>
    <n v="1714617000"/>
    <n v="777717000"/>
  </r>
  <r>
    <x v="159"/>
    <s v="Year 3"/>
    <d v="2015-12-31T00:00:00"/>
    <x v="3"/>
    <s v="Industrials"/>
    <s v="Industrial Machinery"/>
    <n v="4561030000"/>
    <n v="3073712000"/>
    <n v="971611000"/>
    <n v="0"/>
    <n v="0"/>
    <n v="971611000"/>
    <n v="1487318000"/>
    <n v="515707000"/>
  </r>
  <r>
    <x v="159"/>
    <s v="Year 4"/>
    <d v="2016-12-31T00:00:00"/>
    <x v="4"/>
    <s v="Industrials"/>
    <s v="Industrial Machinery"/>
    <n v="3991462000"/>
    <n v="2759908000"/>
    <n v="965322000"/>
    <n v="0"/>
    <n v="0"/>
    <n v="965322000"/>
    <n v="1231554000"/>
    <n v="266232000"/>
  </r>
  <r>
    <x v="160"/>
    <s v="Year 1"/>
    <d v="2012-12-31T00:00:00"/>
    <x v="0"/>
    <s v="Materials"/>
    <s v="Diversified Chemicals"/>
    <n v="3409900000"/>
    <n v="2141600000"/>
    <n v="489700000"/>
    <n v="112000000"/>
    <n v="0"/>
    <n v="601700000"/>
    <n v="1268300000"/>
    <n v="666600000"/>
  </r>
  <r>
    <x v="160"/>
    <s v="Year 2"/>
    <d v="2013-12-31T00:00:00"/>
    <x v="1"/>
    <s v="Materials"/>
    <s v="Diversified Chemicals"/>
    <n v="3130700000"/>
    <n v="1929800000"/>
    <n v="496100000"/>
    <n v="115600000"/>
    <n v="0"/>
    <n v="611700000"/>
    <n v="1200900000"/>
    <n v="589200000"/>
  </r>
  <r>
    <x v="160"/>
    <s v="Year 3"/>
    <d v="2014-12-31T00:00:00"/>
    <x v="2"/>
    <s v="Materials"/>
    <s v="Diversified Chemicals"/>
    <n v="3258700000"/>
    <n v="2047800000"/>
    <n v="589800000"/>
    <n v="126300000"/>
    <n v="0"/>
    <n v="716100000"/>
    <n v="1210900000"/>
    <n v="494800000"/>
  </r>
  <r>
    <x v="160"/>
    <s v="Year 4"/>
    <d v="2015-12-31T00:00:00"/>
    <x v="3"/>
    <s v="Materials"/>
    <s v="Diversified Chemicals"/>
    <n v="3276500000"/>
    <n v="2201100000"/>
    <n v="737900000"/>
    <n v="143700000"/>
    <n v="0"/>
    <n v="881600000"/>
    <n v="1075400000"/>
    <n v="193800000"/>
  </r>
  <r>
    <x v="161"/>
    <s v="Year 1"/>
    <d v="2013-12-31T00:00:00"/>
    <x v="1"/>
    <s v="Real Estate"/>
    <s v="Retail REITs"/>
    <n v="637413000"/>
    <n v="190454000"/>
    <n v="31970000"/>
    <n v="0"/>
    <n v="160828000"/>
    <n v="192798000"/>
    <n v="446959000"/>
    <n v="254161000"/>
  </r>
  <r>
    <x v="161"/>
    <s v="Year 2"/>
    <d v="2014-12-31T00:00:00"/>
    <x v="2"/>
    <s v="Real Estate"/>
    <s v="Retail REITs"/>
    <n v="686090000"/>
    <n v="211923000"/>
    <n v="32316000"/>
    <n v="0"/>
    <n v="170814000"/>
    <n v="203130000"/>
    <n v="474167000"/>
    <n v="271037000"/>
  </r>
  <r>
    <x v="161"/>
    <s v="Year 3"/>
    <d v="2015-12-31T00:00:00"/>
    <x v="3"/>
    <s v="Real Estate"/>
    <s v="Retail REITs"/>
    <n v="744012000"/>
    <n v="233417000"/>
    <n v="35645000"/>
    <n v="0"/>
    <n v="174796000"/>
    <n v="210441000"/>
    <n v="510595000"/>
    <n v="300154000"/>
  </r>
  <r>
    <x v="161"/>
    <s v="Year 4"/>
    <d v="2016-12-31T00:00:00"/>
    <x v="4"/>
    <s v="Real Estate"/>
    <s v="Retail REITs"/>
    <n v="801591000"/>
    <n v="253612000"/>
    <n v="33399000"/>
    <n v="0"/>
    <n v="193585000"/>
    <n v="226984000"/>
    <n v="547979000"/>
    <n v="320995000"/>
  </r>
  <r>
    <x v="162"/>
    <s v="Year 1"/>
    <d v="2012-12-31T00:00:00"/>
    <x v="0"/>
    <s v="Information Technology"/>
    <s v="Semiconductors"/>
    <n v="3368545000"/>
    <n v="2515796000"/>
    <n v="280928000"/>
    <n v="132460000"/>
    <n v="0"/>
    <n v="413388000"/>
    <n v="852749000"/>
    <n v="439361000"/>
  </r>
  <r>
    <x v="162"/>
    <s v="Year 2"/>
    <d v="2013-12-31T00:00:00"/>
    <x v="1"/>
    <s v="Information Technology"/>
    <s v="Semiconductors"/>
    <n v="3309616000"/>
    <n v="2444984000"/>
    <n v="270261000"/>
    <n v="134300000"/>
    <n v="0"/>
    <n v="404561000"/>
    <n v="864632000"/>
    <n v="460071000"/>
  </r>
  <r>
    <x v="162"/>
    <s v="Year 3"/>
    <d v="2014-12-31T00:00:00"/>
    <x v="2"/>
    <s v="Information Technology"/>
    <s v="Semiconductors"/>
    <n v="3391187000"/>
    <n v="2566246000"/>
    <n v="253827000"/>
    <n v="143969000"/>
    <n v="0"/>
    <n v="397796000"/>
    <n v="824941000"/>
    <n v="427145000"/>
  </r>
  <r>
    <x v="162"/>
    <s v="Year 4"/>
    <d v="2015-12-31T00:00:00"/>
    <x v="3"/>
    <s v="Information Technology"/>
    <s v="Semiconductors"/>
    <n v="3578995000"/>
    <n v="2659728000"/>
    <n v="255192000"/>
    <n v="130593000"/>
    <n v="0"/>
    <n v="385785000"/>
    <n v="919267000"/>
    <n v="533482000"/>
  </r>
  <r>
    <x v="163"/>
    <s v="Year 1"/>
    <d v="2012-12-31T00:00:00"/>
    <x v="0"/>
    <s v="Telecommunications Services"/>
    <s v="Integrated Telecommunications Services"/>
    <n v="5011853000"/>
    <n v="0"/>
    <n v="2676141000"/>
    <n v="0"/>
    <n v="1266807000"/>
    <n v="3942948000"/>
    <n v="5011853000"/>
    <n v="1068905000"/>
  </r>
  <r>
    <x v="163"/>
    <s v="Year 2"/>
    <d v="2013-12-31T00:00:00"/>
    <x v="1"/>
    <s v="Telecommunications Services"/>
    <s v="Integrated Telecommunications Services"/>
    <n v="4762000000"/>
    <n v="0"/>
    <n v="2616000000"/>
    <n v="0"/>
    <n v="1170000000"/>
    <n v="3786000000"/>
    <n v="4762000000"/>
    <n v="976000000"/>
  </r>
  <r>
    <x v="163"/>
    <s v="Year 3"/>
    <d v="2014-12-31T00:00:00"/>
    <x v="2"/>
    <s v="Telecommunications Services"/>
    <s v="Integrated Telecommunications Services"/>
    <n v="4772000000"/>
    <n v="0"/>
    <n v="2671000000"/>
    <n v="0"/>
    <n v="1139000000"/>
    <n v="3810000000"/>
    <n v="4772000000"/>
    <n v="962000000"/>
  </r>
  <r>
    <x v="163"/>
    <s v="Year 4"/>
    <d v="2015-12-31T00:00:00"/>
    <x v="3"/>
    <s v="Telecommunications Services"/>
    <s v="Integrated Telecommunications Services"/>
    <n v="5576000000"/>
    <n v="0"/>
    <n v="3275000000"/>
    <n v="0"/>
    <n v="1320000000"/>
    <n v="4595000000"/>
    <n v="5576000000"/>
    <n v="981000000"/>
  </r>
  <r>
    <x v="164"/>
    <s v="Year 1"/>
    <d v="2013-12-31T00:00:00"/>
    <x v="1"/>
    <s v="Industrials"/>
    <s v="Aerospace &amp; Defense"/>
    <n v="30930000000"/>
    <n v="25202000000"/>
    <n v="2039000000"/>
    <n v="0"/>
    <n v="0"/>
    <n v="2039000000"/>
    <n v="5728000000"/>
    <n v="3689000000"/>
  </r>
  <r>
    <x v="164"/>
    <s v="Year 2"/>
    <d v="2014-12-31T00:00:00"/>
    <x v="2"/>
    <s v="Industrials"/>
    <s v="Aerospace &amp; Defense"/>
    <n v="30852000000"/>
    <n v="24979000000"/>
    <n v="1984000000"/>
    <n v="0"/>
    <n v="0"/>
    <n v="1984000000"/>
    <n v="5873000000"/>
    <n v="3889000000"/>
  </r>
  <r>
    <x v="164"/>
    <s v="Year 3"/>
    <d v="2015-12-31T00:00:00"/>
    <x v="3"/>
    <s v="Industrials"/>
    <s v="Aerospace &amp; Defense"/>
    <n v="31469000000"/>
    <n v="25339000000"/>
    <n v="1952000000"/>
    <n v="0"/>
    <n v="0"/>
    <n v="1952000000"/>
    <n v="6130000000"/>
    <n v="4178000000"/>
  </r>
  <r>
    <x v="164"/>
    <s v="Year 4"/>
    <d v="2016-12-31T00:00:00"/>
    <x v="4"/>
    <s v="Industrials"/>
    <s v="Aerospace &amp; Defense"/>
    <n v="31353000000"/>
    <n v="25104000000"/>
    <n v="1940000000"/>
    <n v="0"/>
    <n v="0"/>
    <n v="1940000000"/>
    <n v="6249000000"/>
    <n v="4309000000"/>
  </r>
  <r>
    <x v="165"/>
    <s v="Year 1"/>
    <d v="2012-12-31T00:00:00"/>
    <x v="0"/>
    <s v="Real Estate"/>
    <s v="Retail REITs"/>
    <n v="2426301000"/>
    <n v="800336000"/>
    <n v="72163000"/>
    <n v="0"/>
    <n v="768820000"/>
    <n v="840983000"/>
    <n v="1625965000"/>
    <n v="784982000"/>
  </r>
  <r>
    <x v="165"/>
    <s v="Year 2"/>
    <d v="2013-12-31T00:00:00"/>
    <x v="1"/>
    <s v="Real Estate"/>
    <s v="Retail REITs"/>
    <n v="2486017000"/>
    <n v="815095000"/>
    <n v="76864000"/>
    <n v="0"/>
    <n v="749722000"/>
    <n v="826586000"/>
    <n v="1670922000"/>
    <n v="844336000"/>
  </r>
  <r>
    <x v="165"/>
    <s v="Year 3"/>
    <d v="2014-12-31T00:00:00"/>
    <x v="2"/>
    <s v="Real Estate"/>
    <s v="Retail REITs"/>
    <n v="2535559000"/>
    <n v="783602000"/>
    <n v="88705000"/>
    <n v="0"/>
    <n v="708406000"/>
    <n v="797111000"/>
    <n v="1751957000"/>
    <n v="954846000"/>
  </r>
  <r>
    <x v="165"/>
    <s v="Year 4"/>
    <d v="2015-12-31T00:00:00"/>
    <x v="3"/>
    <s v="Real Estate"/>
    <s v="Retail REITs"/>
    <n v="2403906000"/>
    <n v="747276000"/>
    <n v="72363000"/>
    <n v="0"/>
    <n v="643689000"/>
    <n v="716052000"/>
    <n v="1656630000"/>
    <n v="940578000"/>
  </r>
  <r>
    <x v="166"/>
    <s v="Year 1"/>
    <d v="2012-12-31T00:00:00"/>
    <x v="0"/>
    <s v="Health Care"/>
    <s v="Biotechnology"/>
    <n v="9702000000"/>
    <n v="2471000000"/>
    <n v="1461000000"/>
    <n v="1760000000"/>
    <n v="0"/>
    <n v="3221000000"/>
    <n v="7231000000"/>
    <n v="4010000000"/>
  </r>
  <r>
    <x v="166"/>
    <s v="Year 2"/>
    <d v="2013-12-31T00:00:00"/>
    <x v="1"/>
    <s v="Health Care"/>
    <s v="Biotechnology"/>
    <n v="11202000000"/>
    <n v="2859000000"/>
    <n v="1699000000"/>
    <n v="2120000000"/>
    <n v="0"/>
    <n v="3819000000"/>
    <n v="8343000000"/>
    <n v="4524000000"/>
  </r>
  <r>
    <x v="166"/>
    <s v="Year 3"/>
    <d v="2014-12-31T00:00:00"/>
    <x v="2"/>
    <s v="Health Care"/>
    <s v="Biotechnology"/>
    <n v="24890000000"/>
    <n v="3788000000"/>
    <n v="2983000000"/>
    <n v="2854000000"/>
    <n v="0"/>
    <n v="5837000000"/>
    <n v="21102000000"/>
    <n v="15265000000"/>
  </r>
  <r>
    <x v="166"/>
    <s v="Year 4"/>
    <d v="2015-12-31T00:00:00"/>
    <x v="3"/>
    <s v="Health Care"/>
    <s v="Biotechnology"/>
    <n v="32639000000"/>
    <n v="4006000000"/>
    <n v="3426000000"/>
    <n v="3014000000"/>
    <n v="0"/>
    <n v="6440000000"/>
    <n v="28633000000"/>
    <n v="22193000000"/>
  </r>
  <r>
    <x v="167"/>
    <s v="Year 1"/>
    <d v="2013-05-26T00:00:00"/>
    <x v="1"/>
    <s v="Consumer Staples"/>
    <s v="Packaged Foods &amp; Meats"/>
    <n v="17774100000"/>
    <n v="11350200000"/>
    <n v="3552300000"/>
    <n v="0"/>
    <n v="0"/>
    <n v="3552300000"/>
    <n v="6423900000"/>
    <n v="2871600000"/>
  </r>
  <r>
    <x v="167"/>
    <s v="Year 2"/>
    <d v="2014-05-25T00:00:00"/>
    <x v="2"/>
    <s v="Consumer Staples"/>
    <s v="Packaged Foods &amp; Meats"/>
    <n v="17909600000"/>
    <n v="11539800000"/>
    <n v="3474300000"/>
    <n v="0"/>
    <n v="0"/>
    <n v="3474300000"/>
    <n v="6369800000"/>
    <n v="2895500000"/>
  </r>
  <r>
    <x v="167"/>
    <s v="Year 3"/>
    <d v="2015-05-31T00:00:00"/>
    <x v="3"/>
    <s v="Consumer Staples"/>
    <s v="Packaged Foods &amp; Meats"/>
    <n v="17630300000"/>
    <n v="11681100000"/>
    <n v="3328000000"/>
    <n v="0"/>
    <n v="0"/>
    <n v="3328000000"/>
    <n v="5949200000"/>
    <n v="2621200000"/>
  </r>
  <r>
    <x v="167"/>
    <s v="Year 4"/>
    <d v="2016-05-29T00:00:00"/>
    <x v="4"/>
    <s v="Consumer Staples"/>
    <s v="Packaged Foods &amp; Meats"/>
    <n v="16563100000"/>
    <n v="10733600000"/>
    <n v="3118900000"/>
    <n v="0"/>
    <n v="0"/>
    <n v="3118900000"/>
    <n v="5829500000"/>
    <n v="2710600000"/>
  </r>
  <r>
    <x v="168"/>
    <s v="Year 1"/>
    <d v="2013-12-31T00:00:00"/>
    <x v="1"/>
    <s v="Information Technology"/>
    <s v="Electronic Components"/>
    <n v="7819000000"/>
    <n v="4495000000"/>
    <n v="1126000000"/>
    <n v="710000000"/>
    <n v="31000000"/>
    <n v="1867000000"/>
    <n v="3324000000"/>
    <n v="1457000000"/>
  </r>
  <r>
    <x v="168"/>
    <s v="Year 2"/>
    <d v="2014-12-31T00:00:00"/>
    <x v="2"/>
    <s v="Information Technology"/>
    <s v="Electronic Components"/>
    <n v="9715000000"/>
    <n v="5663000000"/>
    <n v="1202000000"/>
    <n v="815000000"/>
    <n v="33000000"/>
    <n v="2050000000"/>
    <n v="4052000000"/>
    <n v="2002000000"/>
  </r>
  <r>
    <x v="168"/>
    <s v="Year 3"/>
    <d v="2015-12-31T00:00:00"/>
    <x v="3"/>
    <s v="Information Technology"/>
    <s v="Electronic Components"/>
    <n v="9111000000"/>
    <n v="5458000000"/>
    <n v="1508000000"/>
    <n v="769000000"/>
    <n v="54000000"/>
    <n v="2331000000"/>
    <n v="3653000000"/>
    <n v="1322000000"/>
  </r>
  <r>
    <x v="168"/>
    <s v="Year 4"/>
    <d v="2016-12-31T00:00:00"/>
    <x v="4"/>
    <s v="Information Technology"/>
    <s v="Electronic Components"/>
    <n v="9390000000"/>
    <n v="5644000000"/>
    <n v="1472000000"/>
    <n v="742000000"/>
    <n v="64000000"/>
    <n v="2278000000"/>
    <n v="3746000000"/>
    <n v="1468000000"/>
  </r>
  <r>
    <x v="169"/>
    <s v="Year 1"/>
    <d v="2013-12-31T00:00:00"/>
    <x v="1"/>
    <s v="Consumer Discretionary"/>
    <s v="Automobile Manufacturers"/>
    <n v="155427000000"/>
    <n v="137373000000"/>
    <n v="12382000000"/>
    <n v="0"/>
    <n v="0"/>
    <n v="12382000000"/>
    <n v="18054000000"/>
    <n v="5672000000"/>
  </r>
  <r>
    <x v="169"/>
    <s v="Year 2"/>
    <d v="2014-12-31T00:00:00"/>
    <x v="2"/>
    <s v="Consumer Discretionary"/>
    <s v="Automobile Manufacturers"/>
    <n v="155929000000"/>
    <n v="142121000000"/>
    <n v="12158000000"/>
    <n v="0"/>
    <n v="0"/>
    <n v="12158000000"/>
    <n v="13808000000"/>
    <n v="1650000000"/>
  </r>
  <r>
    <x v="169"/>
    <s v="Year 3"/>
    <d v="2015-12-31T00:00:00"/>
    <x v="3"/>
    <s v="Consumer Discretionary"/>
    <s v="Automobile Manufacturers"/>
    <n v="152356000000"/>
    <n v="134054000000"/>
    <n v="13405000000"/>
    <n v="0"/>
    <n v="0"/>
    <n v="13405000000"/>
    <n v="18302000000"/>
    <n v="4897000000"/>
  </r>
  <r>
    <x v="169"/>
    <s v="Year 4"/>
    <d v="2016-12-31T00:00:00"/>
    <x v="4"/>
    <s v="Consumer Discretionary"/>
    <s v="Automobile Manufacturers"/>
    <n v="166380000000"/>
    <n v="145125000000"/>
    <n v="11710000000"/>
    <n v="0"/>
    <n v="0"/>
    <n v="11710000000"/>
    <n v="21255000000"/>
    <n v="9545000000"/>
  </r>
  <r>
    <x v="170"/>
    <s v="Year 1"/>
    <d v="2012-12-31T00:00:00"/>
    <x v="0"/>
    <s v="Consumer Discretionary"/>
    <s v="Specialty Stores"/>
    <n v="13013868000"/>
    <n v="9235777000"/>
    <n v="2656530000"/>
    <n v="0"/>
    <n v="98383000"/>
    <n v="2754913000"/>
    <n v="3778091000"/>
    <n v="1023178000"/>
  </r>
  <r>
    <x v="170"/>
    <s v="Year 2"/>
    <d v="2013-12-31T00:00:00"/>
    <x v="1"/>
    <s v="Consumer Discretionary"/>
    <s v="Specialty Stores"/>
    <n v="14077843000"/>
    <n v="9857923000"/>
    <n v="3028028000"/>
    <n v="0"/>
    <n v="133957000"/>
    <n v="3161985000"/>
    <n v="4219920000"/>
    <n v="1057935000"/>
  </r>
  <r>
    <x v="170"/>
    <s v="Year 3"/>
    <d v="2014-12-31T00:00:00"/>
    <x v="2"/>
    <s v="Consumer Discretionary"/>
    <s v="Specialty Stores"/>
    <n v="15341647000"/>
    <n v="10747886000"/>
    <n v="3314030000"/>
    <n v="0"/>
    <n v="148313000"/>
    <n v="3462343000"/>
    <n v="4593761000"/>
    <n v="1131418000"/>
  </r>
  <r>
    <x v="170"/>
    <s v="Year 4"/>
    <d v="2015-12-31T00:00:00"/>
    <x v="3"/>
    <s v="Consumer Discretionary"/>
    <s v="Specialty Stores"/>
    <n v="15280044000"/>
    <n v="10724192000"/>
    <n v="3277390000"/>
    <n v="0"/>
    <n v="141675000"/>
    <n v="3419065000"/>
    <n v="4555852000"/>
    <n v="1136787000"/>
  </r>
  <r>
    <x v="171"/>
    <s v="Year 1"/>
    <d v="2013-05-31T00:00:00"/>
    <x v="1"/>
    <s v="Information Technology"/>
    <s v="Data Processing &amp; Outsourced Services"/>
    <n v="2375923000"/>
    <n v="862075000"/>
    <n v="1156635000"/>
    <n v="0"/>
    <n v="0"/>
    <n v="1156635000"/>
    <n v="1513848000"/>
    <n v="357213000"/>
  </r>
  <r>
    <x v="171"/>
    <s v="Year 2"/>
    <d v="2014-05-31T00:00:00"/>
    <x v="2"/>
    <s v="Information Technology"/>
    <s v="Data Processing &amp; Outsourced Services"/>
    <n v="2554236000"/>
    <n v="952225000"/>
    <n v="1196512000"/>
    <n v="0"/>
    <n v="0"/>
    <n v="1196512000"/>
    <n v="1602011000"/>
    <n v="405499000"/>
  </r>
  <r>
    <x v="171"/>
    <s v="Year 3"/>
    <d v="2015-05-31T00:00:00"/>
    <x v="3"/>
    <s v="Information Technology"/>
    <s v="Data Processing &amp; Outsourced Services"/>
    <n v="2773718000"/>
    <n v="1022107000"/>
    <n v="1295014000"/>
    <n v="0"/>
    <n v="0"/>
    <n v="1295014000"/>
    <n v="1751611000"/>
    <n v="456597000"/>
  </r>
  <r>
    <x v="171"/>
    <s v="Year 4"/>
    <d v="2016-05-31T00:00:00"/>
    <x v="4"/>
    <s v="Information Technology"/>
    <s v="Data Processing &amp; Outsourced Services"/>
    <n v="2898150000"/>
    <n v="1147639000"/>
    <n v="1325567000"/>
    <n v="0"/>
    <n v="0"/>
    <n v="1325567000"/>
    <n v="1750511000"/>
    <n v="424944000"/>
  </r>
  <r>
    <x v="172"/>
    <s v="Year 1"/>
    <d v="2013-02-02T00:00:00"/>
    <x v="1"/>
    <s v="Consumer Discretionary"/>
    <s v="Apparel Retail"/>
    <n v="15651000000"/>
    <n v="9480000000"/>
    <n v="0"/>
    <n v="0"/>
    <n v="0"/>
    <n v="0"/>
    <n v="6171000000"/>
    <n v="6171000000"/>
  </r>
  <r>
    <x v="172"/>
    <s v="Year 2"/>
    <d v="2014-02-01T00:00:00"/>
    <x v="2"/>
    <s v="Consumer Discretionary"/>
    <s v="Apparel Retail"/>
    <n v="16148000000"/>
    <n v="9855000000"/>
    <n v="0"/>
    <n v="0"/>
    <n v="0"/>
    <n v="0"/>
    <n v="6293000000"/>
    <n v="6293000000"/>
  </r>
  <r>
    <x v="172"/>
    <s v="Year 3"/>
    <d v="2015-01-31T00:00:00"/>
    <x v="3"/>
    <s v="Consumer Discretionary"/>
    <s v="Apparel Retail"/>
    <n v="16435000000"/>
    <n v="10146000000"/>
    <n v="0"/>
    <n v="0"/>
    <n v="0"/>
    <n v="0"/>
    <n v="6289000000"/>
    <n v="6289000000"/>
  </r>
  <r>
    <x v="172"/>
    <s v="Year 4"/>
    <d v="2016-01-30T00:00:00"/>
    <x v="4"/>
    <s v="Consumer Discretionary"/>
    <s v="Apparel Retail"/>
    <n v="15797000000"/>
    <n v="10077000000"/>
    <n v="0"/>
    <n v="0"/>
    <n v="0"/>
    <n v="0"/>
    <n v="5720000000"/>
    <n v="5720000000"/>
  </r>
  <r>
    <x v="173"/>
    <s v="Year 1"/>
    <d v="2012-12-29T00:00:00"/>
    <x v="0"/>
    <s v="Consumer Discretionary"/>
    <s v="Consumer Electronics"/>
    <n v="2715675000"/>
    <n v="1277195000"/>
    <n v="508547000"/>
    <n v="325773000"/>
    <n v="0"/>
    <n v="834320000"/>
    <n v="1438480000"/>
    <n v="604160000"/>
  </r>
  <r>
    <x v="173"/>
    <s v="Year 2"/>
    <d v="2013-12-28T00:00:00"/>
    <x v="1"/>
    <s v="Consumer Discretionary"/>
    <s v="Consumer Electronics"/>
    <n v="2631851000"/>
    <n v="1224551000"/>
    <n v="468345000"/>
    <n v="364923000"/>
    <n v="0"/>
    <n v="833268000"/>
    <n v="1407300000"/>
    <n v="574032000"/>
  </r>
  <r>
    <x v="173"/>
    <s v="Year 3"/>
    <d v="2014-12-27T00:00:00"/>
    <x v="2"/>
    <s v="Consumer Discretionary"/>
    <s v="Consumer Electronics"/>
    <n v="2870658000"/>
    <n v="1266246000"/>
    <n v="518665000"/>
    <n v="395121000"/>
    <n v="0"/>
    <n v="913786000"/>
    <n v="1604412000"/>
    <n v="690626000"/>
  </r>
  <r>
    <x v="173"/>
    <s v="Year 4"/>
    <d v="2015-12-26T00:00:00"/>
    <x v="3"/>
    <s v="Consumer Discretionary"/>
    <s v="Consumer Electronics"/>
    <n v="2820270000"/>
    <n v="1281566000"/>
    <n v="562080000"/>
    <n v="427043000"/>
    <n v="0"/>
    <n v="989123000"/>
    <n v="1538704000"/>
    <n v="549581000"/>
  </r>
  <r>
    <x v="174"/>
    <s v="Year 1"/>
    <d v="2013-12-31T00:00:00"/>
    <x v="1"/>
    <s v="Consumer Discretionary"/>
    <s v="Tires &amp; Rubber"/>
    <n v="19540000000"/>
    <n v="15422000000"/>
    <n v="2816000000"/>
    <n v="0"/>
    <n v="0"/>
    <n v="2816000000"/>
    <n v="4118000000"/>
    <n v="1302000000"/>
  </r>
  <r>
    <x v="174"/>
    <s v="Year 2"/>
    <d v="2014-12-31T00:00:00"/>
    <x v="2"/>
    <s v="Consumer Discretionary"/>
    <s v="Tires &amp; Rubber"/>
    <n v="18138000000"/>
    <n v="13906000000"/>
    <n v="2815000000"/>
    <n v="0"/>
    <n v="0"/>
    <n v="2815000000"/>
    <n v="4232000000"/>
    <n v="1417000000"/>
  </r>
  <r>
    <x v="174"/>
    <s v="Year 3"/>
    <d v="2015-12-31T00:00:00"/>
    <x v="3"/>
    <s v="Consumer Discretionary"/>
    <s v="Tires &amp; Rubber"/>
    <n v="16443000000"/>
    <n v="12164000000"/>
    <n v="2728000000"/>
    <n v="0"/>
    <n v="0"/>
    <n v="2728000000"/>
    <n v="4279000000"/>
    <n v="1551000000"/>
  </r>
  <r>
    <x v="174"/>
    <s v="Year 4"/>
    <d v="2016-12-31T00:00:00"/>
    <x v="4"/>
    <s v="Consumer Discretionary"/>
    <s v="Tires &amp; Rubber"/>
    <n v="15158000000"/>
    <n v="10972000000"/>
    <n v="2617000000"/>
    <n v="0"/>
    <n v="0"/>
    <n v="2617000000"/>
    <n v="4186000000"/>
    <n v="1569000000"/>
  </r>
  <r>
    <x v="175"/>
    <s v="Year 1"/>
    <d v="2012-12-31T00:00:00"/>
    <x v="0"/>
    <s v="Industrials"/>
    <s v="Industrial Materials"/>
    <n v="8950045000"/>
    <n v="5033885000"/>
    <n v="2785035000"/>
    <n v="0"/>
    <n v="0"/>
    <n v="2785035000"/>
    <n v="3916160000"/>
    <n v="1131125000"/>
  </r>
  <r>
    <x v="175"/>
    <s v="Year 2"/>
    <d v="2013-12-31T00:00:00"/>
    <x v="1"/>
    <s v="Industrials"/>
    <s v="Industrial Materials"/>
    <n v="9437758000"/>
    <n v="5301275000"/>
    <n v="2839629000"/>
    <n v="0"/>
    <n v="0"/>
    <n v="2839629000"/>
    <n v="4136483000"/>
    <n v="1296854000"/>
  </r>
  <r>
    <x v="175"/>
    <s v="Year 3"/>
    <d v="2014-12-31T00:00:00"/>
    <x v="2"/>
    <s v="Industrials"/>
    <s v="Industrial Materials"/>
    <n v="9964953000"/>
    <n v="5650711000"/>
    <n v="2967125000"/>
    <n v="0"/>
    <n v="0"/>
    <n v="2967125000"/>
    <n v="4314242000"/>
    <n v="1347117000"/>
  </r>
  <r>
    <x v="175"/>
    <s v="Year 4"/>
    <d v="2015-12-31T00:00:00"/>
    <x v="3"/>
    <s v="Industrials"/>
    <s v="Industrial Materials"/>
    <n v="9973384000"/>
    <n v="5741956000"/>
    <n v="2931108000"/>
    <n v="0"/>
    <n v="0"/>
    <n v="2931108000"/>
    <n v="4231428000"/>
    <n v="1300320000"/>
  </r>
  <r>
    <x v="176"/>
    <s v="Year 1"/>
    <d v="2013-12-31T00:00:00"/>
    <x v="1"/>
    <s v="Energy"/>
    <s v="Oil &amp; Gas Equipment &amp; Services"/>
    <n v="29402000000"/>
    <n v="24931000000"/>
    <n v="1333000000"/>
    <n v="0"/>
    <n v="0"/>
    <n v="1333000000"/>
    <n v="4471000000"/>
    <n v="3138000000"/>
  </r>
  <r>
    <x v="176"/>
    <s v="Year 2"/>
    <d v="2014-12-31T00:00:00"/>
    <x v="2"/>
    <s v="Energy"/>
    <s v="Oil &amp; Gas Equipment &amp; Services"/>
    <n v="32870000000"/>
    <n v="27334000000"/>
    <n v="293000000"/>
    <n v="0"/>
    <n v="0"/>
    <n v="293000000"/>
    <n v="5536000000"/>
    <n v="5243000000"/>
  </r>
  <r>
    <x v="176"/>
    <s v="Year 3"/>
    <d v="2015-12-31T00:00:00"/>
    <x v="3"/>
    <s v="Energy"/>
    <s v="Oil &amp; Gas Equipment &amp; Services"/>
    <n v="23633000000"/>
    <n v="21113000000"/>
    <n v="200000000"/>
    <n v="0"/>
    <n v="0"/>
    <n v="200000000"/>
    <n v="2520000000"/>
    <n v="2320000000"/>
  </r>
  <r>
    <x v="176"/>
    <s v="Year 4"/>
    <d v="2016-12-31T00:00:00"/>
    <x v="4"/>
    <s v="Energy"/>
    <s v="Oil &amp; Gas Equipment &amp; Services"/>
    <n v="15887000000"/>
    <n v="15023000000"/>
    <n v="228000000"/>
    <n v="0"/>
    <n v="0"/>
    <n v="228000000"/>
    <n v="864000000"/>
    <n v="636000000"/>
  </r>
  <r>
    <x v="177"/>
    <s v="Year 1"/>
    <d v="2013-06-30T00:00:00"/>
    <x v="1"/>
    <s v="Consumer Discretionary"/>
    <s v="Consumer Electronics"/>
    <n v="4297842000"/>
    <n v="3193722000"/>
    <n v="902869000"/>
    <n v="0"/>
    <n v="0"/>
    <n v="902869000"/>
    <n v="1104120000"/>
    <n v="201251000"/>
  </r>
  <r>
    <x v="177"/>
    <s v="Year 2"/>
    <d v="2014-06-30T00:00:00"/>
    <x v="2"/>
    <s v="Consumer Discretionary"/>
    <s v="Consumer Electronics"/>
    <n v="5348483000"/>
    <n v="3891816000"/>
    <n v="1126940000"/>
    <n v="0"/>
    <n v="0"/>
    <n v="1126940000"/>
    <n v="1456667000"/>
    <n v="329727000"/>
  </r>
  <r>
    <x v="177"/>
    <s v="Year 3"/>
    <d v="2015-06-30T00:00:00"/>
    <x v="3"/>
    <s v="Consumer Discretionary"/>
    <s v="Consumer Electronics"/>
    <n v="6155297000"/>
    <n v="4338193000"/>
    <n v="1347510000"/>
    <n v="0"/>
    <n v="0"/>
    <n v="1347510000"/>
    <n v="1817104000"/>
    <n v="469594000"/>
  </r>
  <r>
    <x v="177"/>
    <s v="Year 4"/>
    <d v="2016-06-30T00:00:00"/>
    <x v="4"/>
    <s v="Consumer Discretionary"/>
    <s v="Consumer Electronics"/>
    <n v="6911676000"/>
    <n v="4818585000"/>
    <n v="1513064000"/>
    <n v="0"/>
    <n v="0"/>
    <n v="1513064000"/>
    <n v="2093091000"/>
    <n v="580027000"/>
  </r>
  <r>
    <x v="178"/>
    <s v="Year 1"/>
    <d v="2012-12-31T00:00:00"/>
    <x v="0"/>
    <s v="Consumer Discretionary"/>
    <s v="Leisure Products"/>
    <n v="4088983000"/>
    <n v="1671980000"/>
    <n v="1269586000"/>
    <n v="201197000"/>
    <n v="92369000"/>
    <n v="1563152000"/>
    <n v="2417003000"/>
    <n v="853851000"/>
  </r>
  <r>
    <x v="178"/>
    <s v="Year 2"/>
    <d v="2013-12-29T00:00:00"/>
    <x v="1"/>
    <s v="Consumer Discretionary"/>
    <s v="Leisure Products"/>
    <n v="4082157000"/>
    <n v="1672901000"/>
    <n v="1269777000"/>
    <n v="207591000"/>
    <n v="125876000"/>
    <n v="1603244000"/>
    <n v="2409256000"/>
    <n v="806012000"/>
  </r>
  <r>
    <x v="178"/>
    <s v="Year 3"/>
    <d v="2014-12-28T00:00:00"/>
    <x v="2"/>
    <s v="Consumer Discretionary"/>
    <s v="Leisure Products"/>
    <n v="4277207000"/>
    <n v="1698372000"/>
    <n v="1315793000"/>
    <n v="222556000"/>
    <n v="99794000"/>
    <n v="1638143000"/>
    <n v="2578835000"/>
    <n v="940692000"/>
  </r>
  <r>
    <x v="178"/>
    <s v="Year 4"/>
    <d v="2015-12-27T00:00:00"/>
    <x v="3"/>
    <s v="Consumer Discretionary"/>
    <s v="Leisure Products"/>
    <n v="4447509000"/>
    <n v="1677033000"/>
    <n v="1370183000"/>
    <n v="242944000"/>
    <n v="86171000"/>
    <n v="1699298000"/>
    <n v="2770476000"/>
    <n v="1071178000"/>
  </r>
  <r>
    <x v="179"/>
    <s v="Year 1"/>
    <d v="2012-12-31T00:00:00"/>
    <x v="0"/>
    <s v="Financials"/>
    <s v="Banks"/>
    <n v="3036584000"/>
    <n v="162167000"/>
    <n v="1789327000"/>
    <n v="0"/>
    <n v="193937000"/>
    <n v="1983264000"/>
    <n v="2874417000"/>
    <n v="891153000"/>
  </r>
  <r>
    <x v="179"/>
    <s v="Year 2"/>
    <d v="2013-12-31T00:00:00"/>
    <x v="1"/>
    <s v="Financials"/>
    <s v="Banks"/>
    <n v="2872833000"/>
    <n v="116241000"/>
    <n v="1716639000"/>
    <n v="0"/>
    <n v="131409000"/>
    <n v="1848048000"/>
    <n v="2756592000"/>
    <n v="908544000"/>
  </r>
  <r>
    <x v="179"/>
    <s v="Year 3"/>
    <d v="2014-12-31T00:00:00"/>
    <x v="2"/>
    <s v="Financials"/>
    <s v="Banks"/>
    <n v="2955641000"/>
    <n v="86453000"/>
    <n v="1843069000"/>
    <n v="0"/>
    <n v="120266000"/>
    <n v="1963335000"/>
    <n v="2869188000"/>
    <n v="905853000"/>
  </r>
  <r>
    <x v="179"/>
    <s v="Year 4"/>
    <d v="2015-12-31T00:00:00"/>
    <x v="3"/>
    <s v="Financials"/>
    <s v="Banks"/>
    <n v="3153251000"/>
    <n v="82175000"/>
    <n v="1948041000"/>
    <n v="0"/>
    <n v="127821000"/>
    <n v="2075862000"/>
    <n v="3071076000"/>
    <n v="995214000"/>
  </r>
  <r>
    <x v="180"/>
    <s v="Year 1"/>
    <d v="2013-12-28T00:00:00"/>
    <x v="1"/>
    <s v="Consumer Discretionary"/>
    <s v="Apparel, Accessories &amp; Luxury Goods"/>
    <n v="4627802000"/>
    <n v="3016109000"/>
    <n v="1096507000"/>
    <n v="0"/>
    <n v="0"/>
    <n v="1096507000"/>
    <n v="1611693000"/>
    <n v="515186000"/>
  </r>
  <r>
    <x v="180"/>
    <s v="Year 2"/>
    <d v="2015-01-03T00:00:00"/>
    <x v="3"/>
    <s v="Consumer Discretionary"/>
    <s v="Apparel, Accessories &amp; Luxury Goods"/>
    <n v="5324746000"/>
    <n v="3420339000"/>
    <n v="1340453000"/>
    <n v="0"/>
    <n v="0"/>
    <n v="1340453000"/>
    <n v="1904407000"/>
    <n v="563954000"/>
  </r>
  <r>
    <x v="180"/>
    <s v="Year 3"/>
    <d v="2016-01-02T00:00:00"/>
    <x v="4"/>
    <s v="Consumer Discretionary"/>
    <s v="Apparel, Accessories &amp; Luxury Goods"/>
    <n v="5731549000"/>
    <n v="3595217000"/>
    <n v="1541214000"/>
    <n v="0"/>
    <n v="0"/>
    <n v="1541214000"/>
    <n v="2136332000"/>
    <n v="595118000"/>
  </r>
  <r>
    <x v="180"/>
    <s v="Year 4"/>
    <d v="2016-12-31T00:00:00"/>
    <x v="4"/>
    <s v="Consumer Discretionary"/>
    <s v="Apparel, Accessories &amp; Luxury Goods"/>
    <n v="6028199000"/>
    <n v="3752151000"/>
    <n v="1500399000"/>
    <n v="0"/>
    <n v="0"/>
    <n v="1500399000"/>
    <n v="2276048000"/>
    <n v="775649000"/>
  </r>
  <r>
    <x v="181"/>
    <s v="Year 1"/>
    <d v="2012-12-31T00:00:00"/>
    <x v="0"/>
    <s v="Health Care"/>
    <s v="Health Care Facilities"/>
    <n v="33013000000"/>
    <n v="5717000000"/>
    <n v="20801000000"/>
    <n v="0"/>
    <n v="1679000000"/>
    <n v="22480000000"/>
    <n v="27296000000"/>
    <n v="4816000000"/>
  </r>
  <r>
    <x v="181"/>
    <s v="Year 2"/>
    <d v="2013-12-31T00:00:00"/>
    <x v="1"/>
    <s v="Health Care"/>
    <s v="Health Care Facilities"/>
    <n v="34182000000"/>
    <n v="5970000000"/>
    <n v="21667000000"/>
    <n v="0"/>
    <n v="1753000000"/>
    <n v="23420000000"/>
    <n v="28212000000"/>
    <n v="4792000000"/>
  </r>
  <r>
    <x v="181"/>
    <s v="Year 3"/>
    <d v="2014-12-31T00:00:00"/>
    <x v="2"/>
    <s v="Health Care"/>
    <s v="Health Care Facilities"/>
    <n v="36918000000"/>
    <n v="6262000000"/>
    <n v="23271000000"/>
    <n v="0"/>
    <n v="1820000000"/>
    <n v="25091000000"/>
    <n v="30656000000"/>
    <n v="5565000000"/>
  </r>
  <r>
    <x v="181"/>
    <s v="Year 4"/>
    <d v="2015-12-31T00:00:00"/>
    <x v="3"/>
    <s v="Health Care"/>
    <s v="Health Care Facilities"/>
    <n v="39678000000"/>
    <n v="6638000000"/>
    <n v="25171000000"/>
    <n v="0"/>
    <n v="1904000000"/>
    <n v="27075000000"/>
    <n v="33040000000"/>
    <n v="5965000000"/>
  </r>
  <r>
    <x v="182"/>
    <s v="Year 1"/>
    <d v="2012-12-31T00:00:00"/>
    <x v="0"/>
    <s v="Real Estate"/>
    <s v="REITs"/>
    <n v="1765979000"/>
    <n v="567989000"/>
    <n v="158950000"/>
    <n v="0"/>
    <n v="506220000"/>
    <n v="665170000"/>
    <n v="1197990000"/>
    <n v="532820000"/>
  </r>
  <r>
    <x v="182"/>
    <s v="Year 2"/>
    <d v="2013-12-31T00:00:00"/>
    <x v="1"/>
    <s v="Real Estate"/>
    <s v="REITs"/>
    <n v="2847945000"/>
    <n v="1206813000"/>
    <n v="241719000"/>
    <n v="0"/>
    <n v="865800000"/>
    <n v="1107519000"/>
    <n v="1641132000"/>
    <n v="533613000"/>
  </r>
  <r>
    <x v="182"/>
    <s v="Year 3"/>
    <d v="2014-12-31T00:00:00"/>
    <x v="2"/>
    <s v="Real Estate"/>
    <s v="REITs"/>
    <n v="3305879000"/>
    <n v="1403358000"/>
    <n v="212481000"/>
    <n v="0"/>
    <n v="844130000"/>
    <n v="1056611000"/>
    <n v="1902521000"/>
    <n v="845910000"/>
  </r>
  <r>
    <x v="182"/>
    <s v="Year 4"/>
    <d v="2015-12-31T00:00:00"/>
    <x v="3"/>
    <s v="Real Estate"/>
    <s v="REITs"/>
    <n v="3775685000"/>
    <n v="1622257000"/>
    <n v="258342000"/>
    <n v="0"/>
    <n v="826240000"/>
    <n v="1084582000"/>
    <n v="2153428000"/>
    <n v="1068846000"/>
  </r>
  <r>
    <x v="183"/>
    <s v="Year 1"/>
    <d v="2013-12-31T00:00:00"/>
    <x v="1"/>
    <s v="Real Estate"/>
    <s v="REITs"/>
    <n v="2013719000"/>
    <n v="0"/>
    <n v="401324000"/>
    <n v="0"/>
    <n v="423312000"/>
    <n v="824636000"/>
    <n v="2013719000"/>
    <n v="1189083000"/>
  </r>
  <r>
    <x v="183"/>
    <s v="Year 2"/>
    <d v="2014-12-31T00:00:00"/>
    <x v="2"/>
    <s v="Real Estate"/>
    <s v="REITs"/>
    <n v="1563210000"/>
    <n v="0"/>
    <n v="463059000"/>
    <n v="0"/>
    <n v="455016000"/>
    <n v="918075000"/>
    <n v="1563210000"/>
    <n v="645135000"/>
  </r>
  <r>
    <x v="183"/>
    <s v="Year 3"/>
    <d v="2015-12-31T00:00:00"/>
    <x v="3"/>
    <s v="Real Estate"/>
    <s v="REITs"/>
    <n v="1828305000"/>
    <n v="0"/>
    <n v="706644000"/>
    <n v="0"/>
    <n v="504905000"/>
    <n v="1211549000"/>
    <n v="1828305000"/>
    <n v="616756000"/>
  </r>
  <r>
    <x v="183"/>
    <s v="Year 4"/>
    <d v="2016-12-31T00:00:00"/>
    <x v="4"/>
    <s v="Real Estate"/>
    <s v="REITs"/>
    <n v="2040486000"/>
    <n v="0"/>
    <n v="842010000"/>
    <n v="0"/>
    <n v="568108000"/>
    <n v="1410118000"/>
    <n v="2040486000"/>
    <n v="630368000"/>
  </r>
  <r>
    <x v="184"/>
    <s v="Year 1"/>
    <d v="2013-02-03T00:00:00"/>
    <x v="1"/>
    <s v="Consumer Discretionary"/>
    <s v="Home Improvement Retail"/>
    <n v="74754000000"/>
    <n v="48912000000"/>
    <n v="16508000000"/>
    <n v="0"/>
    <n v="1568000000"/>
    <n v="18076000000"/>
    <n v="25842000000"/>
    <n v="7766000000"/>
  </r>
  <r>
    <x v="184"/>
    <s v="Year 2"/>
    <d v="2014-02-02T00:00:00"/>
    <x v="2"/>
    <s v="Consumer Discretionary"/>
    <s v="Home Improvement Retail"/>
    <n v="78812000000"/>
    <n v="51897000000"/>
    <n v="16122000000"/>
    <n v="0"/>
    <n v="1627000000"/>
    <n v="17749000000"/>
    <n v="26915000000"/>
    <n v="9166000000"/>
  </r>
  <r>
    <x v="184"/>
    <s v="Year 3"/>
    <d v="2015-02-01T00:00:00"/>
    <x v="3"/>
    <s v="Consumer Discretionary"/>
    <s v="Home Improvement Retail"/>
    <n v="83176000000"/>
    <n v="54787000000"/>
    <n v="16280000000"/>
    <n v="0"/>
    <n v="1640000000"/>
    <n v="17920000000"/>
    <n v="28389000000"/>
    <n v="10469000000"/>
  </r>
  <r>
    <x v="184"/>
    <s v="Year 4"/>
    <d v="2016-01-31T00:00:00"/>
    <x v="4"/>
    <s v="Consumer Discretionary"/>
    <s v="Home Improvement Retail"/>
    <n v="88519000000"/>
    <n v="58254000000"/>
    <n v="16801000000"/>
    <n v="0"/>
    <n v="1690000000"/>
    <n v="18491000000"/>
    <n v="30265000000"/>
    <n v="11774000000"/>
  </r>
  <r>
    <x v="185"/>
    <s v="Year 1"/>
    <d v="2012-12-31T00:00:00"/>
    <x v="0"/>
    <s v="Energy"/>
    <s v="Integrated Oil &amp; Gas"/>
    <n v="12245000000"/>
    <n v="3535000000"/>
    <n v="1126000000"/>
    <n v="0"/>
    <n v="2866000000"/>
    <n v="3992000000"/>
    <n v="8710000000"/>
    <n v="4718000000"/>
  </r>
  <r>
    <x v="185"/>
    <s v="Year 2"/>
    <d v="2013-12-31T00:00:00"/>
    <x v="1"/>
    <s v="Energy"/>
    <s v="Integrated Oil &amp; Gas"/>
    <n v="11905000000"/>
    <n v="3969000000"/>
    <n v="1045000000"/>
    <n v="0"/>
    <n v="2687000000"/>
    <n v="3732000000"/>
    <n v="7936000000"/>
    <n v="4204000000"/>
  </r>
  <r>
    <x v="185"/>
    <s v="Year 3"/>
    <d v="2014-12-31T00:00:00"/>
    <x v="2"/>
    <s v="Energy"/>
    <s v="Integrated Oil &amp; Gas"/>
    <n v="10737000000"/>
    <n v="3753000000"/>
    <n v="863000000"/>
    <n v="0"/>
    <n v="3224000000"/>
    <n v="4087000000"/>
    <n v="6984000000"/>
    <n v="2897000000"/>
  </r>
  <r>
    <x v="185"/>
    <s v="Year 4"/>
    <d v="2015-12-31T00:00:00"/>
    <x v="3"/>
    <s v="Energy"/>
    <s v="Integrated Oil &amp; Gas"/>
    <n v="6636000000"/>
    <n v="3323000000"/>
    <n v="703000000"/>
    <n v="0"/>
    <n v="3955000000"/>
    <n v="4658000000"/>
    <n v="3313000000"/>
    <n v="-1345000000"/>
  </r>
  <r>
    <x v="186"/>
    <s v="Year 1"/>
    <d v="2012-12-31T00:00:00"/>
    <x v="0"/>
    <s v="Financials"/>
    <s v="Property &amp; Casualty Insurance"/>
    <n v="22086000000"/>
    <n v="13195000000"/>
    <n v="0"/>
    <n v="0"/>
    <n v="7080000000"/>
    <n v="7080000000"/>
    <n v="8891000000"/>
    <n v="1811000000"/>
  </r>
  <r>
    <x v="186"/>
    <s v="Year 2"/>
    <d v="2013-12-31T00:00:00"/>
    <x v="1"/>
    <s v="Financials"/>
    <s v="Property &amp; Casualty Insurance"/>
    <n v="20673000000"/>
    <n v="11048000000"/>
    <n v="0"/>
    <n v="0"/>
    <n v="5970000000"/>
    <n v="5970000000"/>
    <n v="9625000000"/>
    <n v="3655000000"/>
  </r>
  <r>
    <x v="186"/>
    <s v="Year 3"/>
    <d v="2014-12-31T00:00:00"/>
    <x v="2"/>
    <s v="Financials"/>
    <s v="Property &amp; Casualty Insurance"/>
    <n v="18614000000"/>
    <n v="10805000000"/>
    <n v="0"/>
    <n v="0"/>
    <n v="5757000000"/>
    <n v="5757000000"/>
    <n v="7809000000"/>
    <n v="2052000000"/>
  </r>
  <r>
    <x v="186"/>
    <s v="Year 4"/>
    <d v="2015-12-31T00:00:00"/>
    <x v="3"/>
    <s v="Financials"/>
    <s v="Property &amp; Casualty Insurance"/>
    <n v="18377000000"/>
    <n v="10775000000"/>
    <n v="0"/>
    <n v="0"/>
    <n v="5274000000"/>
    <n v="5274000000"/>
    <n v="7602000000"/>
    <n v="2328000000"/>
  </r>
  <r>
    <x v="187"/>
    <s v="Year 1"/>
    <d v="2012-12-31T00:00:00"/>
    <x v="0"/>
    <s v="Consumer Discretionary"/>
    <s v="Motorcycle Manufacturers"/>
    <n v="5580506000"/>
    <n v="3440623000"/>
    <n v="1111232000"/>
    <n v="0"/>
    <n v="0"/>
    <n v="1111232000"/>
    <n v="2139883000"/>
    <n v="1028651000"/>
  </r>
  <r>
    <x v="187"/>
    <s v="Year 2"/>
    <d v="2013-12-31T00:00:00"/>
    <x v="1"/>
    <s v="Consumer Discretionary"/>
    <s v="Motorcycle Manufacturers"/>
    <n v="5899872000"/>
    <n v="3621417000"/>
    <n v="1124753000"/>
    <n v="0"/>
    <n v="0"/>
    <n v="1124753000"/>
    <n v="2278455000"/>
    <n v="1153702000"/>
  </r>
  <r>
    <x v="187"/>
    <s v="Year 3"/>
    <d v="2014-12-31T00:00:00"/>
    <x v="2"/>
    <s v="Consumer Discretionary"/>
    <s v="Motorcycle Manufacturers"/>
    <n v="6228508000"/>
    <n v="3788023000"/>
    <n v="1159502000"/>
    <n v="0"/>
    <n v="0"/>
    <n v="1159502000"/>
    <n v="2440485000"/>
    <n v="1280983000"/>
  </r>
  <r>
    <x v="187"/>
    <s v="Year 4"/>
    <d v="2015-12-31T00:00:00"/>
    <x v="3"/>
    <s v="Consumer Discretionary"/>
    <s v="Motorcycle Manufacturers"/>
    <n v="5995402000"/>
    <n v="3619612000"/>
    <n v="1220095000"/>
    <n v="0"/>
    <n v="0"/>
    <n v="1220095000"/>
    <n v="2375790000"/>
    <n v="1155695000"/>
  </r>
  <r>
    <x v="188"/>
    <s v="Year 1"/>
    <d v="2013-09-28T00:00:00"/>
    <x v="1"/>
    <s v="Health Care"/>
    <s v="Health Care Equipment"/>
    <n v="2492300000"/>
    <n v="1330900000"/>
    <n v="661100000"/>
    <n v="197600000"/>
    <n v="112600000"/>
    <n v="971300000"/>
    <n v="1161400000"/>
    <n v="190100000"/>
  </r>
  <r>
    <x v="188"/>
    <s v="Year 2"/>
    <d v="2014-09-27T00:00:00"/>
    <x v="2"/>
    <s v="Health Care"/>
    <s v="Health Care Equipment"/>
    <n v="2530700000"/>
    <n v="1285200000"/>
    <n v="591500000"/>
    <n v="203200000"/>
    <n v="113800000"/>
    <n v="908500000"/>
    <n v="1245500000"/>
    <n v="337000000"/>
  </r>
  <r>
    <x v="188"/>
    <s v="Year 3"/>
    <d v="2015-09-26T00:00:00"/>
    <x v="3"/>
    <s v="Health Care"/>
    <s v="Health Care Equipment"/>
    <n v="2705000000"/>
    <n v="1272300000"/>
    <n v="624000000"/>
    <n v="214900000"/>
    <n v="110200000"/>
    <n v="949100000"/>
    <n v="1432700000"/>
    <n v="483600000"/>
  </r>
  <r>
    <x v="188"/>
    <s v="Year 4"/>
    <d v="2016-09-24T00:00:00"/>
    <x v="4"/>
    <s v="Health Care"/>
    <s v="Health Care Equipment"/>
    <n v="2832700000"/>
    <n v="1269400000"/>
    <n v="682400000"/>
    <n v="232100000"/>
    <n v="89700000"/>
    <n v="1004200000"/>
    <n v="1563300000"/>
    <n v="559100000"/>
  </r>
  <r>
    <x v="189"/>
    <s v="Year 1"/>
    <d v="2013-12-31T00:00:00"/>
    <x v="1"/>
    <s v="Industrials"/>
    <s v="Industrial Conglomerates"/>
    <n v="39055000000"/>
    <n v="28364000000"/>
    <n v="5190000000"/>
    <n v="0"/>
    <n v="0"/>
    <n v="5190000000"/>
    <n v="10691000000"/>
    <n v="5501000000"/>
  </r>
  <r>
    <x v="189"/>
    <s v="Year 2"/>
    <d v="2014-12-31T00:00:00"/>
    <x v="2"/>
    <s v="Industrials"/>
    <s v="Industrial Conglomerates"/>
    <n v="40306000000"/>
    <n v="28957000000"/>
    <n v="5518000000"/>
    <n v="0"/>
    <n v="0"/>
    <n v="5518000000"/>
    <n v="11349000000"/>
    <n v="5831000000"/>
  </r>
  <r>
    <x v="189"/>
    <s v="Year 3"/>
    <d v="2015-12-31T00:00:00"/>
    <x v="3"/>
    <s v="Industrials"/>
    <s v="Industrial Conglomerates"/>
    <n v="38581000000"/>
    <n v="26747000000"/>
    <n v="5006000000"/>
    <n v="0"/>
    <n v="0"/>
    <n v="5006000000"/>
    <n v="11834000000"/>
    <n v="6828000000"/>
  </r>
  <r>
    <x v="189"/>
    <s v="Year 4"/>
    <d v="2016-12-31T00:00:00"/>
    <x v="4"/>
    <s v="Industrials"/>
    <s v="Industrial Conglomerates"/>
    <n v="39302000000"/>
    <n v="27150000000"/>
    <n v="5469000000"/>
    <n v="0"/>
    <n v="0"/>
    <n v="5469000000"/>
    <n v="12152000000"/>
    <n v="6683000000"/>
  </r>
  <r>
    <x v="190"/>
    <s v="Year 1"/>
    <d v="2013-09-30T00:00:00"/>
    <x v="1"/>
    <s v="Energy"/>
    <s v="Oil &amp; Gas Drilling"/>
    <n v="3387614000"/>
    <n v="1852768000"/>
    <n v="126250000"/>
    <n v="15235000"/>
    <n v="455623000"/>
    <n v="597108000"/>
    <n v="1534846000"/>
    <n v="937738000"/>
  </r>
  <r>
    <x v="190"/>
    <s v="Year 2"/>
    <d v="2014-09-30T00:00:00"/>
    <x v="2"/>
    <s v="Energy"/>
    <s v="Oil &amp; Gas Drilling"/>
    <n v="3715968000"/>
    <n v="2006715000"/>
    <n v="116190000"/>
    <n v="15905000"/>
    <n v="523984000"/>
    <n v="656079000"/>
    <n v="1709253000"/>
    <n v="1053174000"/>
  </r>
  <r>
    <x v="190"/>
    <s v="Year 3"/>
    <d v="2015-09-30T00:00:00"/>
    <x v="3"/>
    <s v="Energy"/>
    <s v="Oil &amp; Gas Drilling"/>
    <n v="3161702000"/>
    <n v="1703476000"/>
    <n v="122878000"/>
    <n v="16104000"/>
    <n v="608039000"/>
    <n v="747021000"/>
    <n v="1458226000"/>
    <n v="711205000"/>
  </r>
  <r>
    <x v="190"/>
    <s v="Year 4"/>
    <d v="2016-09-30T00:00:00"/>
    <x v="4"/>
    <s v="Energy"/>
    <s v="Oil &amp; Gas Drilling"/>
    <n v="1624232000"/>
    <n v="898805000"/>
    <n v="136287000"/>
    <n v="10269000"/>
    <n v="598587000"/>
    <n v="745143000"/>
    <n v="725427000"/>
    <n v="-19716000"/>
  </r>
  <r>
    <x v="191"/>
    <s v="Year 1"/>
    <d v="2014-10-31T00:00:00"/>
    <x v="2"/>
    <s v="Information Technology"/>
    <s v="Technology Hardware, Storage &amp; Peripherals"/>
    <n v="55123000000"/>
    <n v="39486000000"/>
    <n v="8717000000"/>
    <n v="2197000000"/>
    <n v="906000000"/>
    <n v="11820000000"/>
    <n v="15637000000"/>
    <n v="3817000000"/>
  </r>
  <r>
    <x v="191"/>
    <s v="Year 2"/>
    <d v="2015-10-31T00:00:00"/>
    <x v="3"/>
    <s v="Information Technology"/>
    <s v="Technology Hardware, Storage &amp; Peripherals"/>
    <n v="52107000000"/>
    <n v="37168000000"/>
    <n v="9047000000"/>
    <n v="2338000000"/>
    <n v="852000000"/>
    <n v="12237000000"/>
    <n v="14939000000"/>
    <n v="2702000000"/>
  </r>
  <r>
    <x v="191"/>
    <s v="Year 3"/>
    <d v="2016-10-31T00:00:00"/>
    <x v="4"/>
    <s v="Information Technology"/>
    <s v="Technology Hardware, Storage &amp; Peripherals"/>
    <n v="50123000000"/>
    <n v="35507000000"/>
    <n v="8419000000"/>
    <n v="2298000000"/>
    <n v="755000000"/>
    <n v="11472000000"/>
    <n v="14616000000"/>
    <n v="3144000000"/>
  </r>
  <r>
    <x v="192"/>
    <s v="Year 1"/>
    <d v="2013-10-31T00:00:00"/>
    <x v="1"/>
    <s v="Information Technology"/>
    <s v="Computer Hardware"/>
    <n v="112298000000"/>
    <n v="86380000000"/>
    <n v="13267000000"/>
    <n v="3135000000"/>
    <n v="1373000000"/>
    <n v="17775000000"/>
    <n v="25918000000"/>
    <n v="8143000000"/>
  </r>
  <r>
    <x v="192"/>
    <s v="Year 2"/>
    <d v="2014-10-31T00:00:00"/>
    <x v="2"/>
    <s v="Information Technology"/>
    <s v="Computer Hardware"/>
    <n v="56651000000"/>
    <n v="45431000000"/>
    <n v="5361000000"/>
    <n v="1298000000"/>
    <n v="129000000"/>
    <n v="6788000000"/>
    <n v="11220000000"/>
    <n v="4432000000"/>
  </r>
  <r>
    <x v="192"/>
    <s v="Year 3"/>
    <d v="2015-10-31T00:00:00"/>
    <x v="3"/>
    <s v="Information Technology"/>
    <s v="Computer Hardware"/>
    <n v="51463000000"/>
    <n v="41524000000"/>
    <n v="4663000000"/>
    <n v="1191000000"/>
    <n v="102000000"/>
    <n v="5956000000"/>
    <n v="9939000000"/>
    <n v="3983000000"/>
  </r>
  <r>
    <x v="192"/>
    <s v="Year 4"/>
    <d v="2016-10-31T00:00:00"/>
    <x v="4"/>
    <s v="Information Technology"/>
    <s v="Computer Hardware"/>
    <n v="48238000000"/>
    <n v="39240000000"/>
    <n v="4019000000"/>
    <n v="1209000000"/>
    <n v="16000000"/>
    <n v="5244000000"/>
    <n v="8998000000"/>
    <n v="375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4C58E-7D74-4274-955B-1805C17DD87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435" firstHeaderRow="1" firstDataRow="2" firstDataCol="1"/>
  <pivotFields count="14"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showAll="0"/>
    <pivotField numFmtId="14" showAll="0"/>
    <pivotField axis="axisCol" showAll="0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showAll="0"/>
    <pivotField showAll="0"/>
    <pivotField dataField="1" numFmtId="6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 Total Revenue " fld="6" baseField="0" baseItem="0" numFmtId="44"/>
  </dataFields>
  <formats count="37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3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9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8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7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6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5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4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3">
      <pivotArea dataOnly="0" labelOnly="1" fieldPosition="0">
        <references count="1">
          <reference field="0" count="3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6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">
      <pivotArea dataOnly="0" labelOnly="1" fieldPosition="0">
        <references count="1">
          <reference field="0" count="3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0E93A-E90C-48E6-8EA1-4BFF5C568703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98" firstHeaderRow="1" firstDataRow="2" firstDataCol="1"/>
  <pivotFields count="14">
    <pivotField axis="axisRow" showAl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/>
    <pivotField numFmtId="14" showAll="0"/>
    <pivotField axis="axisCol" showAll="0">
      <items count="10">
        <item x="5"/>
        <item x="6"/>
        <item x="7"/>
        <item x="8"/>
        <item x="0"/>
        <item x="1"/>
        <item x="2"/>
        <item x="3"/>
        <item x="4"/>
        <item t="default"/>
      </items>
    </pivotField>
    <pivotField showAll="0"/>
    <pivotField showAll="0"/>
    <pivotField numFmtId="6" showAll="0"/>
    <pivotField showAll="0"/>
    <pivotField showAll="0"/>
    <pivotField showAll="0"/>
    <pivotField showAll="0"/>
    <pivotField numFmtId="6" showAll="0"/>
    <pivotField numFmtId="6" showAll="0"/>
    <pivotField dataField="1" numFmtId="6" showAll="0"/>
  </pivotFields>
  <rowFields count="1">
    <field x="0"/>
  </rowFields>
  <rowItems count="1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operating_income" fld="13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716"/>
  <sheetViews>
    <sheetView topLeftCell="B1" zoomScale="86" zoomScaleNormal="86" workbookViewId="0">
      <selection activeCell="G1724" sqref="G1724:G1725"/>
    </sheetView>
  </sheetViews>
  <sheetFormatPr defaultRowHeight="14.4" x14ac:dyDescent="0.3"/>
  <cols>
    <col min="1" max="1" width="0" hidden="1" customWidth="1"/>
    <col min="2" max="2" width="17.21875" customWidth="1"/>
    <col min="4" max="4" width="16.88671875" customWidth="1"/>
    <col min="5" max="5" width="14.5546875" customWidth="1"/>
    <col min="6" max="6" width="30.6640625" customWidth="1"/>
    <col min="7" max="7" width="26.44140625" customWidth="1"/>
    <col min="8" max="8" width="23.21875" customWidth="1"/>
    <col min="9" max="9" width="25.21875" customWidth="1"/>
    <col min="10" max="10" width="21.33203125" customWidth="1"/>
    <col min="11" max="11" width="22.6640625" customWidth="1"/>
    <col min="12" max="12" width="27.33203125" customWidth="1"/>
    <col min="13" max="13" width="16.6640625" customWidth="1"/>
    <col min="14" max="14" width="18" customWidth="1"/>
    <col min="15" max="15" width="18.77734375" customWidth="1"/>
  </cols>
  <sheetData>
    <row r="1" spans="1:15" x14ac:dyDescent="0.3">
      <c r="A1" s="2"/>
      <c r="B1" s="6" t="s">
        <v>0</v>
      </c>
      <c r="C1" s="6" t="s">
        <v>1</v>
      </c>
      <c r="D1" s="6" t="s">
        <v>2</v>
      </c>
      <c r="E1" s="6" t="s">
        <v>575</v>
      </c>
      <c r="F1" s="6" t="s">
        <v>8</v>
      </c>
      <c r="G1" s="6" t="s">
        <v>9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7" t="s">
        <v>576</v>
      </c>
      <c r="N1" s="7" t="s">
        <v>577</v>
      </c>
      <c r="O1" s="7" t="s">
        <v>578</v>
      </c>
    </row>
    <row r="2" spans="1:15" hidden="1" x14ac:dyDescent="0.3">
      <c r="A2" s="2">
        <v>0</v>
      </c>
      <c r="B2" s="2" t="s">
        <v>10</v>
      </c>
      <c r="C2" s="2" t="s">
        <v>11</v>
      </c>
      <c r="D2" s="3">
        <v>41274</v>
      </c>
      <c r="E2" s="4">
        <f>YEAR(D2)</f>
        <v>2012</v>
      </c>
      <c r="F2" s="2" t="s">
        <v>12</v>
      </c>
      <c r="G2" s="2" t="s">
        <v>13</v>
      </c>
      <c r="H2" s="5">
        <v>24855000000</v>
      </c>
      <c r="I2" s="5">
        <v>10499000000</v>
      </c>
      <c r="J2" s="5">
        <v>12977000000</v>
      </c>
      <c r="K2" s="2">
        <v>0</v>
      </c>
      <c r="L2" s="5">
        <v>845000000</v>
      </c>
      <c r="M2" s="1">
        <f>J2+K2+L2</f>
        <v>13822000000</v>
      </c>
      <c r="N2" s="1">
        <f>H2-I2</f>
        <v>14356000000</v>
      </c>
      <c r="O2" s="1">
        <f>N2-M2</f>
        <v>534000000</v>
      </c>
    </row>
    <row r="3" spans="1:15" hidden="1" x14ac:dyDescent="0.3">
      <c r="A3" s="2">
        <v>1</v>
      </c>
      <c r="B3" s="2" t="s">
        <v>10</v>
      </c>
      <c r="C3" s="2" t="s">
        <v>14</v>
      </c>
      <c r="D3" s="3">
        <v>41639</v>
      </c>
      <c r="E3" s="4">
        <f t="shared" ref="E3:E66" si="0">YEAR(D3)</f>
        <v>2013</v>
      </c>
      <c r="F3" s="2" t="s">
        <v>12</v>
      </c>
      <c r="G3" s="2" t="s">
        <v>13</v>
      </c>
      <c r="H3" s="5">
        <v>26743000000</v>
      </c>
      <c r="I3" s="5">
        <v>11019000000</v>
      </c>
      <c r="J3" s="5">
        <v>12913000000</v>
      </c>
      <c r="K3" s="2">
        <v>0</v>
      </c>
      <c r="L3" s="5">
        <v>853000000</v>
      </c>
      <c r="M3" s="1">
        <f t="shared" ref="M3:M66" si="1">J3+K3+L3</f>
        <v>13766000000</v>
      </c>
      <c r="N3" s="1">
        <f t="shared" ref="N3:N66" si="2">H3-I3</f>
        <v>15724000000</v>
      </c>
      <c r="O3" s="1">
        <f t="shared" ref="O3:O66" si="3">N3-M3</f>
        <v>1958000000</v>
      </c>
    </row>
    <row r="4" spans="1:15" hidden="1" x14ac:dyDescent="0.3">
      <c r="A4" s="2">
        <v>2</v>
      </c>
      <c r="B4" s="2" t="s">
        <v>10</v>
      </c>
      <c r="C4" s="2" t="s">
        <v>15</v>
      </c>
      <c r="D4" s="3">
        <v>42004</v>
      </c>
      <c r="E4" s="4">
        <f t="shared" si="0"/>
        <v>2014</v>
      </c>
      <c r="F4" s="2" t="s">
        <v>12</v>
      </c>
      <c r="G4" s="2" t="s">
        <v>13</v>
      </c>
      <c r="H4" s="5">
        <v>42650000000</v>
      </c>
      <c r="I4" s="5">
        <v>15620000000</v>
      </c>
      <c r="J4" s="5">
        <v>20686000000</v>
      </c>
      <c r="K4" s="2">
        <v>0</v>
      </c>
      <c r="L4" s="5">
        <v>1295000000</v>
      </c>
      <c r="M4" s="1">
        <f t="shared" si="1"/>
        <v>21981000000</v>
      </c>
      <c r="N4" s="1">
        <f t="shared" si="2"/>
        <v>27030000000</v>
      </c>
      <c r="O4" s="1">
        <f t="shared" si="3"/>
        <v>5049000000</v>
      </c>
    </row>
    <row r="5" spans="1:15" hidden="1" x14ac:dyDescent="0.3">
      <c r="A5" s="2">
        <v>3</v>
      </c>
      <c r="B5" s="2" t="s">
        <v>10</v>
      </c>
      <c r="C5" s="2" t="s">
        <v>16</v>
      </c>
      <c r="D5" s="3">
        <v>42369</v>
      </c>
      <c r="E5" s="4">
        <f t="shared" si="0"/>
        <v>2015</v>
      </c>
      <c r="F5" s="2" t="s">
        <v>12</v>
      </c>
      <c r="G5" s="2" t="s">
        <v>13</v>
      </c>
      <c r="H5" s="5">
        <v>40990000000</v>
      </c>
      <c r="I5" s="5">
        <v>11096000000</v>
      </c>
      <c r="J5" s="5">
        <v>21275000000</v>
      </c>
      <c r="K5" s="2">
        <v>0</v>
      </c>
      <c r="L5" s="5">
        <v>1364000000</v>
      </c>
      <c r="M5" s="1">
        <f t="shared" si="1"/>
        <v>22639000000</v>
      </c>
      <c r="N5" s="1">
        <f t="shared" si="2"/>
        <v>29894000000</v>
      </c>
      <c r="O5" s="1">
        <f t="shared" si="3"/>
        <v>7255000000</v>
      </c>
    </row>
    <row r="6" spans="1:15" hidden="1" x14ac:dyDescent="0.3">
      <c r="A6" s="2">
        <v>4</v>
      </c>
      <c r="B6" s="2" t="s">
        <v>17</v>
      </c>
      <c r="C6" s="2" t="s">
        <v>11</v>
      </c>
      <c r="D6" s="3">
        <v>41272</v>
      </c>
      <c r="E6" s="4">
        <f t="shared" si="0"/>
        <v>2012</v>
      </c>
      <c r="F6" s="2" t="s">
        <v>18</v>
      </c>
      <c r="G6" s="2" t="s">
        <v>19</v>
      </c>
      <c r="H6" s="5">
        <v>6205003000</v>
      </c>
      <c r="I6" s="5">
        <v>3106967000</v>
      </c>
      <c r="J6" s="5">
        <v>2440721000</v>
      </c>
      <c r="K6" s="2">
        <v>0</v>
      </c>
      <c r="L6" s="2">
        <v>0</v>
      </c>
      <c r="M6" s="1">
        <f t="shared" si="1"/>
        <v>2440721000</v>
      </c>
      <c r="N6" s="1">
        <f t="shared" si="2"/>
        <v>3098036000</v>
      </c>
      <c r="O6" s="1">
        <f t="shared" si="3"/>
        <v>657315000</v>
      </c>
    </row>
    <row r="7" spans="1:15" hidden="1" x14ac:dyDescent="0.3">
      <c r="A7" s="2">
        <v>5</v>
      </c>
      <c r="B7" s="2" t="s">
        <v>17</v>
      </c>
      <c r="C7" s="2" t="s">
        <v>14</v>
      </c>
      <c r="D7" s="3">
        <v>41636</v>
      </c>
      <c r="E7" s="4">
        <f t="shared" si="0"/>
        <v>2013</v>
      </c>
      <c r="F7" s="2" t="s">
        <v>18</v>
      </c>
      <c r="G7" s="2" t="s">
        <v>19</v>
      </c>
      <c r="H7" s="5">
        <v>6493814000</v>
      </c>
      <c r="I7" s="5">
        <v>3241668000</v>
      </c>
      <c r="J7" s="5">
        <v>2591828000</v>
      </c>
      <c r="K7" s="2">
        <v>0</v>
      </c>
      <c r="L7" s="2">
        <v>0</v>
      </c>
      <c r="M7" s="1">
        <f t="shared" si="1"/>
        <v>2591828000</v>
      </c>
      <c r="N7" s="1">
        <f t="shared" si="2"/>
        <v>3252146000</v>
      </c>
      <c r="O7" s="1">
        <f t="shared" si="3"/>
        <v>660318000</v>
      </c>
    </row>
    <row r="8" spans="1:15" hidden="1" x14ac:dyDescent="0.3">
      <c r="A8" s="2">
        <v>6</v>
      </c>
      <c r="B8" s="2" t="s">
        <v>17</v>
      </c>
      <c r="C8" s="2" t="s">
        <v>15</v>
      </c>
      <c r="D8" s="3">
        <v>42007</v>
      </c>
      <c r="E8" s="4">
        <f t="shared" si="0"/>
        <v>2015</v>
      </c>
      <c r="F8" s="2" t="s">
        <v>18</v>
      </c>
      <c r="G8" s="2" t="s">
        <v>19</v>
      </c>
      <c r="H8" s="5">
        <v>9843861000</v>
      </c>
      <c r="I8" s="5">
        <v>5390248000</v>
      </c>
      <c r="J8" s="5">
        <v>3601903000</v>
      </c>
      <c r="K8" s="2">
        <v>0</v>
      </c>
      <c r="L8" s="2">
        <v>0</v>
      </c>
      <c r="M8" s="1">
        <f t="shared" si="1"/>
        <v>3601903000</v>
      </c>
      <c r="N8" s="1">
        <f t="shared" si="2"/>
        <v>4453613000</v>
      </c>
      <c r="O8" s="1">
        <f t="shared" si="3"/>
        <v>851710000</v>
      </c>
    </row>
    <row r="9" spans="1:15" hidden="1" x14ac:dyDescent="0.3">
      <c r="A9" s="2">
        <v>7</v>
      </c>
      <c r="B9" s="2" t="s">
        <v>17</v>
      </c>
      <c r="C9" s="2" t="s">
        <v>16</v>
      </c>
      <c r="D9" s="3">
        <v>42371</v>
      </c>
      <c r="E9" s="4">
        <f t="shared" si="0"/>
        <v>2016</v>
      </c>
      <c r="F9" s="2" t="s">
        <v>18</v>
      </c>
      <c r="G9" s="2" t="s">
        <v>19</v>
      </c>
      <c r="H9" s="5">
        <v>9737018000</v>
      </c>
      <c r="I9" s="5">
        <v>5314246000</v>
      </c>
      <c r="J9" s="5">
        <v>3596992000</v>
      </c>
      <c r="K9" s="2">
        <v>0</v>
      </c>
      <c r="L9" s="2">
        <v>0</v>
      </c>
      <c r="M9" s="1">
        <f t="shared" si="1"/>
        <v>3596992000</v>
      </c>
      <c r="N9" s="1">
        <f t="shared" si="2"/>
        <v>4422772000</v>
      </c>
      <c r="O9" s="1">
        <f t="shared" si="3"/>
        <v>825780000</v>
      </c>
    </row>
    <row r="10" spans="1:15" x14ac:dyDescent="0.3">
      <c r="A10" s="2">
        <v>8</v>
      </c>
      <c r="B10" s="2" t="s">
        <v>20</v>
      </c>
      <c r="C10" s="2" t="s">
        <v>11</v>
      </c>
      <c r="D10" s="3">
        <v>41545</v>
      </c>
      <c r="E10" s="4">
        <f t="shared" si="0"/>
        <v>2013</v>
      </c>
      <c r="F10" s="2" t="s">
        <v>21</v>
      </c>
      <c r="G10" s="2" t="s">
        <v>22</v>
      </c>
      <c r="H10" s="5">
        <v>170910000000</v>
      </c>
      <c r="I10" s="5">
        <v>106606000000</v>
      </c>
      <c r="J10" s="5">
        <v>10830000000</v>
      </c>
      <c r="K10" s="5">
        <v>4475000000</v>
      </c>
      <c r="L10" s="2">
        <v>0</v>
      </c>
      <c r="M10" s="1">
        <f t="shared" si="1"/>
        <v>15305000000</v>
      </c>
      <c r="N10" s="1">
        <f t="shared" si="2"/>
        <v>64304000000</v>
      </c>
      <c r="O10" s="1">
        <f t="shared" si="3"/>
        <v>48999000000</v>
      </c>
    </row>
    <row r="11" spans="1:15" x14ac:dyDescent="0.3">
      <c r="A11" s="2">
        <v>9</v>
      </c>
      <c r="B11" s="2" t="s">
        <v>20</v>
      </c>
      <c r="C11" s="2" t="s">
        <v>14</v>
      </c>
      <c r="D11" s="3">
        <v>41909</v>
      </c>
      <c r="E11" s="4">
        <f t="shared" si="0"/>
        <v>2014</v>
      </c>
      <c r="F11" s="2" t="s">
        <v>21</v>
      </c>
      <c r="G11" s="2" t="s">
        <v>22</v>
      </c>
      <c r="H11" s="5">
        <v>182795000000</v>
      </c>
      <c r="I11" s="5">
        <v>112258000000</v>
      </c>
      <c r="J11" s="5">
        <v>11993000000</v>
      </c>
      <c r="K11" s="5">
        <v>6041000000</v>
      </c>
      <c r="L11" s="2">
        <v>0</v>
      </c>
      <c r="M11" s="1">
        <f t="shared" si="1"/>
        <v>18034000000</v>
      </c>
      <c r="N11" s="1">
        <f t="shared" si="2"/>
        <v>70537000000</v>
      </c>
      <c r="O11" s="1">
        <f t="shared" si="3"/>
        <v>52503000000</v>
      </c>
    </row>
    <row r="12" spans="1:15" x14ac:dyDescent="0.3">
      <c r="A12" s="2">
        <v>10</v>
      </c>
      <c r="B12" s="2" t="s">
        <v>20</v>
      </c>
      <c r="C12" s="2" t="s">
        <v>15</v>
      </c>
      <c r="D12" s="3">
        <v>42273</v>
      </c>
      <c r="E12" s="4">
        <f t="shared" si="0"/>
        <v>2015</v>
      </c>
      <c r="F12" s="2" t="s">
        <v>21</v>
      </c>
      <c r="G12" s="2" t="s">
        <v>22</v>
      </c>
      <c r="H12" s="5">
        <v>233715000000</v>
      </c>
      <c r="I12" s="5">
        <v>140089000000</v>
      </c>
      <c r="J12" s="5">
        <v>14329000000</v>
      </c>
      <c r="K12" s="5">
        <v>8067000000</v>
      </c>
      <c r="L12" s="2">
        <v>0</v>
      </c>
      <c r="M12" s="1">
        <f t="shared" si="1"/>
        <v>22396000000</v>
      </c>
      <c r="N12" s="1">
        <f t="shared" si="2"/>
        <v>93626000000</v>
      </c>
      <c r="O12" s="1">
        <f t="shared" si="3"/>
        <v>71230000000</v>
      </c>
    </row>
    <row r="13" spans="1:15" x14ac:dyDescent="0.3">
      <c r="A13" s="2">
        <v>11</v>
      </c>
      <c r="B13" s="2" t="s">
        <v>20</v>
      </c>
      <c r="C13" s="2" t="s">
        <v>16</v>
      </c>
      <c r="D13" s="3">
        <v>42637</v>
      </c>
      <c r="E13" s="4">
        <f t="shared" si="0"/>
        <v>2016</v>
      </c>
      <c r="F13" s="2" t="s">
        <v>21</v>
      </c>
      <c r="G13" s="2" t="s">
        <v>22</v>
      </c>
      <c r="H13" s="5">
        <v>215639000000</v>
      </c>
      <c r="I13" s="5">
        <v>131376000000</v>
      </c>
      <c r="J13" s="5">
        <v>14194000000</v>
      </c>
      <c r="K13" s="5">
        <v>10045000000</v>
      </c>
      <c r="L13" s="2">
        <v>0</v>
      </c>
      <c r="M13" s="1">
        <f t="shared" si="1"/>
        <v>24239000000</v>
      </c>
      <c r="N13" s="1">
        <f t="shared" si="2"/>
        <v>84263000000</v>
      </c>
      <c r="O13" s="1">
        <f t="shared" si="3"/>
        <v>60024000000</v>
      </c>
    </row>
    <row r="14" spans="1:15" hidden="1" x14ac:dyDescent="0.3">
      <c r="A14" s="2">
        <v>12</v>
      </c>
      <c r="B14" s="2" t="s">
        <v>23</v>
      </c>
      <c r="C14" s="2" t="s">
        <v>11</v>
      </c>
      <c r="D14" s="3">
        <v>41274</v>
      </c>
      <c r="E14" s="4">
        <f t="shared" si="0"/>
        <v>2012</v>
      </c>
      <c r="F14" s="2" t="s">
        <v>24</v>
      </c>
      <c r="G14" s="2" t="s">
        <v>25</v>
      </c>
      <c r="H14" s="5">
        <v>18380000000</v>
      </c>
      <c r="I14" s="5">
        <v>4508000000</v>
      </c>
      <c r="J14" s="5">
        <v>4989000000</v>
      </c>
      <c r="K14" s="5">
        <v>2778000000</v>
      </c>
      <c r="L14" s="2">
        <v>0</v>
      </c>
      <c r="M14" s="1">
        <f t="shared" si="1"/>
        <v>7767000000</v>
      </c>
      <c r="N14" s="1">
        <f t="shared" si="2"/>
        <v>13872000000</v>
      </c>
      <c r="O14" s="1">
        <f t="shared" si="3"/>
        <v>6105000000</v>
      </c>
    </row>
    <row r="15" spans="1:15" hidden="1" x14ac:dyDescent="0.3">
      <c r="A15" s="2">
        <v>13</v>
      </c>
      <c r="B15" s="2" t="s">
        <v>23</v>
      </c>
      <c r="C15" s="2" t="s">
        <v>14</v>
      </c>
      <c r="D15" s="3">
        <v>41639</v>
      </c>
      <c r="E15" s="4">
        <f t="shared" si="0"/>
        <v>2013</v>
      </c>
      <c r="F15" s="2" t="s">
        <v>24</v>
      </c>
      <c r="G15" s="2" t="s">
        <v>25</v>
      </c>
      <c r="H15" s="5">
        <v>18790000000</v>
      </c>
      <c r="I15" s="5">
        <v>4581000000</v>
      </c>
      <c r="J15" s="5">
        <v>5352000000</v>
      </c>
      <c r="K15" s="5">
        <v>2855000000</v>
      </c>
      <c r="L15" s="2">
        <v>0</v>
      </c>
      <c r="M15" s="1">
        <f t="shared" si="1"/>
        <v>8207000000</v>
      </c>
      <c r="N15" s="1">
        <f t="shared" si="2"/>
        <v>14209000000</v>
      </c>
      <c r="O15" s="1">
        <f t="shared" si="3"/>
        <v>6002000000</v>
      </c>
    </row>
    <row r="16" spans="1:15" hidden="1" x14ac:dyDescent="0.3">
      <c r="A16" s="2">
        <v>14</v>
      </c>
      <c r="B16" s="2" t="s">
        <v>23</v>
      </c>
      <c r="C16" s="2" t="s">
        <v>15</v>
      </c>
      <c r="D16" s="3">
        <v>42004</v>
      </c>
      <c r="E16" s="4">
        <f t="shared" si="0"/>
        <v>2014</v>
      </c>
      <c r="F16" s="2" t="s">
        <v>24</v>
      </c>
      <c r="G16" s="2" t="s">
        <v>25</v>
      </c>
      <c r="H16" s="5">
        <v>19960000000</v>
      </c>
      <c r="I16" s="5">
        <v>4426000000</v>
      </c>
      <c r="J16" s="5">
        <v>8474000000</v>
      </c>
      <c r="K16" s="5">
        <v>3297000000</v>
      </c>
      <c r="L16" s="2">
        <v>0</v>
      </c>
      <c r="M16" s="1">
        <f t="shared" si="1"/>
        <v>11771000000</v>
      </c>
      <c r="N16" s="1">
        <f t="shared" si="2"/>
        <v>15534000000</v>
      </c>
      <c r="O16" s="1">
        <f t="shared" si="3"/>
        <v>3763000000</v>
      </c>
    </row>
    <row r="17" spans="1:15" hidden="1" x14ac:dyDescent="0.3">
      <c r="A17" s="2">
        <v>15</v>
      </c>
      <c r="B17" s="2" t="s">
        <v>23</v>
      </c>
      <c r="C17" s="2" t="s">
        <v>16</v>
      </c>
      <c r="D17" s="3">
        <v>42369</v>
      </c>
      <c r="E17" s="4">
        <f t="shared" si="0"/>
        <v>2015</v>
      </c>
      <c r="F17" s="2" t="s">
        <v>24</v>
      </c>
      <c r="G17" s="2" t="s">
        <v>25</v>
      </c>
      <c r="H17" s="5">
        <v>22859000000</v>
      </c>
      <c r="I17" s="5">
        <v>4500000000</v>
      </c>
      <c r="J17" s="5">
        <v>6387000000</v>
      </c>
      <c r="K17" s="5">
        <v>4285000000</v>
      </c>
      <c r="L17" s="2">
        <v>0</v>
      </c>
      <c r="M17" s="1">
        <f t="shared" si="1"/>
        <v>10672000000</v>
      </c>
      <c r="N17" s="1">
        <f t="shared" si="2"/>
        <v>18359000000</v>
      </c>
      <c r="O17" s="1">
        <f t="shared" si="3"/>
        <v>7687000000</v>
      </c>
    </row>
    <row r="18" spans="1:15" hidden="1" x14ac:dyDescent="0.3">
      <c r="A18" s="2">
        <v>16</v>
      </c>
      <c r="B18" s="2" t="s">
        <v>26</v>
      </c>
      <c r="C18" s="2" t="s">
        <v>11</v>
      </c>
      <c r="D18" s="3">
        <v>41547</v>
      </c>
      <c r="E18" s="4">
        <f t="shared" si="0"/>
        <v>2013</v>
      </c>
      <c r="F18" s="2" t="s">
        <v>24</v>
      </c>
      <c r="G18" s="2" t="s">
        <v>27</v>
      </c>
      <c r="H18" s="5">
        <v>87959167000</v>
      </c>
      <c r="I18" s="5">
        <v>85451348000</v>
      </c>
      <c r="J18" s="5">
        <v>1447234000</v>
      </c>
      <c r="K18" s="2">
        <v>0</v>
      </c>
      <c r="L18" s="5">
        <v>162186000</v>
      </c>
      <c r="M18" s="1">
        <f t="shared" si="1"/>
        <v>1609420000</v>
      </c>
      <c r="N18" s="1">
        <f t="shared" si="2"/>
        <v>2507819000</v>
      </c>
      <c r="O18" s="1">
        <f t="shared" si="3"/>
        <v>898399000</v>
      </c>
    </row>
    <row r="19" spans="1:15" hidden="1" x14ac:dyDescent="0.3">
      <c r="A19" s="2">
        <v>17</v>
      </c>
      <c r="B19" s="2" t="s">
        <v>26</v>
      </c>
      <c r="C19" s="2" t="s">
        <v>14</v>
      </c>
      <c r="D19" s="3">
        <v>41912</v>
      </c>
      <c r="E19" s="4">
        <f t="shared" si="0"/>
        <v>2014</v>
      </c>
      <c r="F19" s="2" t="s">
        <v>24</v>
      </c>
      <c r="G19" s="2" t="s">
        <v>27</v>
      </c>
      <c r="H19" s="5">
        <v>119569127000</v>
      </c>
      <c r="I19" s="5">
        <v>116586761000</v>
      </c>
      <c r="J19" s="5">
        <v>2011595000</v>
      </c>
      <c r="K19" s="2">
        <v>0</v>
      </c>
      <c r="L19" s="5">
        <v>188680000</v>
      </c>
      <c r="M19" s="1">
        <f t="shared" si="1"/>
        <v>2200275000</v>
      </c>
      <c r="N19" s="1">
        <f t="shared" si="2"/>
        <v>2982366000</v>
      </c>
      <c r="O19" s="1">
        <f t="shared" si="3"/>
        <v>782091000</v>
      </c>
    </row>
    <row r="20" spans="1:15" hidden="1" x14ac:dyDescent="0.3">
      <c r="A20" s="2">
        <v>18</v>
      </c>
      <c r="B20" s="2" t="s">
        <v>26</v>
      </c>
      <c r="C20" s="2" t="s">
        <v>15</v>
      </c>
      <c r="D20" s="3">
        <v>42277</v>
      </c>
      <c r="E20" s="4">
        <f t="shared" si="0"/>
        <v>2015</v>
      </c>
      <c r="F20" s="2" t="s">
        <v>24</v>
      </c>
      <c r="G20" s="2" t="s">
        <v>27</v>
      </c>
      <c r="H20" s="5">
        <v>135961803000</v>
      </c>
      <c r="I20" s="5">
        <v>132432490000</v>
      </c>
      <c r="J20" s="5">
        <v>2858458000</v>
      </c>
      <c r="K20" s="2">
        <v>0</v>
      </c>
      <c r="L20" s="5">
        <v>248635000</v>
      </c>
      <c r="M20" s="1">
        <f t="shared" si="1"/>
        <v>3107093000</v>
      </c>
      <c r="N20" s="1">
        <f t="shared" si="2"/>
        <v>3529313000</v>
      </c>
      <c r="O20" s="1">
        <f t="shared" si="3"/>
        <v>422220000</v>
      </c>
    </row>
    <row r="21" spans="1:15" hidden="1" x14ac:dyDescent="0.3">
      <c r="A21" s="2">
        <v>19</v>
      </c>
      <c r="B21" s="2" t="s">
        <v>26</v>
      </c>
      <c r="C21" s="2" t="s">
        <v>16</v>
      </c>
      <c r="D21" s="3">
        <v>42643</v>
      </c>
      <c r="E21" s="4">
        <f t="shared" si="0"/>
        <v>2016</v>
      </c>
      <c r="F21" s="2" t="s">
        <v>24</v>
      </c>
      <c r="G21" s="2" t="s">
        <v>27</v>
      </c>
      <c r="H21" s="5">
        <v>146849686000</v>
      </c>
      <c r="I21" s="5">
        <v>142577080000</v>
      </c>
      <c r="J21" s="5">
        <v>2382097000</v>
      </c>
      <c r="K21" s="2">
        <v>0</v>
      </c>
      <c r="L21" s="5">
        <v>364735000</v>
      </c>
      <c r="M21" s="1">
        <f t="shared" si="1"/>
        <v>2746832000</v>
      </c>
      <c r="N21" s="1">
        <f t="shared" si="2"/>
        <v>4272606000</v>
      </c>
      <c r="O21" s="1">
        <f t="shared" si="3"/>
        <v>1525774000</v>
      </c>
    </row>
    <row r="22" spans="1:15" hidden="1" x14ac:dyDescent="0.3">
      <c r="A22" s="2">
        <v>20</v>
      </c>
      <c r="B22" s="2" t="s">
        <v>28</v>
      </c>
      <c r="C22" s="2" t="s">
        <v>11</v>
      </c>
      <c r="D22" s="3">
        <v>41274</v>
      </c>
      <c r="E22" s="4">
        <f t="shared" si="0"/>
        <v>2012</v>
      </c>
      <c r="F22" s="2" t="s">
        <v>24</v>
      </c>
      <c r="G22" s="2" t="s">
        <v>29</v>
      </c>
      <c r="H22" s="5">
        <v>19050000000</v>
      </c>
      <c r="I22" s="5">
        <v>8899000000</v>
      </c>
      <c r="J22" s="5">
        <v>6735000000</v>
      </c>
      <c r="K22" s="5">
        <v>1461000000</v>
      </c>
      <c r="L22" s="5">
        <v>595000000</v>
      </c>
      <c r="M22" s="1">
        <f t="shared" si="1"/>
        <v>8791000000</v>
      </c>
      <c r="N22" s="1">
        <f t="shared" si="2"/>
        <v>10151000000</v>
      </c>
      <c r="O22" s="1">
        <f t="shared" si="3"/>
        <v>1360000000</v>
      </c>
    </row>
    <row r="23" spans="1:15" hidden="1" x14ac:dyDescent="0.3">
      <c r="A23" s="2">
        <v>21</v>
      </c>
      <c r="B23" s="2" t="s">
        <v>28</v>
      </c>
      <c r="C23" s="2" t="s">
        <v>14</v>
      </c>
      <c r="D23" s="3">
        <v>41639</v>
      </c>
      <c r="E23" s="4">
        <f t="shared" si="0"/>
        <v>2013</v>
      </c>
      <c r="F23" s="2" t="s">
        <v>24</v>
      </c>
      <c r="G23" s="2" t="s">
        <v>29</v>
      </c>
      <c r="H23" s="5">
        <v>19657000000</v>
      </c>
      <c r="I23" s="5">
        <v>9193000000</v>
      </c>
      <c r="J23" s="5">
        <v>6372000000</v>
      </c>
      <c r="K23" s="5">
        <v>1371000000</v>
      </c>
      <c r="L23" s="5">
        <v>588000000</v>
      </c>
      <c r="M23" s="1">
        <f t="shared" si="1"/>
        <v>8331000000</v>
      </c>
      <c r="N23" s="1">
        <f t="shared" si="2"/>
        <v>10464000000</v>
      </c>
      <c r="O23" s="1">
        <f t="shared" si="3"/>
        <v>2133000000</v>
      </c>
    </row>
    <row r="24" spans="1:15" hidden="1" x14ac:dyDescent="0.3">
      <c r="A24" s="2">
        <v>22</v>
      </c>
      <c r="B24" s="2" t="s">
        <v>28</v>
      </c>
      <c r="C24" s="2" t="s">
        <v>15</v>
      </c>
      <c r="D24" s="3">
        <v>42004</v>
      </c>
      <c r="E24" s="4">
        <f t="shared" si="0"/>
        <v>2014</v>
      </c>
      <c r="F24" s="2" t="s">
        <v>24</v>
      </c>
      <c r="G24" s="2" t="s">
        <v>29</v>
      </c>
      <c r="H24" s="5">
        <v>20247000000</v>
      </c>
      <c r="I24" s="5">
        <v>9218000000</v>
      </c>
      <c r="J24" s="5">
        <v>6530000000</v>
      </c>
      <c r="K24" s="5">
        <v>1345000000</v>
      </c>
      <c r="L24" s="5">
        <v>555000000</v>
      </c>
      <c r="M24" s="1">
        <f t="shared" si="1"/>
        <v>8430000000</v>
      </c>
      <c r="N24" s="1">
        <f t="shared" si="2"/>
        <v>11029000000</v>
      </c>
      <c r="O24" s="1">
        <f t="shared" si="3"/>
        <v>2599000000</v>
      </c>
    </row>
    <row r="25" spans="1:15" hidden="1" x14ac:dyDescent="0.3">
      <c r="A25" s="2">
        <v>23</v>
      </c>
      <c r="B25" s="2" t="s">
        <v>28</v>
      </c>
      <c r="C25" s="2" t="s">
        <v>16</v>
      </c>
      <c r="D25" s="3">
        <v>42369</v>
      </c>
      <c r="E25" s="4">
        <f t="shared" si="0"/>
        <v>2015</v>
      </c>
      <c r="F25" s="2" t="s">
        <v>24</v>
      </c>
      <c r="G25" s="2" t="s">
        <v>29</v>
      </c>
      <c r="H25" s="5">
        <v>20405000000</v>
      </c>
      <c r="I25" s="5">
        <v>8747000000</v>
      </c>
      <c r="J25" s="5">
        <v>6785000000</v>
      </c>
      <c r="K25" s="5">
        <v>1405000000</v>
      </c>
      <c r="L25" s="5">
        <v>601000000</v>
      </c>
      <c r="M25" s="1">
        <f t="shared" si="1"/>
        <v>8791000000</v>
      </c>
      <c r="N25" s="1">
        <f t="shared" si="2"/>
        <v>11658000000</v>
      </c>
      <c r="O25" s="1">
        <f t="shared" si="3"/>
        <v>2867000000</v>
      </c>
    </row>
    <row r="26" spans="1:15" hidden="1" x14ac:dyDescent="0.3">
      <c r="A26" s="2">
        <v>24</v>
      </c>
      <c r="B26" s="2" t="s">
        <v>30</v>
      </c>
      <c r="C26" s="2" t="s">
        <v>11</v>
      </c>
      <c r="D26" s="3">
        <v>41607</v>
      </c>
      <c r="E26" s="4">
        <f t="shared" si="0"/>
        <v>2013</v>
      </c>
      <c r="F26" s="2" t="s">
        <v>21</v>
      </c>
      <c r="G26" s="2" t="s">
        <v>31</v>
      </c>
      <c r="H26" s="5">
        <v>4055240000</v>
      </c>
      <c r="I26" s="5">
        <v>586557000</v>
      </c>
      <c r="J26" s="5">
        <v>2140578000</v>
      </c>
      <c r="K26" s="5">
        <v>826631000</v>
      </c>
      <c r="L26" s="5">
        <v>52254000</v>
      </c>
      <c r="M26" s="1">
        <f t="shared" si="1"/>
        <v>3019463000</v>
      </c>
      <c r="N26" s="1">
        <f t="shared" si="2"/>
        <v>3468683000</v>
      </c>
      <c r="O26" s="1">
        <f t="shared" si="3"/>
        <v>449220000</v>
      </c>
    </row>
    <row r="27" spans="1:15" hidden="1" x14ac:dyDescent="0.3">
      <c r="A27" s="2">
        <v>25</v>
      </c>
      <c r="B27" s="2" t="s">
        <v>30</v>
      </c>
      <c r="C27" s="2" t="s">
        <v>14</v>
      </c>
      <c r="D27" s="3">
        <v>41971</v>
      </c>
      <c r="E27" s="4">
        <f t="shared" si="0"/>
        <v>2014</v>
      </c>
      <c r="F27" s="2" t="s">
        <v>21</v>
      </c>
      <c r="G27" s="2" t="s">
        <v>31</v>
      </c>
      <c r="H27" s="5">
        <v>4147065000</v>
      </c>
      <c r="I27" s="5">
        <v>622080000</v>
      </c>
      <c r="J27" s="5">
        <v>2195640000</v>
      </c>
      <c r="K27" s="5">
        <v>844353000</v>
      </c>
      <c r="L27" s="5">
        <v>52424000</v>
      </c>
      <c r="M27" s="1">
        <f t="shared" si="1"/>
        <v>3092417000</v>
      </c>
      <c r="N27" s="1">
        <f t="shared" si="2"/>
        <v>3524985000</v>
      </c>
      <c r="O27" s="1">
        <f t="shared" si="3"/>
        <v>432568000</v>
      </c>
    </row>
    <row r="28" spans="1:15" hidden="1" x14ac:dyDescent="0.3">
      <c r="A28" s="2">
        <v>26</v>
      </c>
      <c r="B28" s="2" t="s">
        <v>30</v>
      </c>
      <c r="C28" s="2" t="s">
        <v>15</v>
      </c>
      <c r="D28" s="3">
        <v>42335</v>
      </c>
      <c r="E28" s="4">
        <f t="shared" si="0"/>
        <v>2015</v>
      </c>
      <c r="F28" s="2" t="s">
        <v>21</v>
      </c>
      <c r="G28" s="2" t="s">
        <v>31</v>
      </c>
      <c r="H28" s="5">
        <v>4795511000</v>
      </c>
      <c r="I28" s="5">
        <v>744317000</v>
      </c>
      <c r="J28" s="5">
        <v>2215161000</v>
      </c>
      <c r="K28" s="5">
        <v>862730000</v>
      </c>
      <c r="L28" s="5">
        <v>68649000</v>
      </c>
      <c r="M28" s="1">
        <f t="shared" si="1"/>
        <v>3146540000</v>
      </c>
      <c r="N28" s="1">
        <f t="shared" si="2"/>
        <v>4051194000</v>
      </c>
      <c r="O28" s="1">
        <f t="shared" si="3"/>
        <v>904654000</v>
      </c>
    </row>
    <row r="29" spans="1:15" hidden="1" x14ac:dyDescent="0.3">
      <c r="A29" s="2">
        <v>27</v>
      </c>
      <c r="B29" s="2" t="s">
        <v>30</v>
      </c>
      <c r="C29" s="2" t="s">
        <v>16</v>
      </c>
      <c r="D29" s="3">
        <v>42706</v>
      </c>
      <c r="E29" s="4">
        <f t="shared" si="0"/>
        <v>2016</v>
      </c>
      <c r="F29" s="2" t="s">
        <v>21</v>
      </c>
      <c r="G29" s="2" t="s">
        <v>31</v>
      </c>
      <c r="H29" s="5">
        <v>5854430000</v>
      </c>
      <c r="I29" s="5">
        <v>819908000</v>
      </c>
      <c r="J29" s="5">
        <v>2487907000</v>
      </c>
      <c r="K29" s="5">
        <v>975987000</v>
      </c>
      <c r="L29" s="5">
        <v>78534000</v>
      </c>
      <c r="M29" s="1">
        <f t="shared" si="1"/>
        <v>3542428000</v>
      </c>
      <c r="N29" s="1">
        <f t="shared" si="2"/>
        <v>5034522000</v>
      </c>
      <c r="O29" s="1">
        <f t="shared" si="3"/>
        <v>1492094000</v>
      </c>
    </row>
    <row r="30" spans="1:15" hidden="1" x14ac:dyDescent="0.3">
      <c r="A30" s="2">
        <v>28</v>
      </c>
      <c r="B30" s="2" t="s">
        <v>32</v>
      </c>
      <c r="C30" s="2" t="s">
        <v>11</v>
      </c>
      <c r="D30" s="3">
        <v>41580</v>
      </c>
      <c r="E30" s="4">
        <f t="shared" si="0"/>
        <v>2013</v>
      </c>
      <c r="F30" s="2" t="s">
        <v>21</v>
      </c>
      <c r="G30" s="2" t="s">
        <v>33</v>
      </c>
      <c r="H30" s="5">
        <v>2633689000</v>
      </c>
      <c r="I30" s="5">
        <v>941278000</v>
      </c>
      <c r="J30" s="5">
        <v>396233000</v>
      </c>
      <c r="K30" s="5">
        <v>513035000</v>
      </c>
      <c r="L30" s="5">
        <v>220000</v>
      </c>
      <c r="M30" s="1">
        <f t="shared" si="1"/>
        <v>909488000</v>
      </c>
      <c r="N30" s="1">
        <f t="shared" si="2"/>
        <v>1692411000</v>
      </c>
      <c r="O30" s="1">
        <f t="shared" si="3"/>
        <v>782923000</v>
      </c>
    </row>
    <row r="31" spans="1:15" hidden="1" x14ac:dyDescent="0.3">
      <c r="A31" s="2">
        <v>29</v>
      </c>
      <c r="B31" s="2" t="s">
        <v>32</v>
      </c>
      <c r="C31" s="2" t="s">
        <v>14</v>
      </c>
      <c r="D31" s="3">
        <v>41944</v>
      </c>
      <c r="E31" s="4">
        <f t="shared" si="0"/>
        <v>2014</v>
      </c>
      <c r="F31" s="2" t="s">
        <v>21</v>
      </c>
      <c r="G31" s="2" t="s">
        <v>33</v>
      </c>
      <c r="H31" s="5">
        <v>2864773000</v>
      </c>
      <c r="I31" s="5">
        <v>1034585000</v>
      </c>
      <c r="J31" s="5">
        <v>454676000</v>
      </c>
      <c r="K31" s="5">
        <v>559686000</v>
      </c>
      <c r="L31" s="5">
        <v>26020000</v>
      </c>
      <c r="M31" s="1">
        <f t="shared" si="1"/>
        <v>1040382000</v>
      </c>
      <c r="N31" s="1">
        <f t="shared" si="2"/>
        <v>1830188000</v>
      </c>
      <c r="O31" s="1">
        <f t="shared" si="3"/>
        <v>789806000</v>
      </c>
    </row>
    <row r="32" spans="1:15" hidden="1" x14ac:dyDescent="0.3">
      <c r="A32" s="2">
        <v>30</v>
      </c>
      <c r="B32" s="2" t="s">
        <v>32</v>
      </c>
      <c r="C32" s="2" t="s">
        <v>15</v>
      </c>
      <c r="D32" s="3">
        <v>42308</v>
      </c>
      <c r="E32" s="4">
        <f t="shared" si="0"/>
        <v>2015</v>
      </c>
      <c r="F32" s="2" t="s">
        <v>21</v>
      </c>
      <c r="G32" s="2" t="s">
        <v>33</v>
      </c>
      <c r="H32" s="5">
        <v>3435092000</v>
      </c>
      <c r="I32" s="5">
        <v>1175830000</v>
      </c>
      <c r="J32" s="5">
        <v>702644000</v>
      </c>
      <c r="K32" s="5">
        <v>637459000</v>
      </c>
      <c r="L32" s="5">
        <v>88318000</v>
      </c>
      <c r="M32" s="1">
        <f t="shared" si="1"/>
        <v>1428421000</v>
      </c>
      <c r="N32" s="1">
        <f t="shared" si="2"/>
        <v>2259262000</v>
      </c>
      <c r="O32" s="1">
        <f t="shared" si="3"/>
        <v>830841000</v>
      </c>
    </row>
    <row r="33" spans="1:15" hidden="1" x14ac:dyDescent="0.3">
      <c r="A33" s="2">
        <v>31</v>
      </c>
      <c r="B33" s="2" t="s">
        <v>32</v>
      </c>
      <c r="C33" s="2" t="s">
        <v>16</v>
      </c>
      <c r="D33" s="3">
        <v>42672</v>
      </c>
      <c r="E33" s="4">
        <f t="shared" si="0"/>
        <v>2016</v>
      </c>
      <c r="F33" s="2" t="s">
        <v>21</v>
      </c>
      <c r="G33" s="2" t="s">
        <v>33</v>
      </c>
      <c r="H33" s="5">
        <v>3421409000</v>
      </c>
      <c r="I33" s="5">
        <v>1194236000</v>
      </c>
      <c r="J33" s="5">
        <v>461438000</v>
      </c>
      <c r="K33" s="5">
        <v>653816000</v>
      </c>
      <c r="L33" s="5">
        <v>70123000</v>
      </c>
      <c r="M33" s="1">
        <f t="shared" si="1"/>
        <v>1185377000</v>
      </c>
      <c r="N33" s="1">
        <f t="shared" si="2"/>
        <v>2227173000</v>
      </c>
      <c r="O33" s="1">
        <f t="shared" si="3"/>
        <v>1041796000</v>
      </c>
    </row>
    <row r="34" spans="1:15" hidden="1" x14ac:dyDescent="0.3">
      <c r="A34" s="2">
        <v>32</v>
      </c>
      <c r="B34" s="2" t="s">
        <v>34</v>
      </c>
      <c r="C34" s="2" t="s">
        <v>11</v>
      </c>
      <c r="D34" s="3">
        <v>41274</v>
      </c>
      <c r="E34" s="4">
        <f t="shared" si="0"/>
        <v>2012</v>
      </c>
      <c r="F34" s="2" t="s">
        <v>35</v>
      </c>
      <c r="G34" s="2" t="s">
        <v>36</v>
      </c>
      <c r="H34" s="5">
        <v>90559000000</v>
      </c>
      <c r="I34" s="5">
        <v>86936000000</v>
      </c>
      <c r="J34" s="5">
        <v>1665000000</v>
      </c>
      <c r="K34" s="2">
        <v>0</v>
      </c>
      <c r="L34" s="2">
        <v>0</v>
      </c>
      <c r="M34" s="1">
        <f t="shared" si="1"/>
        <v>1665000000</v>
      </c>
      <c r="N34" s="1">
        <f t="shared" si="2"/>
        <v>3623000000</v>
      </c>
      <c r="O34" s="1">
        <f t="shared" si="3"/>
        <v>1958000000</v>
      </c>
    </row>
    <row r="35" spans="1:15" hidden="1" x14ac:dyDescent="0.3">
      <c r="A35" s="2">
        <v>33</v>
      </c>
      <c r="B35" s="2" t="s">
        <v>34</v>
      </c>
      <c r="C35" s="2" t="s">
        <v>14</v>
      </c>
      <c r="D35" s="3">
        <v>41639</v>
      </c>
      <c r="E35" s="4">
        <f t="shared" si="0"/>
        <v>2013</v>
      </c>
      <c r="F35" s="2" t="s">
        <v>35</v>
      </c>
      <c r="G35" s="2" t="s">
        <v>36</v>
      </c>
      <c r="H35" s="5">
        <v>89804000000</v>
      </c>
      <c r="I35" s="5">
        <v>85915000000</v>
      </c>
      <c r="J35" s="5">
        <v>1759000000</v>
      </c>
      <c r="K35" s="2">
        <v>0</v>
      </c>
      <c r="L35" s="2">
        <v>0</v>
      </c>
      <c r="M35" s="1">
        <f t="shared" si="1"/>
        <v>1759000000</v>
      </c>
      <c r="N35" s="1">
        <f t="shared" si="2"/>
        <v>3889000000</v>
      </c>
      <c r="O35" s="1">
        <f t="shared" si="3"/>
        <v>2130000000</v>
      </c>
    </row>
    <row r="36" spans="1:15" hidden="1" x14ac:dyDescent="0.3">
      <c r="A36" s="2">
        <v>34</v>
      </c>
      <c r="B36" s="2" t="s">
        <v>34</v>
      </c>
      <c r="C36" s="2" t="s">
        <v>15</v>
      </c>
      <c r="D36" s="3">
        <v>42004</v>
      </c>
      <c r="E36" s="4">
        <f t="shared" si="0"/>
        <v>2014</v>
      </c>
      <c r="F36" s="2" t="s">
        <v>35</v>
      </c>
      <c r="G36" s="2" t="s">
        <v>36</v>
      </c>
      <c r="H36" s="5">
        <v>81201000000</v>
      </c>
      <c r="I36" s="5">
        <v>76433000000</v>
      </c>
      <c r="J36" s="5">
        <v>1907000000</v>
      </c>
      <c r="K36" s="2">
        <v>0</v>
      </c>
      <c r="L36" s="2">
        <v>0</v>
      </c>
      <c r="M36" s="1">
        <f t="shared" si="1"/>
        <v>1907000000</v>
      </c>
      <c r="N36" s="1">
        <f t="shared" si="2"/>
        <v>4768000000</v>
      </c>
      <c r="O36" s="1">
        <f t="shared" si="3"/>
        <v>2861000000</v>
      </c>
    </row>
    <row r="37" spans="1:15" hidden="1" x14ac:dyDescent="0.3">
      <c r="A37" s="2">
        <v>35</v>
      </c>
      <c r="B37" s="2" t="s">
        <v>34</v>
      </c>
      <c r="C37" s="2" t="s">
        <v>16</v>
      </c>
      <c r="D37" s="3">
        <v>42369</v>
      </c>
      <c r="E37" s="4">
        <f t="shared" si="0"/>
        <v>2015</v>
      </c>
      <c r="F37" s="2" t="s">
        <v>35</v>
      </c>
      <c r="G37" s="2" t="s">
        <v>36</v>
      </c>
      <c r="H37" s="5">
        <v>67702000000</v>
      </c>
      <c r="I37" s="5">
        <v>63682000000</v>
      </c>
      <c r="J37" s="5">
        <v>2010000000</v>
      </c>
      <c r="K37" s="2">
        <v>0</v>
      </c>
      <c r="L37" s="2">
        <v>0</v>
      </c>
      <c r="M37" s="1">
        <f t="shared" si="1"/>
        <v>2010000000</v>
      </c>
      <c r="N37" s="1">
        <f t="shared" si="2"/>
        <v>4020000000</v>
      </c>
      <c r="O37" s="1">
        <f t="shared" si="3"/>
        <v>2010000000</v>
      </c>
    </row>
    <row r="38" spans="1:15" hidden="1" x14ac:dyDescent="0.3">
      <c r="A38" s="2">
        <v>36</v>
      </c>
      <c r="B38" s="2" t="s">
        <v>37</v>
      </c>
      <c r="C38" s="2" t="s">
        <v>11</v>
      </c>
      <c r="D38" s="3">
        <v>41274</v>
      </c>
      <c r="E38" s="4">
        <f t="shared" si="0"/>
        <v>2012</v>
      </c>
      <c r="F38" s="2" t="s">
        <v>21</v>
      </c>
      <c r="G38" s="2" t="s">
        <v>38</v>
      </c>
      <c r="H38" s="5">
        <v>3641390000</v>
      </c>
      <c r="I38" s="5">
        <v>2392091000</v>
      </c>
      <c r="J38" s="5">
        <v>108059000</v>
      </c>
      <c r="K38" s="2">
        <v>0</v>
      </c>
      <c r="L38" s="5">
        <v>166876000</v>
      </c>
      <c r="M38" s="1">
        <f t="shared" si="1"/>
        <v>274935000</v>
      </c>
      <c r="N38" s="1">
        <f t="shared" si="2"/>
        <v>1249299000</v>
      </c>
      <c r="O38" s="1">
        <f t="shared" si="3"/>
        <v>974364000</v>
      </c>
    </row>
    <row r="39" spans="1:15" hidden="1" x14ac:dyDescent="0.3">
      <c r="A39" s="2">
        <v>37</v>
      </c>
      <c r="B39" s="2" t="s">
        <v>37</v>
      </c>
      <c r="C39" s="2" t="s">
        <v>14</v>
      </c>
      <c r="D39" s="3">
        <v>41639</v>
      </c>
      <c r="E39" s="4">
        <f t="shared" si="0"/>
        <v>2013</v>
      </c>
      <c r="F39" s="2" t="s">
        <v>21</v>
      </c>
      <c r="G39" s="2" t="s">
        <v>38</v>
      </c>
      <c r="H39" s="5">
        <v>4319063000</v>
      </c>
      <c r="I39" s="5">
        <v>2894917000</v>
      </c>
      <c r="J39" s="5">
        <v>109115000</v>
      </c>
      <c r="K39" s="2">
        <v>0</v>
      </c>
      <c r="L39" s="5">
        <v>216119000</v>
      </c>
      <c r="M39" s="1">
        <f t="shared" si="1"/>
        <v>325234000</v>
      </c>
      <c r="N39" s="1">
        <f t="shared" si="2"/>
        <v>1424146000</v>
      </c>
      <c r="O39" s="1">
        <f t="shared" si="3"/>
        <v>1098912000</v>
      </c>
    </row>
    <row r="40" spans="1:15" hidden="1" x14ac:dyDescent="0.3">
      <c r="A40" s="2">
        <v>38</v>
      </c>
      <c r="B40" s="2" t="s">
        <v>37</v>
      </c>
      <c r="C40" s="2" t="s">
        <v>15</v>
      </c>
      <c r="D40" s="3">
        <v>42004</v>
      </c>
      <c r="E40" s="4">
        <f t="shared" si="0"/>
        <v>2014</v>
      </c>
      <c r="F40" s="2" t="s">
        <v>21</v>
      </c>
      <c r="G40" s="2" t="s">
        <v>38</v>
      </c>
      <c r="H40" s="5">
        <v>5302940000</v>
      </c>
      <c r="I40" s="5">
        <v>3643979000</v>
      </c>
      <c r="J40" s="5">
        <v>247412000</v>
      </c>
      <c r="K40" s="2">
        <v>0</v>
      </c>
      <c r="L40" s="5">
        <v>313082000</v>
      </c>
      <c r="M40" s="1">
        <f t="shared" si="1"/>
        <v>560494000</v>
      </c>
      <c r="N40" s="1">
        <f t="shared" si="2"/>
        <v>1658961000</v>
      </c>
      <c r="O40" s="1">
        <f t="shared" si="3"/>
        <v>1098467000</v>
      </c>
    </row>
    <row r="41" spans="1:15" hidden="1" x14ac:dyDescent="0.3">
      <c r="A41" s="2">
        <v>39</v>
      </c>
      <c r="B41" s="2" t="s">
        <v>37</v>
      </c>
      <c r="C41" s="2" t="s">
        <v>16</v>
      </c>
      <c r="D41" s="3">
        <v>42369</v>
      </c>
      <c r="E41" s="4">
        <f t="shared" si="0"/>
        <v>2015</v>
      </c>
      <c r="F41" s="2" t="s">
        <v>21</v>
      </c>
      <c r="G41" s="2" t="s">
        <v>38</v>
      </c>
      <c r="H41" s="5">
        <v>6439746000</v>
      </c>
      <c r="I41" s="5">
        <v>4482700000</v>
      </c>
      <c r="J41" s="5">
        <v>203046000</v>
      </c>
      <c r="K41" s="2">
        <v>0</v>
      </c>
      <c r="L41" s="5">
        <v>492140000</v>
      </c>
      <c r="M41" s="1">
        <f t="shared" si="1"/>
        <v>695186000</v>
      </c>
      <c r="N41" s="1">
        <f t="shared" si="2"/>
        <v>1957046000</v>
      </c>
      <c r="O41" s="1">
        <f t="shared" si="3"/>
        <v>1261860000</v>
      </c>
    </row>
    <row r="42" spans="1:15" hidden="1" x14ac:dyDescent="0.3">
      <c r="A42" s="2">
        <v>40</v>
      </c>
      <c r="B42" s="2" t="s">
        <v>39</v>
      </c>
      <c r="C42" s="2" t="s">
        <v>11</v>
      </c>
      <c r="D42" s="3">
        <v>41305</v>
      </c>
      <c r="E42" s="4">
        <f t="shared" si="0"/>
        <v>2013</v>
      </c>
      <c r="F42" s="2" t="s">
        <v>21</v>
      </c>
      <c r="G42" s="2" t="s">
        <v>31</v>
      </c>
      <c r="H42" s="5">
        <v>2312200000</v>
      </c>
      <c r="I42" s="5">
        <v>238500000</v>
      </c>
      <c r="J42" s="5">
        <v>1081800000</v>
      </c>
      <c r="K42" s="5">
        <v>600000000</v>
      </c>
      <c r="L42" s="5">
        <v>42100000</v>
      </c>
      <c r="M42" s="1">
        <f t="shared" si="1"/>
        <v>1723900000</v>
      </c>
      <c r="N42" s="1">
        <f t="shared" si="2"/>
        <v>2073700000</v>
      </c>
      <c r="O42" s="1">
        <f t="shared" si="3"/>
        <v>349800000</v>
      </c>
    </row>
    <row r="43" spans="1:15" hidden="1" x14ac:dyDescent="0.3">
      <c r="A43" s="2">
        <v>41</v>
      </c>
      <c r="B43" s="2" t="s">
        <v>39</v>
      </c>
      <c r="C43" s="2" t="s">
        <v>14</v>
      </c>
      <c r="D43" s="3">
        <v>41670</v>
      </c>
      <c r="E43" s="4">
        <f t="shared" si="0"/>
        <v>2014</v>
      </c>
      <c r="F43" s="2" t="s">
        <v>21</v>
      </c>
      <c r="G43" s="2" t="s">
        <v>31</v>
      </c>
      <c r="H43" s="5">
        <v>2273900000</v>
      </c>
      <c r="I43" s="5">
        <v>274300000</v>
      </c>
      <c r="J43" s="5">
        <v>1054400000</v>
      </c>
      <c r="K43" s="5">
        <v>611100000</v>
      </c>
      <c r="L43" s="5">
        <v>36500000</v>
      </c>
      <c r="M43" s="1">
        <f t="shared" si="1"/>
        <v>1702000000</v>
      </c>
      <c r="N43" s="1">
        <f t="shared" si="2"/>
        <v>1999600000</v>
      </c>
      <c r="O43" s="1">
        <f t="shared" si="3"/>
        <v>297600000</v>
      </c>
    </row>
    <row r="44" spans="1:15" hidden="1" x14ac:dyDescent="0.3">
      <c r="A44" s="2">
        <v>42</v>
      </c>
      <c r="B44" s="2" t="s">
        <v>39</v>
      </c>
      <c r="C44" s="2" t="s">
        <v>15</v>
      </c>
      <c r="D44" s="3">
        <v>42035</v>
      </c>
      <c r="E44" s="4">
        <f t="shared" si="0"/>
        <v>2015</v>
      </c>
      <c r="F44" s="2" t="s">
        <v>21</v>
      </c>
      <c r="G44" s="2" t="s">
        <v>31</v>
      </c>
      <c r="H44" s="5">
        <v>2512200000</v>
      </c>
      <c r="I44" s="5">
        <v>342100000</v>
      </c>
      <c r="J44" s="5">
        <v>1281300000</v>
      </c>
      <c r="K44" s="5">
        <v>725200000</v>
      </c>
      <c r="L44" s="5">
        <v>39800000</v>
      </c>
      <c r="M44" s="1">
        <f t="shared" si="1"/>
        <v>2046300000</v>
      </c>
      <c r="N44" s="1">
        <f t="shared" si="2"/>
        <v>2170100000</v>
      </c>
      <c r="O44" s="1">
        <f t="shared" si="3"/>
        <v>123800000</v>
      </c>
    </row>
    <row r="45" spans="1:15" hidden="1" x14ac:dyDescent="0.3">
      <c r="A45" s="2">
        <v>43</v>
      </c>
      <c r="B45" s="2" t="s">
        <v>39</v>
      </c>
      <c r="C45" s="2" t="s">
        <v>16</v>
      </c>
      <c r="D45" s="3">
        <v>42400</v>
      </c>
      <c r="E45" s="4">
        <f t="shared" si="0"/>
        <v>2016</v>
      </c>
      <c r="F45" s="2" t="s">
        <v>21</v>
      </c>
      <c r="G45" s="2" t="s">
        <v>31</v>
      </c>
      <c r="H45" s="5">
        <v>2504100000</v>
      </c>
      <c r="I45" s="5">
        <v>370700000</v>
      </c>
      <c r="J45" s="5">
        <v>1308900000</v>
      </c>
      <c r="K45" s="5">
        <v>790000000</v>
      </c>
      <c r="L45" s="5">
        <v>33200000</v>
      </c>
      <c r="M45" s="1">
        <f t="shared" si="1"/>
        <v>2132100000</v>
      </c>
      <c r="N45" s="1">
        <f t="shared" si="2"/>
        <v>2133400000</v>
      </c>
      <c r="O45" s="1">
        <f t="shared" si="3"/>
        <v>1300000</v>
      </c>
    </row>
    <row r="46" spans="1:15" hidden="1" x14ac:dyDescent="0.3">
      <c r="A46" s="2">
        <v>44</v>
      </c>
      <c r="B46" s="2" t="s">
        <v>40</v>
      </c>
      <c r="C46" s="2" t="s">
        <v>11</v>
      </c>
      <c r="D46" s="3">
        <v>41274</v>
      </c>
      <c r="E46" s="4">
        <f t="shared" si="0"/>
        <v>2012</v>
      </c>
      <c r="F46" s="2" t="s">
        <v>41</v>
      </c>
      <c r="G46" s="2" t="s">
        <v>42</v>
      </c>
      <c r="H46" s="5">
        <v>5781000000</v>
      </c>
      <c r="I46" s="5">
        <v>3477000000</v>
      </c>
      <c r="J46" s="5">
        <v>443000000</v>
      </c>
      <c r="K46" s="2">
        <v>0</v>
      </c>
      <c r="L46" s="5">
        <v>673000000</v>
      </c>
      <c r="M46" s="1">
        <f t="shared" si="1"/>
        <v>1116000000</v>
      </c>
      <c r="N46" s="1">
        <f t="shared" si="2"/>
        <v>2304000000</v>
      </c>
      <c r="O46" s="1">
        <f t="shared" si="3"/>
        <v>1188000000</v>
      </c>
    </row>
    <row r="47" spans="1:15" hidden="1" x14ac:dyDescent="0.3">
      <c r="A47" s="2">
        <v>45</v>
      </c>
      <c r="B47" s="2" t="s">
        <v>40</v>
      </c>
      <c r="C47" s="2" t="s">
        <v>14</v>
      </c>
      <c r="D47" s="3">
        <v>41639</v>
      </c>
      <c r="E47" s="4">
        <f t="shared" si="0"/>
        <v>2013</v>
      </c>
      <c r="F47" s="2" t="s">
        <v>41</v>
      </c>
      <c r="G47" s="2" t="s">
        <v>42</v>
      </c>
      <c r="H47" s="5">
        <v>5838000000</v>
      </c>
      <c r="I47" s="5">
        <v>3490000000</v>
      </c>
      <c r="J47" s="5">
        <v>458000000</v>
      </c>
      <c r="K47" s="2">
        <v>0</v>
      </c>
      <c r="L47" s="5">
        <v>706000000</v>
      </c>
      <c r="M47" s="1">
        <f t="shared" si="1"/>
        <v>1164000000</v>
      </c>
      <c r="N47" s="1">
        <f t="shared" si="2"/>
        <v>2348000000</v>
      </c>
      <c r="O47" s="1">
        <f t="shared" si="3"/>
        <v>1184000000</v>
      </c>
    </row>
    <row r="48" spans="1:15" hidden="1" x14ac:dyDescent="0.3">
      <c r="A48" s="2">
        <v>46</v>
      </c>
      <c r="B48" s="2" t="s">
        <v>40</v>
      </c>
      <c r="C48" s="2" t="s">
        <v>15</v>
      </c>
      <c r="D48" s="3">
        <v>42004</v>
      </c>
      <c r="E48" s="4">
        <f t="shared" si="0"/>
        <v>2014</v>
      </c>
      <c r="F48" s="2" t="s">
        <v>41</v>
      </c>
      <c r="G48" s="2" t="s">
        <v>42</v>
      </c>
      <c r="H48" s="5">
        <v>6053000000</v>
      </c>
      <c r="I48" s="5">
        <v>3586000000</v>
      </c>
      <c r="J48" s="5">
        <v>468000000</v>
      </c>
      <c r="K48" s="2">
        <v>0</v>
      </c>
      <c r="L48" s="5">
        <v>745000000</v>
      </c>
      <c r="M48" s="1">
        <f t="shared" si="1"/>
        <v>1213000000</v>
      </c>
      <c r="N48" s="1">
        <f t="shared" si="2"/>
        <v>2467000000</v>
      </c>
      <c r="O48" s="1">
        <f t="shared" si="3"/>
        <v>1254000000</v>
      </c>
    </row>
    <row r="49" spans="1:15" hidden="1" x14ac:dyDescent="0.3">
      <c r="A49" s="2">
        <v>47</v>
      </c>
      <c r="B49" s="2" t="s">
        <v>40</v>
      </c>
      <c r="C49" s="2" t="s">
        <v>16</v>
      </c>
      <c r="D49" s="3">
        <v>42369</v>
      </c>
      <c r="E49" s="4">
        <f t="shared" si="0"/>
        <v>2015</v>
      </c>
      <c r="F49" s="2" t="s">
        <v>41</v>
      </c>
      <c r="G49" s="2" t="s">
        <v>42</v>
      </c>
      <c r="H49" s="5">
        <v>6098000000</v>
      </c>
      <c r="I49" s="5">
        <v>3501000000</v>
      </c>
      <c r="J49" s="5">
        <v>542000000</v>
      </c>
      <c r="K49" s="2">
        <v>0</v>
      </c>
      <c r="L49" s="5">
        <v>796000000</v>
      </c>
      <c r="M49" s="1">
        <f t="shared" si="1"/>
        <v>1338000000</v>
      </c>
      <c r="N49" s="1">
        <f t="shared" si="2"/>
        <v>2597000000</v>
      </c>
      <c r="O49" s="1">
        <f t="shared" si="3"/>
        <v>1259000000</v>
      </c>
    </row>
    <row r="50" spans="1:15" hidden="1" x14ac:dyDescent="0.3">
      <c r="A50" s="2">
        <v>48</v>
      </c>
      <c r="B50" s="2" t="s">
        <v>43</v>
      </c>
      <c r="C50" s="2" t="s">
        <v>11</v>
      </c>
      <c r="D50" s="3">
        <v>41274</v>
      </c>
      <c r="E50" s="4">
        <f t="shared" si="0"/>
        <v>2012</v>
      </c>
      <c r="F50" s="2" t="s">
        <v>41</v>
      </c>
      <c r="G50" s="2" t="s">
        <v>44</v>
      </c>
      <c r="H50" s="5">
        <v>14945000000</v>
      </c>
      <c r="I50" s="5">
        <v>6395000000</v>
      </c>
      <c r="J50" s="5">
        <v>3812000000</v>
      </c>
      <c r="K50" s="2">
        <v>0</v>
      </c>
      <c r="L50" s="5">
        <v>1782000000</v>
      </c>
      <c r="M50" s="1">
        <f t="shared" si="1"/>
        <v>5594000000</v>
      </c>
      <c r="N50" s="1">
        <f t="shared" si="2"/>
        <v>8550000000</v>
      </c>
      <c r="O50" s="1">
        <f t="shared" si="3"/>
        <v>2956000000</v>
      </c>
    </row>
    <row r="51" spans="1:15" hidden="1" x14ac:dyDescent="0.3">
      <c r="A51" s="2">
        <v>49</v>
      </c>
      <c r="B51" s="2" t="s">
        <v>43</v>
      </c>
      <c r="C51" s="2" t="s">
        <v>14</v>
      </c>
      <c r="D51" s="3">
        <v>41639</v>
      </c>
      <c r="E51" s="4">
        <f t="shared" si="0"/>
        <v>2013</v>
      </c>
      <c r="F51" s="2" t="s">
        <v>41</v>
      </c>
      <c r="G51" s="2" t="s">
        <v>44</v>
      </c>
      <c r="H51" s="5">
        <v>14813500000</v>
      </c>
      <c r="I51" s="5">
        <v>6722300000</v>
      </c>
      <c r="J51" s="5">
        <v>3329800000</v>
      </c>
      <c r="K51" s="2">
        <v>0</v>
      </c>
      <c r="L51" s="5">
        <v>1712500000</v>
      </c>
      <c r="M51" s="1">
        <f t="shared" si="1"/>
        <v>5042300000</v>
      </c>
      <c r="N51" s="1">
        <f t="shared" si="2"/>
        <v>8091200000</v>
      </c>
      <c r="O51" s="1">
        <f t="shared" si="3"/>
        <v>3048900000</v>
      </c>
    </row>
    <row r="52" spans="1:15" hidden="1" x14ac:dyDescent="0.3">
      <c r="A52" s="2">
        <v>50</v>
      </c>
      <c r="B52" s="2" t="s">
        <v>43</v>
      </c>
      <c r="C52" s="2" t="s">
        <v>15</v>
      </c>
      <c r="D52" s="3">
        <v>42004</v>
      </c>
      <c r="E52" s="4">
        <f t="shared" si="0"/>
        <v>2014</v>
      </c>
      <c r="F52" s="2" t="s">
        <v>41</v>
      </c>
      <c r="G52" s="2" t="s">
        <v>44</v>
      </c>
      <c r="H52" s="5">
        <v>16378600000</v>
      </c>
      <c r="I52" s="5">
        <v>7685700000</v>
      </c>
      <c r="J52" s="5">
        <v>3667900000</v>
      </c>
      <c r="K52" s="2">
        <v>0</v>
      </c>
      <c r="L52" s="5">
        <v>1897600000</v>
      </c>
      <c r="M52" s="1">
        <f t="shared" si="1"/>
        <v>5565500000</v>
      </c>
      <c r="N52" s="1">
        <f t="shared" si="2"/>
        <v>8692900000</v>
      </c>
      <c r="O52" s="1">
        <f t="shared" si="3"/>
        <v>3127400000</v>
      </c>
    </row>
    <row r="53" spans="1:15" hidden="1" x14ac:dyDescent="0.3">
      <c r="A53" s="2">
        <v>51</v>
      </c>
      <c r="B53" s="2" t="s">
        <v>43</v>
      </c>
      <c r="C53" s="2" t="s">
        <v>16</v>
      </c>
      <c r="D53" s="3">
        <v>42369</v>
      </c>
      <c r="E53" s="4">
        <f t="shared" si="0"/>
        <v>2015</v>
      </c>
      <c r="F53" s="2" t="s">
        <v>41</v>
      </c>
      <c r="G53" s="2" t="s">
        <v>44</v>
      </c>
      <c r="H53" s="5">
        <v>16453200000</v>
      </c>
      <c r="I53" s="5">
        <v>7433500000</v>
      </c>
      <c r="J53" s="5">
        <v>3676500000</v>
      </c>
      <c r="K53" s="2">
        <v>0</v>
      </c>
      <c r="L53" s="5">
        <v>2009700000</v>
      </c>
      <c r="M53" s="1">
        <f t="shared" si="1"/>
        <v>5686200000</v>
      </c>
      <c r="N53" s="1">
        <f t="shared" si="2"/>
        <v>9019700000</v>
      </c>
      <c r="O53" s="1">
        <f t="shared" si="3"/>
        <v>3333500000</v>
      </c>
    </row>
    <row r="54" spans="1:15" hidden="1" x14ac:dyDescent="0.3">
      <c r="A54" s="2">
        <v>52</v>
      </c>
      <c r="B54" s="2" t="s">
        <v>45</v>
      </c>
      <c r="C54" s="2" t="s">
        <v>11</v>
      </c>
      <c r="D54" s="3">
        <v>41274</v>
      </c>
      <c r="E54" s="4">
        <f t="shared" si="0"/>
        <v>2012</v>
      </c>
      <c r="F54" s="2" t="s">
        <v>46</v>
      </c>
      <c r="G54" s="2" t="s">
        <v>47</v>
      </c>
      <c r="H54" s="5">
        <v>25364000000</v>
      </c>
      <c r="I54" s="5">
        <v>17074000000</v>
      </c>
      <c r="J54" s="2">
        <v>0</v>
      </c>
      <c r="K54" s="2">
        <v>0</v>
      </c>
      <c r="L54" s="5">
        <v>3727000000</v>
      </c>
      <c r="M54" s="1">
        <f t="shared" si="1"/>
        <v>3727000000</v>
      </c>
      <c r="N54" s="1">
        <f t="shared" si="2"/>
        <v>8290000000</v>
      </c>
      <c r="O54" s="1">
        <f t="shared" si="3"/>
        <v>4563000000</v>
      </c>
    </row>
    <row r="55" spans="1:15" hidden="1" x14ac:dyDescent="0.3">
      <c r="A55" s="2">
        <v>53</v>
      </c>
      <c r="B55" s="2" t="s">
        <v>45</v>
      </c>
      <c r="C55" s="2" t="s">
        <v>14</v>
      </c>
      <c r="D55" s="3">
        <v>41639</v>
      </c>
      <c r="E55" s="4">
        <f t="shared" si="0"/>
        <v>2013</v>
      </c>
      <c r="F55" s="2" t="s">
        <v>46</v>
      </c>
      <c r="G55" s="2" t="s">
        <v>47</v>
      </c>
      <c r="H55" s="5">
        <v>23939000000</v>
      </c>
      <c r="I55" s="5">
        <v>15341000000</v>
      </c>
      <c r="J55" s="2">
        <v>0</v>
      </c>
      <c r="K55" s="2">
        <v>0</v>
      </c>
      <c r="L55" s="5">
        <v>3489000000</v>
      </c>
      <c r="M55" s="1">
        <f t="shared" si="1"/>
        <v>3489000000</v>
      </c>
      <c r="N55" s="1">
        <f t="shared" si="2"/>
        <v>8598000000</v>
      </c>
      <c r="O55" s="1">
        <f t="shared" si="3"/>
        <v>5109000000</v>
      </c>
    </row>
    <row r="56" spans="1:15" hidden="1" x14ac:dyDescent="0.3">
      <c r="A56" s="2">
        <v>54</v>
      </c>
      <c r="B56" s="2" t="s">
        <v>45</v>
      </c>
      <c r="C56" s="2" t="s">
        <v>15</v>
      </c>
      <c r="D56" s="3">
        <v>42004</v>
      </c>
      <c r="E56" s="4">
        <f t="shared" si="0"/>
        <v>2014</v>
      </c>
      <c r="F56" s="2" t="s">
        <v>46</v>
      </c>
      <c r="G56" s="2" t="s">
        <v>47</v>
      </c>
      <c r="H56" s="5">
        <v>22728000000</v>
      </c>
      <c r="I56" s="5">
        <v>14373000000</v>
      </c>
      <c r="J56" s="2">
        <v>0</v>
      </c>
      <c r="K56" s="2">
        <v>0</v>
      </c>
      <c r="L56" s="5">
        <v>3547000000</v>
      </c>
      <c r="M56" s="1">
        <f t="shared" si="1"/>
        <v>3547000000</v>
      </c>
      <c r="N56" s="1">
        <f t="shared" si="2"/>
        <v>8355000000</v>
      </c>
      <c r="O56" s="1">
        <f t="shared" si="3"/>
        <v>4808000000</v>
      </c>
    </row>
    <row r="57" spans="1:15" hidden="1" x14ac:dyDescent="0.3">
      <c r="A57" s="2">
        <v>55</v>
      </c>
      <c r="B57" s="2" t="s">
        <v>45</v>
      </c>
      <c r="C57" s="2" t="s">
        <v>16</v>
      </c>
      <c r="D57" s="3">
        <v>42369</v>
      </c>
      <c r="E57" s="4">
        <f t="shared" si="0"/>
        <v>2015</v>
      </c>
      <c r="F57" s="2" t="s">
        <v>46</v>
      </c>
      <c r="G57" s="2" t="s">
        <v>47</v>
      </c>
      <c r="H57" s="5">
        <v>20872000000</v>
      </c>
      <c r="I57" s="5">
        <v>13049000000</v>
      </c>
      <c r="J57" s="2">
        <v>0</v>
      </c>
      <c r="K57" s="2">
        <v>0</v>
      </c>
      <c r="L57" s="5">
        <v>3672000000</v>
      </c>
      <c r="M57" s="1">
        <f t="shared" si="1"/>
        <v>3672000000</v>
      </c>
      <c r="N57" s="1">
        <f t="shared" si="2"/>
        <v>7823000000</v>
      </c>
      <c r="O57" s="1">
        <f t="shared" si="3"/>
        <v>4151000000</v>
      </c>
    </row>
    <row r="58" spans="1:15" hidden="1" x14ac:dyDescent="0.3">
      <c r="A58" s="2">
        <v>56</v>
      </c>
      <c r="B58" s="2" t="s">
        <v>48</v>
      </c>
      <c r="C58" s="2" t="s">
        <v>11</v>
      </c>
      <c r="D58" s="3">
        <v>41274</v>
      </c>
      <c r="E58" s="4">
        <f t="shared" si="0"/>
        <v>2012</v>
      </c>
      <c r="F58" s="2" t="s">
        <v>46</v>
      </c>
      <c r="G58" s="2" t="s">
        <v>49</v>
      </c>
      <c r="H58" s="5">
        <v>71214000000</v>
      </c>
      <c r="I58" s="5">
        <v>37745000000</v>
      </c>
      <c r="J58" s="5">
        <v>21491000000</v>
      </c>
      <c r="K58" s="2">
        <v>0</v>
      </c>
      <c r="L58" s="2">
        <v>0</v>
      </c>
      <c r="M58" s="1">
        <f t="shared" si="1"/>
        <v>21491000000</v>
      </c>
      <c r="N58" s="1">
        <f t="shared" si="2"/>
        <v>33469000000</v>
      </c>
      <c r="O58" s="1">
        <f t="shared" si="3"/>
        <v>11978000000</v>
      </c>
    </row>
    <row r="59" spans="1:15" hidden="1" x14ac:dyDescent="0.3">
      <c r="A59" s="2">
        <v>57</v>
      </c>
      <c r="B59" s="2" t="s">
        <v>48</v>
      </c>
      <c r="C59" s="2" t="s">
        <v>14</v>
      </c>
      <c r="D59" s="3">
        <v>41639</v>
      </c>
      <c r="E59" s="4">
        <f t="shared" si="0"/>
        <v>2013</v>
      </c>
      <c r="F59" s="2" t="s">
        <v>46</v>
      </c>
      <c r="G59" s="2" t="s">
        <v>49</v>
      </c>
      <c r="H59" s="5">
        <v>68874000000</v>
      </c>
      <c r="I59" s="5">
        <v>34660000000</v>
      </c>
      <c r="J59" s="5">
        <v>22005000000</v>
      </c>
      <c r="K59" s="2">
        <v>0</v>
      </c>
      <c r="L59" s="2">
        <v>0</v>
      </c>
      <c r="M59" s="1">
        <f t="shared" si="1"/>
        <v>22005000000</v>
      </c>
      <c r="N59" s="1">
        <f t="shared" si="2"/>
        <v>34214000000</v>
      </c>
      <c r="O59" s="1">
        <f t="shared" si="3"/>
        <v>12209000000</v>
      </c>
    </row>
    <row r="60" spans="1:15" hidden="1" x14ac:dyDescent="0.3">
      <c r="A60" s="2">
        <v>58</v>
      </c>
      <c r="B60" s="2" t="s">
        <v>48</v>
      </c>
      <c r="C60" s="2" t="s">
        <v>15</v>
      </c>
      <c r="D60" s="3">
        <v>42004</v>
      </c>
      <c r="E60" s="4">
        <f t="shared" si="0"/>
        <v>2014</v>
      </c>
      <c r="F60" s="2" t="s">
        <v>46</v>
      </c>
      <c r="G60" s="2" t="s">
        <v>49</v>
      </c>
      <c r="H60" s="5">
        <v>64406000000</v>
      </c>
      <c r="I60" s="5">
        <v>33611000000</v>
      </c>
      <c r="J60" s="5">
        <v>18491000000</v>
      </c>
      <c r="K60" s="2">
        <v>0</v>
      </c>
      <c r="L60" s="2">
        <v>0</v>
      </c>
      <c r="M60" s="1">
        <f t="shared" si="1"/>
        <v>18491000000</v>
      </c>
      <c r="N60" s="1">
        <f t="shared" si="2"/>
        <v>30795000000</v>
      </c>
      <c r="O60" s="1">
        <f t="shared" si="3"/>
        <v>12304000000</v>
      </c>
    </row>
    <row r="61" spans="1:15" hidden="1" x14ac:dyDescent="0.3">
      <c r="A61" s="2">
        <v>59</v>
      </c>
      <c r="B61" s="2" t="s">
        <v>48</v>
      </c>
      <c r="C61" s="2" t="s">
        <v>16</v>
      </c>
      <c r="D61" s="3">
        <v>42369</v>
      </c>
      <c r="E61" s="4">
        <f t="shared" si="0"/>
        <v>2015</v>
      </c>
      <c r="F61" s="2" t="s">
        <v>46</v>
      </c>
      <c r="G61" s="2" t="s">
        <v>49</v>
      </c>
      <c r="H61" s="5">
        <v>58327000000</v>
      </c>
      <c r="I61" s="5">
        <v>36581000000</v>
      </c>
      <c r="J61" s="5">
        <v>16417000000</v>
      </c>
      <c r="K61" s="2">
        <v>0</v>
      </c>
      <c r="L61" s="2">
        <v>0</v>
      </c>
      <c r="M61" s="1">
        <f t="shared" si="1"/>
        <v>16417000000</v>
      </c>
      <c r="N61" s="1">
        <f t="shared" si="2"/>
        <v>21746000000</v>
      </c>
      <c r="O61" s="1">
        <f t="shared" si="3"/>
        <v>5329000000</v>
      </c>
    </row>
    <row r="62" spans="1:15" hidden="1" x14ac:dyDescent="0.3">
      <c r="A62" s="2">
        <v>60</v>
      </c>
      <c r="B62" s="2" t="s">
        <v>50</v>
      </c>
      <c r="C62" s="2" t="s">
        <v>11</v>
      </c>
      <c r="D62" s="3">
        <v>41274</v>
      </c>
      <c r="E62" s="4">
        <f t="shared" si="0"/>
        <v>2012</v>
      </c>
      <c r="F62" s="2" t="s">
        <v>51</v>
      </c>
      <c r="G62" s="2" t="s">
        <v>52</v>
      </c>
      <c r="H62" s="5">
        <v>958511000</v>
      </c>
      <c r="I62" s="5">
        <v>386355000</v>
      </c>
      <c r="J62" s="5">
        <v>61732000</v>
      </c>
      <c r="K62" s="2">
        <v>0</v>
      </c>
      <c r="L62" s="5">
        <v>325173000</v>
      </c>
      <c r="M62" s="1">
        <f t="shared" si="1"/>
        <v>386905000</v>
      </c>
      <c r="N62" s="1">
        <f t="shared" si="2"/>
        <v>572156000</v>
      </c>
      <c r="O62" s="1">
        <f t="shared" si="3"/>
        <v>185251000</v>
      </c>
    </row>
    <row r="63" spans="1:15" hidden="1" x14ac:dyDescent="0.3">
      <c r="A63" s="2">
        <v>61</v>
      </c>
      <c r="B63" s="2" t="s">
        <v>50</v>
      </c>
      <c r="C63" s="2" t="s">
        <v>14</v>
      </c>
      <c r="D63" s="3">
        <v>41639</v>
      </c>
      <c r="E63" s="4">
        <f t="shared" si="0"/>
        <v>2013</v>
      </c>
      <c r="F63" s="2" t="s">
        <v>51</v>
      </c>
      <c r="G63" s="2" t="s">
        <v>52</v>
      </c>
      <c r="H63" s="5">
        <v>974053000</v>
      </c>
      <c r="I63" s="5">
        <v>380051000</v>
      </c>
      <c r="J63" s="5">
        <v>53073000</v>
      </c>
      <c r="K63" s="2">
        <v>0</v>
      </c>
      <c r="L63" s="5">
        <v>291910000</v>
      </c>
      <c r="M63" s="1">
        <f t="shared" si="1"/>
        <v>344983000</v>
      </c>
      <c r="N63" s="1">
        <f t="shared" si="2"/>
        <v>594002000</v>
      </c>
      <c r="O63" s="1">
        <f t="shared" si="3"/>
        <v>249019000</v>
      </c>
    </row>
    <row r="64" spans="1:15" hidden="1" x14ac:dyDescent="0.3">
      <c r="A64" s="2">
        <v>62</v>
      </c>
      <c r="B64" s="2" t="s">
        <v>50</v>
      </c>
      <c r="C64" s="2" t="s">
        <v>15</v>
      </c>
      <c r="D64" s="3">
        <v>42004</v>
      </c>
      <c r="E64" s="4">
        <f t="shared" si="0"/>
        <v>2014</v>
      </c>
      <c r="F64" s="2" t="s">
        <v>51</v>
      </c>
      <c r="G64" s="2" t="s">
        <v>52</v>
      </c>
      <c r="H64" s="5">
        <v>984363000</v>
      </c>
      <c r="I64" s="5">
        <v>380964000</v>
      </c>
      <c r="J64" s="5">
        <v>56621000</v>
      </c>
      <c r="K64" s="2">
        <v>0</v>
      </c>
      <c r="L64" s="5">
        <v>282608000</v>
      </c>
      <c r="M64" s="1">
        <f t="shared" si="1"/>
        <v>339229000</v>
      </c>
      <c r="N64" s="1">
        <f t="shared" si="2"/>
        <v>603399000</v>
      </c>
      <c r="O64" s="1">
        <f t="shared" si="3"/>
        <v>264170000</v>
      </c>
    </row>
    <row r="65" spans="1:15" hidden="1" x14ac:dyDescent="0.3">
      <c r="A65" s="2">
        <v>63</v>
      </c>
      <c r="B65" s="2" t="s">
        <v>50</v>
      </c>
      <c r="C65" s="2" t="s">
        <v>16</v>
      </c>
      <c r="D65" s="3">
        <v>42369</v>
      </c>
      <c r="E65" s="4">
        <f t="shared" si="0"/>
        <v>2015</v>
      </c>
      <c r="F65" s="2" t="s">
        <v>51</v>
      </c>
      <c r="G65" s="2" t="s">
        <v>52</v>
      </c>
      <c r="H65" s="5">
        <v>981310000</v>
      </c>
      <c r="I65" s="5">
        <v>365248000</v>
      </c>
      <c r="J65" s="5">
        <v>53546000</v>
      </c>
      <c r="K65" s="2">
        <v>0</v>
      </c>
      <c r="L65" s="5">
        <v>306301000</v>
      </c>
      <c r="M65" s="1">
        <f t="shared" si="1"/>
        <v>359847000</v>
      </c>
      <c r="N65" s="1">
        <f t="shared" si="2"/>
        <v>616062000</v>
      </c>
      <c r="O65" s="1">
        <f t="shared" si="3"/>
        <v>256215000</v>
      </c>
    </row>
    <row r="66" spans="1:15" hidden="1" x14ac:dyDescent="0.3">
      <c r="A66" s="2">
        <v>64</v>
      </c>
      <c r="B66" s="2" t="s">
        <v>53</v>
      </c>
      <c r="C66" s="2" t="s">
        <v>11</v>
      </c>
      <c r="D66" s="3">
        <v>41639</v>
      </c>
      <c r="E66" s="4">
        <f t="shared" si="0"/>
        <v>2013</v>
      </c>
      <c r="F66" s="2" t="s">
        <v>46</v>
      </c>
      <c r="G66" s="2" t="s">
        <v>54</v>
      </c>
      <c r="H66" s="5">
        <v>9047657000</v>
      </c>
      <c r="I66" s="5">
        <v>6709936000</v>
      </c>
      <c r="J66" s="2">
        <v>0</v>
      </c>
      <c r="K66" s="2">
        <v>0</v>
      </c>
      <c r="L66" s="5">
        <v>1470287000</v>
      </c>
      <c r="M66" s="1">
        <f t="shared" si="1"/>
        <v>1470287000</v>
      </c>
      <c r="N66" s="1">
        <f t="shared" si="2"/>
        <v>2337721000</v>
      </c>
      <c r="O66" s="1">
        <f t="shared" si="3"/>
        <v>867434000</v>
      </c>
    </row>
    <row r="67" spans="1:15" hidden="1" x14ac:dyDescent="0.3">
      <c r="A67" s="2">
        <v>65</v>
      </c>
      <c r="B67" s="2" t="s">
        <v>53</v>
      </c>
      <c r="C67" s="2" t="s">
        <v>14</v>
      </c>
      <c r="D67" s="3">
        <v>42004</v>
      </c>
      <c r="E67" s="4">
        <f t="shared" ref="E67:E130" si="4">YEAR(D67)</f>
        <v>2014</v>
      </c>
      <c r="F67" s="2" t="s">
        <v>46</v>
      </c>
      <c r="G67" s="2" t="s">
        <v>54</v>
      </c>
      <c r="H67" s="5">
        <v>10381653000</v>
      </c>
      <c r="I67" s="5">
        <v>8093563000</v>
      </c>
      <c r="J67" s="2">
        <v>0</v>
      </c>
      <c r="K67" s="2">
        <v>0</v>
      </c>
      <c r="L67" s="5">
        <v>1485558000</v>
      </c>
      <c r="M67" s="1">
        <f t="shared" ref="M67:M130" si="5">J67+K67+L67</f>
        <v>1485558000</v>
      </c>
      <c r="N67" s="1">
        <f t="shared" ref="N67:N130" si="6">H67-I67</f>
        <v>2288090000</v>
      </c>
      <c r="O67" s="1">
        <f t="shared" ref="O67:O130" si="7">N67-M67</f>
        <v>802532000</v>
      </c>
    </row>
    <row r="68" spans="1:15" hidden="1" x14ac:dyDescent="0.3">
      <c r="A68" s="2">
        <v>66</v>
      </c>
      <c r="B68" s="2" t="s">
        <v>53</v>
      </c>
      <c r="C68" s="2" t="s">
        <v>15</v>
      </c>
      <c r="D68" s="3">
        <v>42369</v>
      </c>
      <c r="E68" s="4">
        <f t="shared" si="4"/>
        <v>2015</v>
      </c>
      <c r="F68" s="2" t="s">
        <v>46</v>
      </c>
      <c r="G68" s="2" t="s">
        <v>54</v>
      </c>
      <c r="H68" s="5">
        <v>10325494000</v>
      </c>
      <c r="I68" s="5">
        <v>8666624000</v>
      </c>
      <c r="J68" s="2">
        <v>0</v>
      </c>
      <c r="K68" s="2">
        <v>0</v>
      </c>
      <c r="L68" s="5">
        <v>1402573000</v>
      </c>
      <c r="M68" s="1">
        <f t="shared" si="5"/>
        <v>1402573000</v>
      </c>
      <c r="N68" s="1">
        <f t="shared" si="6"/>
        <v>1658870000</v>
      </c>
      <c r="O68" s="1">
        <f t="shared" si="7"/>
        <v>256297000</v>
      </c>
    </row>
    <row r="69" spans="1:15" hidden="1" x14ac:dyDescent="0.3">
      <c r="A69" s="2">
        <v>67</v>
      </c>
      <c r="B69" s="2" t="s">
        <v>53</v>
      </c>
      <c r="C69" s="2" t="s">
        <v>16</v>
      </c>
      <c r="D69" s="3">
        <v>42735</v>
      </c>
      <c r="E69" s="4">
        <f t="shared" si="4"/>
        <v>2016</v>
      </c>
      <c r="F69" s="2" t="s">
        <v>46</v>
      </c>
      <c r="G69" s="2" t="s">
        <v>54</v>
      </c>
      <c r="H69" s="5">
        <v>7531780000</v>
      </c>
      <c r="I69" s="5">
        <v>5251228000</v>
      </c>
      <c r="J69" s="2">
        <v>0</v>
      </c>
      <c r="K69" s="2">
        <v>0</v>
      </c>
      <c r="L69" s="5">
        <v>1351314000</v>
      </c>
      <c r="M69" s="1">
        <f t="shared" si="5"/>
        <v>1351314000</v>
      </c>
      <c r="N69" s="1">
        <f t="shared" si="6"/>
        <v>2280552000</v>
      </c>
      <c r="O69" s="1">
        <f t="shared" si="7"/>
        <v>929238000</v>
      </c>
    </row>
    <row r="70" spans="1:15" hidden="1" x14ac:dyDescent="0.3">
      <c r="A70" s="2">
        <v>72</v>
      </c>
      <c r="B70" s="2" t="s">
        <v>55</v>
      </c>
      <c r="C70" s="2" t="s">
        <v>11</v>
      </c>
      <c r="D70" s="3">
        <v>41274</v>
      </c>
      <c r="E70" s="4">
        <f t="shared" si="4"/>
        <v>2012</v>
      </c>
      <c r="F70" s="2" t="s">
        <v>21</v>
      </c>
      <c r="G70" s="2" t="s">
        <v>56</v>
      </c>
      <c r="H70" s="5">
        <v>1373947000</v>
      </c>
      <c r="I70" s="5">
        <v>529900000</v>
      </c>
      <c r="J70" s="5">
        <v>433448000</v>
      </c>
      <c r="K70" s="5">
        <v>74744000</v>
      </c>
      <c r="L70" s="5">
        <v>20962000</v>
      </c>
      <c r="M70" s="1">
        <f t="shared" si="5"/>
        <v>529154000</v>
      </c>
      <c r="N70" s="1">
        <f t="shared" si="6"/>
        <v>844047000</v>
      </c>
      <c r="O70" s="1">
        <f t="shared" si="7"/>
        <v>314893000</v>
      </c>
    </row>
    <row r="71" spans="1:15" hidden="1" x14ac:dyDescent="0.3">
      <c r="A71" s="2">
        <v>73</v>
      </c>
      <c r="B71" s="2" t="s">
        <v>55</v>
      </c>
      <c r="C71" s="2" t="s">
        <v>14</v>
      </c>
      <c r="D71" s="3">
        <v>41639</v>
      </c>
      <c r="E71" s="4">
        <f t="shared" si="4"/>
        <v>2013</v>
      </c>
      <c r="F71" s="2" t="s">
        <v>21</v>
      </c>
      <c r="G71" s="2" t="s">
        <v>56</v>
      </c>
      <c r="H71" s="5">
        <v>1577922000</v>
      </c>
      <c r="I71" s="5">
        <v>511087000</v>
      </c>
      <c r="J71" s="5">
        <v>535598000</v>
      </c>
      <c r="K71" s="5">
        <v>93879000</v>
      </c>
      <c r="L71" s="5">
        <v>21547000</v>
      </c>
      <c r="M71" s="1">
        <f t="shared" si="5"/>
        <v>651024000</v>
      </c>
      <c r="N71" s="1">
        <f t="shared" si="6"/>
        <v>1066835000</v>
      </c>
      <c r="O71" s="1">
        <f t="shared" si="7"/>
        <v>415811000</v>
      </c>
    </row>
    <row r="72" spans="1:15" hidden="1" x14ac:dyDescent="0.3">
      <c r="A72" s="2">
        <v>74</v>
      </c>
      <c r="B72" s="2" t="s">
        <v>55</v>
      </c>
      <c r="C72" s="2" t="s">
        <v>15</v>
      </c>
      <c r="D72" s="3">
        <v>42004</v>
      </c>
      <c r="E72" s="4">
        <f t="shared" si="4"/>
        <v>2014</v>
      </c>
      <c r="F72" s="2" t="s">
        <v>21</v>
      </c>
      <c r="G72" s="2" t="s">
        <v>56</v>
      </c>
      <c r="H72" s="5">
        <v>1963874000</v>
      </c>
      <c r="I72" s="5">
        <v>610943000</v>
      </c>
      <c r="J72" s="5">
        <v>704880000</v>
      </c>
      <c r="K72" s="5">
        <v>125286000</v>
      </c>
      <c r="L72" s="5">
        <v>32057000</v>
      </c>
      <c r="M72" s="1">
        <f t="shared" si="5"/>
        <v>862223000</v>
      </c>
      <c r="N72" s="1">
        <f t="shared" si="6"/>
        <v>1352931000</v>
      </c>
      <c r="O72" s="1">
        <f t="shared" si="7"/>
        <v>490708000</v>
      </c>
    </row>
    <row r="73" spans="1:15" hidden="1" x14ac:dyDescent="0.3">
      <c r="A73" s="2">
        <v>75</v>
      </c>
      <c r="B73" s="2" t="s">
        <v>55</v>
      </c>
      <c r="C73" s="2" t="s">
        <v>16</v>
      </c>
      <c r="D73" s="3">
        <v>42369</v>
      </c>
      <c r="E73" s="4">
        <f t="shared" si="4"/>
        <v>2015</v>
      </c>
      <c r="F73" s="2" t="s">
        <v>21</v>
      </c>
      <c r="G73" s="2" t="s">
        <v>56</v>
      </c>
      <c r="H73" s="5">
        <v>2197448000</v>
      </c>
      <c r="I73" s="5">
        <v>725620000</v>
      </c>
      <c r="J73" s="5">
        <v>829253000</v>
      </c>
      <c r="K73" s="5">
        <v>148591000</v>
      </c>
      <c r="L73" s="5">
        <v>27067000</v>
      </c>
      <c r="M73" s="1">
        <f t="shared" si="5"/>
        <v>1004911000</v>
      </c>
      <c r="N73" s="1">
        <f t="shared" si="6"/>
        <v>1471828000</v>
      </c>
      <c r="O73" s="1">
        <f t="shared" si="7"/>
        <v>466917000</v>
      </c>
    </row>
    <row r="74" spans="1:15" hidden="1" x14ac:dyDescent="0.3">
      <c r="A74" s="2">
        <v>76</v>
      </c>
      <c r="B74" s="2" t="s">
        <v>57</v>
      </c>
      <c r="C74" s="2" t="s">
        <v>11</v>
      </c>
      <c r="D74" s="3">
        <v>41274</v>
      </c>
      <c r="E74" s="4">
        <f t="shared" si="4"/>
        <v>2012</v>
      </c>
      <c r="F74" s="2" t="s">
        <v>58</v>
      </c>
      <c r="G74" s="2" t="s">
        <v>59</v>
      </c>
      <c r="H74" s="5">
        <v>2519154000</v>
      </c>
      <c r="I74" s="5">
        <v>1620311000</v>
      </c>
      <c r="J74" s="5">
        <v>308456000</v>
      </c>
      <c r="K74" s="5">
        <v>78919000</v>
      </c>
      <c r="L74" s="2">
        <v>0</v>
      </c>
      <c r="M74" s="1">
        <f t="shared" si="5"/>
        <v>387375000</v>
      </c>
      <c r="N74" s="1">
        <f t="shared" si="6"/>
        <v>898843000</v>
      </c>
      <c r="O74" s="1">
        <f t="shared" si="7"/>
        <v>511468000</v>
      </c>
    </row>
    <row r="75" spans="1:15" hidden="1" x14ac:dyDescent="0.3">
      <c r="A75" s="2">
        <v>77</v>
      </c>
      <c r="B75" s="2" t="s">
        <v>57</v>
      </c>
      <c r="C75" s="2" t="s">
        <v>14</v>
      </c>
      <c r="D75" s="3">
        <v>41639</v>
      </c>
      <c r="E75" s="4">
        <f t="shared" si="4"/>
        <v>2013</v>
      </c>
      <c r="F75" s="2" t="s">
        <v>58</v>
      </c>
      <c r="G75" s="2" t="s">
        <v>59</v>
      </c>
      <c r="H75" s="5">
        <v>2394270000</v>
      </c>
      <c r="I75" s="5">
        <v>1543799000</v>
      </c>
      <c r="J75" s="5">
        <v>158189000</v>
      </c>
      <c r="K75" s="5">
        <v>82246000</v>
      </c>
      <c r="L75" s="2">
        <v>0</v>
      </c>
      <c r="M75" s="1">
        <f t="shared" si="5"/>
        <v>240435000</v>
      </c>
      <c r="N75" s="1">
        <f t="shared" si="6"/>
        <v>850471000</v>
      </c>
      <c r="O75" s="1">
        <f t="shared" si="7"/>
        <v>610036000</v>
      </c>
    </row>
    <row r="76" spans="1:15" hidden="1" x14ac:dyDescent="0.3">
      <c r="A76" s="2">
        <v>78</v>
      </c>
      <c r="B76" s="2" t="s">
        <v>57</v>
      </c>
      <c r="C76" s="2" t="s">
        <v>15</v>
      </c>
      <c r="D76" s="3">
        <v>42004</v>
      </c>
      <c r="E76" s="4">
        <f t="shared" si="4"/>
        <v>2014</v>
      </c>
      <c r="F76" s="2" t="s">
        <v>58</v>
      </c>
      <c r="G76" s="2" t="s">
        <v>59</v>
      </c>
      <c r="H76" s="5">
        <v>2445548000</v>
      </c>
      <c r="I76" s="5">
        <v>1674700000</v>
      </c>
      <c r="J76" s="5">
        <v>355135000</v>
      </c>
      <c r="K76" s="5">
        <v>88310000</v>
      </c>
      <c r="L76" s="2">
        <v>0</v>
      </c>
      <c r="M76" s="1">
        <f t="shared" si="5"/>
        <v>443445000</v>
      </c>
      <c r="N76" s="1">
        <f t="shared" si="6"/>
        <v>770848000</v>
      </c>
      <c r="O76" s="1">
        <f t="shared" si="7"/>
        <v>327403000</v>
      </c>
    </row>
    <row r="77" spans="1:15" hidden="1" x14ac:dyDescent="0.3">
      <c r="A77" s="2">
        <v>79</v>
      </c>
      <c r="B77" s="2" t="s">
        <v>57</v>
      </c>
      <c r="C77" s="2" t="s">
        <v>16</v>
      </c>
      <c r="D77" s="3">
        <v>42369</v>
      </c>
      <c r="E77" s="4">
        <f t="shared" si="4"/>
        <v>2015</v>
      </c>
      <c r="F77" s="2" t="s">
        <v>58</v>
      </c>
      <c r="G77" s="2" t="s">
        <v>59</v>
      </c>
      <c r="H77" s="5">
        <v>3651335000</v>
      </c>
      <c r="I77" s="5">
        <v>2454463000</v>
      </c>
      <c r="J77" s="5">
        <v>512274000</v>
      </c>
      <c r="K77" s="5">
        <v>102871000</v>
      </c>
      <c r="L77" s="2">
        <v>0</v>
      </c>
      <c r="M77" s="1">
        <f t="shared" si="5"/>
        <v>615145000</v>
      </c>
      <c r="N77" s="1">
        <f t="shared" si="6"/>
        <v>1196872000</v>
      </c>
      <c r="O77" s="1">
        <f t="shared" si="7"/>
        <v>581727000</v>
      </c>
    </row>
    <row r="78" spans="1:15" hidden="1" x14ac:dyDescent="0.3">
      <c r="A78" s="2">
        <v>80</v>
      </c>
      <c r="B78" s="2" t="s">
        <v>60</v>
      </c>
      <c r="C78" s="2" t="s">
        <v>11</v>
      </c>
      <c r="D78" s="3">
        <v>41274</v>
      </c>
      <c r="E78" s="4">
        <f t="shared" si="4"/>
        <v>2012</v>
      </c>
      <c r="F78" s="2" t="s">
        <v>12</v>
      </c>
      <c r="G78" s="2" t="s">
        <v>13</v>
      </c>
      <c r="H78" s="5">
        <v>4657000000</v>
      </c>
      <c r="I78" s="5">
        <v>2319000000</v>
      </c>
      <c r="J78" s="5">
        <v>1542000000</v>
      </c>
      <c r="K78" s="2">
        <v>0</v>
      </c>
      <c r="L78" s="5">
        <v>264000000</v>
      </c>
      <c r="M78" s="1">
        <f t="shared" si="5"/>
        <v>1806000000</v>
      </c>
      <c r="N78" s="1">
        <f t="shared" si="6"/>
        <v>2338000000</v>
      </c>
      <c r="O78" s="1">
        <f t="shared" si="7"/>
        <v>532000000</v>
      </c>
    </row>
    <row r="79" spans="1:15" hidden="1" x14ac:dyDescent="0.3">
      <c r="A79" s="2">
        <v>81</v>
      </c>
      <c r="B79" s="2" t="s">
        <v>60</v>
      </c>
      <c r="C79" s="2" t="s">
        <v>14</v>
      </c>
      <c r="D79" s="3">
        <v>41639</v>
      </c>
      <c r="E79" s="4">
        <f t="shared" si="4"/>
        <v>2013</v>
      </c>
      <c r="F79" s="2" t="s">
        <v>12</v>
      </c>
      <c r="G79" s="2" t="s">
        <v>13</v>
      </c>
      <c r="H79" s="5">
        <v>5156000000</v>
      </c>
      <c r="I79" s="5">
        <v>2355000000</v>
      </c>
      <c r="J79" s="5">
        <v>1693000000</v>
      </c>
      <c r="K79" s="2">
        <v>0</v>
      </c>
      <c r="L79" s="5">
        <v>270000000</v>
      </c>
      <c r="M79" s="1">
        <f t="shared" si="5"/>
        <v>1963000000</v>
      </c>
      <c r="N79" s="1">
        <f t="shared" si="6"/>
        <v>2801000000</v>
      </c>
      <c r="O79" s="1">
        <f t="shared" si="7"/>
        <v>838000000</v>
      </c>
    </row>
    <row r="80" spans="1:15" hidden="1" x14ac:dyDescent="0.3">
      <c r="A80" s="2">
        <v>82</v>
      </c>
      <c r="B80" s="2" t="s">
        <v>60</v>
      </c>
      <c r="C80" s="2" t="s">
        <v>15</v>
      </c>
      <c r="D80" s="3">
        <v>42004</v>
      </c>
      <c r="E80" s="4">
        <f t="shared" si="4"/>
        <v>2014</v>
      </c>
      <c r="F80" s="2" t="s">
        <v>12</v>
      </c>
      <c r="G80" s="2" t="s">
        <v>13</v>
      </c>
      <c r="H80" s="5">
        <v>5368000000</v>
      </c>
      <c r="I80" s="5">
        <v>2325000000</v>
      </c>
      <c r="J80" s="5">
        <v>1817000000</v>
      </c>
      <c r="K80" s="2">
        <v>0</v>
      </c>
      <c r="L80" s="5">
        <v>294000000</v>
      </c>
      <c r="M80" s="1">
        <f t="shared" si="5"/>
        <v>2111000000</v>
      </c>
      <c r="N80" s="1">
        <f t="shared" si="6"/>
        <v>3043000000</v>
      </c>
      <c r="O80" s="1">
        <f t="shared" si="7"/>
        <v>932000000</v>
      </c>
    </row>
    <row r="81" spans="1:15" hidden="1" x14ac:dyDescent="0.3">
      <c r="A81" s="2">
        <v>83</v>
      </c>
      <c r="B81" s="2" t="s">
        <v>60</v>
      </c>
      <c r="C81" s="2" t="s">
        <v>16</v>
      </c>
      <c r="D81" s="3">
        <v>42369</v>
      </c>
      <c r="E81" s="4">
        <f t="shared" si="4"/>
        <v>2015</v>
      </c>
      <c r="F81" s="2" t="s">
        <v>12</v>
      </c>
      <c r="G81" s="2" t="s">
        <v>13</v>
      </c>
      <c r="H81" s="5">
        <v>5598000000</v>
      </c>
      <c r="I81" s="5">
        <v>1935000000</v>
      </c>
      <c r="J81" s="5">
        <v>2013000000</v>
      </c>
      <c r="K81" s="2">
        <v>0</v>
      </c>
      <c r="L81" s="5">
        <v>320000000</v>
      </c>
      <c r="M81" s="1">
        <f t="shared" si="5"/>
        <v>2333000000</v>
      </c>
      <c r="N81" s="1">
        <f t="shared" si="6"/>
        <v>3663000000</v>
      </c>
      <c r="O81" s="1">
        <f t="shared" si="7"/>
        <v>1330000000</v>
      </c>
    </row>
    <row r="82" spans="1:15" hidden="1" x14ac:dyDescent="0.3">
      <c r="A82" s="2">
        <v>84</v>
      </c>
      <c r="B82" s="2" t="s">
        <v>61</v>
      </c>
      <c r="C82" s="2" t="s">
        <v>11</v>
      </c>
      <c r="D82" s="3">
        <v>41274</v>
      </c>
      <c r="E82" s="4">
        <f t="shared" si="4"/>
        <v>2012</v>
      </c>
      <c r="F82" s="2" t="s">
        <v>46</v>
      </c>
      <c r="G82" s="2" t="s">
        <v>49</v>
      </c>
      <c r="H82" s="5">
        <v>33315000000</v>
      </c>
      <c r="I82" s="5">
        <v>21618000000</v>
      </c>
      <c r="J82" s="2">
        <v>0</v>
      </c>
      <c r="K82" s="2">
        <v>0</v>
      </c>
      <c r="L82" s="5">
        <v>8002000000</v>
      </c>
      <c r="M82" s="1">
        <f t="shared" si="5"/>
        <v>8002000000</v>
      </c>
      <c r="N82" s="1">
        <f t="shared" si="6"/>
        <v>11697000000</v>
      </c>
      <c r="O82" s="1">
        <f t="shared" si="7"/>
        <v>3695000000</v>
      </c>
    </row>
    <row r="83" spans="1:15" hidden="1" x14ac:dyDescent="0.3">
      <c r="A83" s="2">
        <v>85</v>
      </c>
      <c r="B83" s="2" t="s">
        <v>61</v>
      </c>
      <c r="C83" s="2" t="s">
        <v>14</v>
      </c>
      <c r="D83" s="3">
        <v>41639</v>
      </c>
      <c r="E83" s="4">
        <f t="shared" si="4"/>
        <v>2013</v>
      </c>
      <c r="F83" s="2" t="s">
        <v>46</v>
      </c>
      <c r="G83" s="2" t="s">
        <v>49</v>
      </c>
      <c r="H83" s="5">
        <v>34507000000</v>
      </c>
      <c r="I83" s="5">
        <v>19828000000</v>
      </c>
      <c r="J83" s="5">
        <v>1278000000</v>
      </c>
      <c r="K83" s="2">
        <v>0</v>
      </c>
      <c r="L83" s="5">
        <v>8389000000</v>
      </c>
      <c r="M83" s="1">
        <f t="shared" si="5"/>
        <v>9667000000</v>
      </c>
      <c r="N83" s="1">
        <f t="shared" si="6"/>
        <v>14679000000</v>
      </c>
      <c r="O83" s="1">
        <f t="shared" si="7"/>
        <v>5012000000</v>
      </c>
    </row>
    <row r="84" spans="1:15" hidden="1" x14ac:dyDescent="0.3">
      <c r="A84" s="2">
        <v>86</v>
      </c>
      <c r="B84" s="2" t="s">
        <v>61</v>
      </c>
      <c r="C84" s="2" t="s">
        <v>15</v>
      </c>
      <c r="D84" s="3">
        <v>42004</v>
      </c>
      <c r="E84" s="4">
        <f t="shared" si="4"/>
        <v>2014</v>
      </c>
      <c r="F84" s="2" t="s">
        <v>46</v>
      </c>
      <c r="G84" s="2" t="s">
        <v>49</v>
      </c>
      <c r="H84" s="5">
        <v>35239000000</v>
      </c>
      <c r="I84" s="5">
        <v>21193000000</v>
      </c>
      <c r="J84" s="5">
        <v>919000000</v>
      </c>
      <c r="K84" s="2">
        <v>0</v>
      </c>
      <c r="L84" s="5">
        <v>8476000000</v>
      </c>
      <c r="M84" s="1">
        <f t="shared" si="5"/>
        <v>9395000000</v>
      </c>
      <c r="N84" s="1">
        <f t="shared" si="6"/>
        <v>14046000000</v>
      </c>
      <c r="O84" s="1">
        <f t="shared" si="7"/>
        <v>4651000000</v>
      </c>
    </row>
    <row r="85" spans="1:15" hidden="1" x14ac:dyDescent="0.3">
      <c r="A85" s="2">
        <v>87</v>
      </c>
      <c r="B85" s="2" t="s">
        <v>61</v>
      </c>
      <c r="C85" s="2" t="s">
        <v>16</v>
      </c>
      <c r="D85" s="3">
        <v>42369</v>
      </c>
      <c r="E85" s="4">
        <f t="shared" si="4"/>
        <v>2015</v>
      </c>
      <c r="F85" s="2" t="s">
        <v>46</v>
      </c>
      <c r="G85" s="2" t="s">
        <v>49</v>
      </c>
      <c r="H85" s="5">
        <v>35653000000</v>
      </c>
      <c r="I85" s="5">
        <v>22837000000</v>
      </c>
      <c r="J85" s="5">
        <v>761000000</v>
      </c>
      <c r="K85" s="2">
        <v>0</v>
      </c>
      <c r="L85" s="5">
        <v>8445000000</v>
      </c>
      <c r="M85" s="1">
        <f t="shared" si="5"/>
        <v>9206000000</v>
      </c>
      <c r="N85" s="1">
        <f t="shared" si="6"/>
        <v>12816000000</v>
      </c>
      <c r="O85" s="1">
        <f t="shared" si="7"/>
        <v>3610000000</v>
      </c>
    </row>
    <row r="86" spans="1:15" hidden="1" x14ac:dyDescent="0.3">
      <c r="A86" s="2">
        <v>88</v>
      </c>
      <c r="B86" s="2" t="s">
        <v>62</v>
      </c>
      <c r="C86" s="2" t="s">
        <v>11</v>
      </c>
      <c r="D86" s="3">
        <v>41639</v>
      </c>
      <c r="E86" s="4">
        <f t="shared" si="4"/>
        <v>2013</v>
      </c>
      <c r="F86" s="2" t="s">
        <v>12</v>
      </c>
      <c r="G86" s="2" t="s">
        <v>63</v>
      </c>
      <c r="H86" s="5">
        <v>2069600000</v>
      </c>
      <c r="I86" s="5">
        <v>1208100000</v>
      </c>
      <c r="J86" s="5">
        <v>483100000</v>
      </c>
      <c r="K86" s="2">
        <v>0</v>
      </c>
      <c r="L86" s="2">
        <v>0</v>
      </c>
      <c r="M86" s="1">
        <f t="shared" si="5"/>
        <v>483100000</v>
      </c>
      <c r="N86" s="1">
        <f t="shared" si="6"/>
        <v>861500000</v>
      </c>
      <c r="O86" s="1">
        <f t="shared" si="7"/>
        <v>378400000</v>
      </c>
    </row>
    <row r="87" spans="1:15" hidden="1" x14ac:dyDescent="0.3">
      <c r="A87" s="2">
        <v>89</v>
      </c>
      <c r="B87" s="2" t="s">
        <v>62</v>
      </c>
      <c r="C87" s="2" t="s">
        <v>14</v>
      </c>
      <c r="D87" s="3">
        <v>42004</v>
      </c>
      <c r="E87" s="4">
        <f t="shared" si="4"/>
        <v>2014</v>
      </c>
      <c r="F87" s="2" t="s">
        <v>12</v>
      </c>
      <c r="G87" s="2" t="s">
        <v>63</v>
      </c>
      <c r="H87" s="5">
        <v>2118300000</v>
      </c>
      <c r="I87" s="5">
        <v>1264600000</v>
      </c>
      <c r="J87" s="5">
        <v>527400000</v>
      </c>
      <c r="K87" s="2">
        <v>0</v>
      </c>
      <c r="L87" s="2">
        <v>0</v>
      </c>
      <c r="M87" s="1">
        <f t="shared" si="5"/>
        <v>527400000</v>
      </c>
      <c r="N87" s="1">
        <f t="shared" si="6"/>
        <v>853700000</v>
      </c>
      <c r="O87" s="1">
        <f t="shared" si="7"/>
        <v>326300000</v>
      </c>
    </row>
    <row r="88" spans="1:15" hidden="1" x14ac:dyDescent="0.3">
      <c r="A88" s="2">
        <v>90</v>
      </c>
      <c r="B88" s="2" t="s">
        <v>62</v>
      </c>
      <c r="C88" s="2" t="s">
        <v>15</v>
      </c>
      <c r="D88" s="3">
        <v>42369</v>
      </c>
      <c r="E88" s="4">
        <f t="shared" si="4"/>
        <v>2015</v>
      </c>
      <c r="F88" s="2" t="s">
        <v>12</v>
      </c>
      <c r="G88" s="2" t="s">
        <v>63</v>
      </c>
      <c r="H88" s="5">
        <v>2068100000</v>
      </c>
      <c r="I88" s="5">
        <v>1199000000</v>
      </c>
      <c r="J88" s="5">
        <v>510500000</v>
      </c>
      <c r="K88" s="2">
        <v>0</v>
      </c>
      <c r="L88" s="2">
        <v>0</v>
      </c>
      <c r="M88" s="1">
        <f t="shared" si="5"/>
        <v>510500000</v>
      </c>
      <c r="N88" s="1">
        <f t="shared" si="6"/>
        <v>869100000</v>
      </c>
      <c r="O88" s="1">
        <f t="shared" si="7"/>
        <v>358600000</v>
      </c>
    </row>
    <row r="89" spans="1:15" hidden="1" x14ac:dyDescent="0.3">
      <c r="A89" s="2">
        <v>91</v>
      </c>
      <c r="B89" s="2" t="s">
        <v>62</v>
      </c>
      <c r="C89" s="2" t="s">
        <v>16</v>
      </c>
      <c r="D89" s="3">
        <v>42735</v>
      </c>
      <c r="E89" s="4">
        <f t="shared" si="4"/>
        <v>2016</v>
      </c>
      <c r="F89" s="2" t="s">
        <v>12</v>
      </c>
      <c r="G89" s="2" t="s">
        <v>63</v>
      </c>
      <c r="H89" s="5">
        <v>2238000000</v>
      </c>
      <c r="I89" s="5">
        <v>1252700000</v>
      </c>
      <c r="J89" s="5">
        <v>559800000</v>
      </c>
      <c r="K89" s="2">
        <v>0</v>
      </c>
      <c r="L89" s="2">
        <v>0</v>
      </c>
      <c r="M89" s="1">
        <f t="shared" si="5"/>
        <v>559800000</v>
      </c>
      <c r="N89" s="1">
        <f t="shared" si="6"/>
        <v>985300000</v>
      </c>
      <c r="O89" s="1">
        <f t="shared" si="7"/>
        <v>425500000</v>
      </c>
    </row>
    <row r="90" spans="1:15" hidden="1" x14ac:dyDescent="0.3">
      <c r="A90" s="2">
        <v>92</v>
      </c>
      <c r="B90" s="2" t="s">
        <v>64</v>
      </c>
      <c r="C90" s="2" t="s">
        <v>11</v>
      </c>
      <c r="D90" s="3">
        <v>41639</v>
      </c>
      <c r="E90" s="4">
        <f t="shared" si="4"/>
        <v>2013</v>
      </c>
      <c r="F90" s="2" t="s">
        <v>24</v>
      </c>
      <c r="G90" s="2" t="s">
        <v>65</v>
      </c>
      <c r="H90" s="5">
        <v>1551346000</v>
      </c>
      <c r="I90" s="5">
        <v>177556000</v>
      </c>
      <c r="J90" s="5">
        <v>493726000</v>
      </c>
      <c r="K90" s="5">
        <v>317093000</v>
      </c>
      <c r="L90" s="5">
        <v>417000</v>
      </c>
      <c r="M90" s="1">
        <f t="shared" si="5"/>
        <v>811236000</v>
      </c>
      <c r="N90" s="1">
        <f t="shared" si="6"/>
        <v>1373790000</v>
      </c>
      <c r="O90" s="1">
        <f t="shared" si="7"/>
        <v>562554000</v>
      </c>
    </row>
    <row r="91" spans="1:15" hidden="1" x14ac:dyDescent="0.3">
      <c r="A91" s="2">
        <v>93</v>
      </c>
      <c r="B91" s="2" t="s">
        <v>64</v>
      </c>
      <c r="C91" s="2" t="s">
        <v>14</v>
      </c>
      <c r="D91" s="3">
        <v>42004</v>
      </c>
      <c r="E91" s="4">
        <f t="shared" si="4"/>
        <v>2014</v>
      </c>
      <c r="F91" s="2" t="s">
        <v>24</v>
      </c>
      <c r="G91" s="2" t="s">
        <v>65</v>
      </c>
      <c r="H91" s="5">
        <v>2234000000</v>
      </c>
      <c r="I91" s="5">
        <v>174000000</v>
      </c>
      <c r="J91" s="5">
        <v>650000000</v>
      </c>
      <c r="K91" s="5">
        <v>514000000</v>
      </c>
      <c r="L91" s="2">
        <v>0</v>
      </c>
      <c r="M91" s="1">
        <f t="shared" si="5"/>
        <v>1164000000</v>
      </c>
      <c r="N91" s="1">
        <f t="shared" si="6"/>
        <v>2060000000</v>
      </c>
      <c r="O91" s="1">
        <f t="shared" si="7"/>
        <v>896000000</v>
      </c>
    </row>
    <row r="92" spans="1:15" hidden="1" x14ac:dyDescent="0.3">
      <c r="A92" s="2">
        <v>94</v>
      </c>
      <c r="B92" s="2" t="s">
        <v>64</v>
      </c>
      <c r="C92" s="2" t="s">
        <v>15</v>
      </c>
      <c r="D92" s="3">
        <v>42369</v>
      </c>
      <c r="E92" s="4">
        <f t="shared" si="4"/>
        <v>2015</v>
      </c>
      <c r="F92" s="2" t="s">
        <v>24</v>
      </c>
      <c r="G92" s="2" t="s">
        <v>65</v>
      </c>
      <c r="H92" s="5">
        <v>2604000000</v>
      </c>
      <c r="I92" s="5">
        <v>233000000</v>
      </c>
      <c r="J92" s="5">
        <v>927000000</v>
      </c>
      <c r="K92" s="5">
        <v>709000000</v>
      </c>
      <c r="L92" s="5">
        <v>117000000</v>
      </c>
      <c r="M92" s="1">
        <f t="shared" si="5"/>
        <v>1753000000</v>
      </c>
      <c r="N92" s="1">
        <f t="shared" si="6"/>
        <v>2371000000</v>
      </c>
      <c r="O92" s="1">
        <f t="shared" si="7"/>
        <v>618000000</v>
      </c>
    </row>
    <row r="93" spans="1:15" hidden="1" x14ac:dyDescent="0.3">
      <c r="A93" s="2">
        <v>95</v>
      </c>
      <c r="B93" s="2" t="s">
        <v>64</v>
      </c>
      <c r="C93" s="2" t="s">
        <v>16</v>
      </c>
      <c r="D93" s="3">
        <v>42735</v>
      </c>
      <c r="E93" s="4">
        <f t="shared" si="4"/>
        <v>2016</v>
      </c>
      <c r="F93" s="2" t="s">
        <v>24</v>
      </c>
      <c r="G93" s="2" t="s">
        <v>65</v>
      </c>
      <c r="H93" s="5">
        <v>3084000000</v>
      </c>
      <c r="I93" s="5">
        <v>258000000</v>
      </c>
      <c r="J93" s="5">
        <v>990000000</v>
      </c>
      <c r="K93" s="5">
        <v>757000000</v>
      </c>
      <c r="L93" s="5">
        <v>322000000</v>
      </c>
      <c r="M93" s="1">
        <f t="shared" si="5"/>
        <v>2069000000</v>
      </c>
      <c r="N93" s="1">
        <f t="shared" si="6"/>
        <v>2826000000</v>
      </c>
      <c r="O93" s="1">
        <f t="shared" si="7"/>
        <v>757000000</v>
      </c>
    </row>
    <row r="94" spans="1:15" hidden="1" x14ac:dyDescent="0.3">
      <c r="A94" s="2">
        <v>96</v>
      </c>
      <c r="B94" s="2" t="s">
        <v>66</v>
      </c>
      <c r="C94" s="2" t="s">
        <v>11</v>
      </c>
      <c r="D94" s="3">
        <v>41574</v>
      </c>
      <c r="E94" s="4">
        <f t="shared" si="4"/>
        <v>2013</v>
      </c>
      <c r="F94" s="2" t="s">
        <v>21</v>
      </c>
      <c r="G94" s="2" t="s">
        <v>67</v>
      </c>
      <c r="H94" s="5">
        <v>7509000000</v>
      </c>
      <c r="I94" s="5">
        <v>4518000000</v>
      </c>
      <c r="J94" s="5">
        <v>898000000</v>
      </c>
      <c r="K94" s="5">
        <v>1320000000</v>
      </c>
      <c r="L94" s="2">
        <v>0</v>
      </c>
      <c r="M94" s="1">
        <f t="shared" si="5"/>
        <v>2218000000</v>
      </c>
      <c r="N94" s="1">
        <f t="shared" si="6"/>
        <v>2991000000</v>
      </c>
      <c r="O94" s="1">
        <f t="shared" si="7"/>
        <v>773000000</v>
      </c>
    </row>
    <row r="95" spans="1:15" hidden="1" x14ac:dyDescent="0.3">
      <c r="A95" s="2">
        <v>97</v>
      </c>
      <c r="B95" s="2" t="s">
        <v>66</v>
      </c>
      <c r="C95" s="2" t="s">
        <v>14</v>
      </c>
      <c r="D95" s="3">
        <v>41938</v>
      </c>
      <c r="E95" s="4">
        <f t="shared" si="4"/>
        <v>2014</v>
      </c>
      <c r="F95" s="2" t="s">
        <v>21</v>
      </c>
      <c r="G95" s="2" t="s">
        <v>67</v>
      </c>
      <c r="H95" s="5">
        <v>9072000000</v>
      </c>
      <c r="I95" s="5">
        <v>5229000000</v>
      </c>
      <c r="J95" s="5">
        <v>895000000</v>
      </c>
      <c r="K95" s="5">
        <v>1428000000</v>
      </c>
      <c r="L95" s="2">
        <v>0</v>
      </c>
      <c r="M95" s="1">
        <f t="shared" si="5"/>
        <v>2323000000</v>
      </c>
      <c r="N95" s="1">
        <f t="shared" si="6"/>
        <v>3843000000</v>
      </c>
      <c r="O95" s="1">
        <f t="shared" si="7"/>
        <v>1520000000</v>
      </c>
    </row>
    <row r="96" spans="1:15" hidden="1" x14ac:dyDescent="0.3">
      <c r="A96" s="2">
        <v>98</v>
      </c>
      <c r="B96" s="2" t="s">
        <v>66</v>
      </c>
      <c r="C96" s="2" t="s">
        <v>15</v>
      </c>
      <c r="D96" s="3">
        <v>42302</v>
      </c>
      <c r="E96" s="4">
        <f t="shared" si="4"/>
        <v>2015</v>
      </c>
      <c r="F96" s="2" t="s">
        <v>21</v>
      </c>
      <c r="G96" s="2" t="s">
        <v>67</v>
      </c>
      <c r="H96" s="5">
        <v>9659000000</v>
      </c>
      <c r="I96" s="5">
        <v>5707000000</v>
      </c>
      <c r="J96" s="5">
        <v>808000000</v>
      </c>
      <c r="K96" s="5">
        <v>1451000000</v>
      </c>
      <c r="L96" s="2">
        <v>0</v>
      </c>
      <c r="M96" s="1">
        <f t="shared" si="5"/>
        <v>2259000000</v>
      </c>
      <c r="N96" s="1">
        <f t="shared" si="6"/>
        <v>3952000000</v>
      </c>
      <c r="O96" s="1">
        <f t="shared" si="7"/>
        <v>1693000000</v>
      </c>
    </row>
    <row r="97" spans="1:15" hidden="1" x14ac:dyDescent="0.3">
      <c r="A97" s="2">
        <v>99</v>
      </c>
      <c r="B97" s="2" t="s">
        <v>66</v>
      </c>
      <c r="C97" s="2" t="s">
        <v>16</v>
      </c>
      <c r="D97" s="3">
        <v>42673</v>
      </c>
      <c r="E97" s="4">
        <f t="shared" si="4"/>
        <v>2016</v>
      </c>
      <c r="F97" s="2" t="s">
        <v>21</v>
      </c>
      <c r="G97" s="2" t="s">
        <v>67</v>
      </c>
      <c r="H97" s="5">
        <v>10825000000</v>
      </c>
      <c r="I97" s="5">
        <v>6314000000</v>
      </c>
      <c r="J97" s="5">
        <v>819000000</v>
      </c>
      <c r="K97" s="5">
        <v>1540000000</v>
      </c>
      <c r="L97" s="2">
        <v>0</v>
      </c>
      <c r="M97" s="1">
        <f t="shared" si="5"/>
        <v>2359000000</v>
      </c>
      <c r="N97" s="1">
        <f t="shared" si="6"/>
        <v>4511000000</v>
      </c>
      <c r="O97" s="1">
        <f t="shared" si="7"/>
        <v>2152000000</v>
      </c>
    </row>
    <row r="98" spans="1:15" hidden="1" x14ac:dyDescent="0.3">
      <c r="A98" s="2">
        <v>100</v>
      </c>
      <c r="B98" s="2" t="s">
        <v>68</v>
      </c>
      <c r="C98" s="2" t="s">
        <v>11</v>
      </c>
      <c r="D98" s="3">
        <v>41274</v>
      </c>
      <c r="E98" s="4">
        <f t="shared" si="4"/>
        <v>2012</v>
      </c>
      <c r="F98" s="2" t="s">
        <v>12</v>
      </c>
      <c r="G98" s="2" t="s">
        <v>69</v>
      </c>
      <c r="H98" s="5">
        <v>3334213000</v>
      </c>
      <c r="I98" s="5">
        <v>2154132000</v>
      </c>
      <c r="J98" s="5">
        <v>380532000</v>
      </c>
      <c r="K98" s="2">
        <v>0</v>
      </c>
      <c r="L98" s="5">
        <v>53677000</v>
      </c>
      <c r="M98" s="1">
        <f t="shared" si="5"/>
        <v>434209000</v>
      </c>
      <c r="N98" s="1">
        <f t="shared" si="6"/>
        <v>1180081000</v>
      </c>
      <c r="O98" s="1">
        <f t="shared" si="7"/>
        <v>745872000</v>
      </c>
    </row>
    <row r="99" spans="1:15" hidden="1" x14ac:dyDescent="0.3">
      <c r="A99" s="2">
        <v>101</v>
      </c>
      <c r="B99" s="2" t="s">
        <v>68</v>
      </c>
      <c r="C99" s="2" t="s">
        <v>14</v>
      </c>
      <c r="D99" s="3">
        <v>41639</v>
      </c>
      <c r="E99" s="4">
        <f t="shared" si="4"/>
        <v>2013</v>
      </c>
      <c r="F99" s="2" t="s">
        <v>12</v>
      </c>
      <c r="G99" s="2" t="s">
        <v>69</v>
      </c>
      <c r="H99" s="5">
        <v>3594136000</v>
      </c>
      <c r="I99" s="5">
        <v>2323642000</v>
      </c>
      <c r="J99" s="5">
        <v>398177000</v>
      </c>
      <c r="K99" s="2">
        <v>0</v>
      </c>
      <c r="L99" s="5">
        <v>57238000</v>
      </c>
      <c r="M99" s="1">
        <f t="shared" si="5"/>
        <v>455415000</v>
      </c>
      <c r="N99" s="1">
        <f t="shared" si="6"/>
        <v>1270494000</v>
      </c>
      <c r="O99" s="1">
        <f t="shared" si="7"/>
        <v>815079000</v>
      </c>
    </row>
    <row r="100" spans="1:15" hidden="1" x14ac:dyDescent="0.3">
      <c r="A100" s="2">
        <v>102</v>
      </c>
      <c r="B100" s="2" t="s">
        <v>68</v>
      </c>
      <c r="C100" s="2" t="s">
        <v>15</v>
      </c>
      <c r="D100" s="3">
        <v>42004</v>
      </c>
      <c r="E100" s="4">
        <f t="shared" si="4"/>
        <v>2014</v>
      </c>
      <c r="F100" s="2" t="s">
        <v>12</v>
      </c>
      <c r="G100" s="2" t="s">
        <v>69</v>
      </c>
      <c r="H100" s="5">
        <v>4021964000</v>
      </c>
      <c r="I100" s="5">
        <v>2597017000</v>
      </c>
      <c r="J100" s="5">
        <v>462637000</v>
      </c>
      <c r="K100" s="2">
        <v>0</v>
      </c>
      <c r="L100" s="5">
        <v>63724000</v>
      </c>
      <c r="M100" s="1">
        <f t="shared" si="5"/>
        <v>526361000</v>
      </c>
      <c r="N100" s="1">
        <f t="shared" si="6"/>
        <v>1424947000</v>
      </c>
      <c r="O100" s="1">
        <f t="shared" si="7"/>
        <v>898586000</v>
      </c>
    </row>
    <row r="101" spans="1:15" hidden="1" x14ac:dyDescent="0.3">
      <c r="A101" s="2">
        <v>103</v>
      </c>
      <c r="B101" s="2" t="s">
        <v>68</v>
      </c>
      <c r="C101" s="2" t="s">
        <v>16</v>
      </c>
      <c r="D101" s="3">
        <v>42369</v>
      </c>
      <c r="E101" s="4">
        <f t="shared" si="4"/>
        <v>2015</v>
      </c>
      <c r="F101" s="2" t="s">
        <v>12</v>
      </c>
      <c r="G101" s="2" t="s">
        <v>69</v>
      </c>
      <c r="H101" s="5">
        <v>3974295000</v>
      </c>
      <c r="I101" s="5">
        <v>2549280000</v>
      </c>
      <c r="J101" s="5">
        <v>448592000</v>
      </c>
      <c r="K101" s="2">
        <v>0</v>
      </c>
      <c r="L101" s="5">
        <v>68707000</v>
      </c>
      <c r="M101" s="1">
        <f t="shared" si="5"/>
        <v>517299000</v>
      </c>
      <c r="N101" s="1">
        <f t="shared" si="6"/>
        <v>1425015000</v>
      </c>
      <c r="O101" s="1">
        <f t="shared" si="7"/>
        <v>907716000</v>
      </c>
    </row>
    <row r="102" spans="1:15" hidden="1" x14ac:dyDescent="0.3">
      <c r="A102" s="2">
        <v>108</v>
      </c>
      <c r="B102" s="2" t="s">
        <v>70</v>
      </c>
      <c r="C102" s="2" t="s">
        <v>11</v>
      </c>
      <c r="D102" s="3">
        <v>41639</v>
      </c>
      <c r="E102" s="4">
        <f t="shared" si="4"/>
        <v>2013</v>
      </c>
      <c r="F102" s="2" t="s">
        <v>24</v>
      </c>
      <c r="G102" s="2" t="s">
        <v>65</v>
      </c>
      <c r="H102" s="5">
        <v>18676000000</v>
      </c>
      <c r="I102" s="5">
        <v>3346000000</v>
      </c>
      <c r="J102" s="5">
        <v>5380000000</v>
      </c>
      <c r="K102" s="5">
        <v>4083000000</v>
      </c>
      <c r="L102" s="2">
        <v>0</v>
      </c>
      <c r="M102" s="1">
        <f t="shared" si="5"/>
        <v>9463000000</v>
      </c>
      <c r="N102" s="1">
        <f t="shared" si="6"/>
        <v>15330000000</v>
      </c>
      <c r="O102" s="1">
        <f t="shared" si="7"/>
        <v>5867000000</v>
      </c>
    </row>
    <row r="103" spans="1:15" hidden="1" x14ac:dyDescent="0.3">
      <c r="A103" s="2">
        <v>109</v>
      </c>
      <c r="B103" s="2" t="s">
        <v>70</v>
      </c>
      <c r="C103" s="2" t="s">
        <v>14</v>
      </c>
      <c r="D103" s="3">
        <v>42004</v>
      </c>
      <c r="E103" s="4">
        <f t="shared" si="4"/>
        <v>2014</v>
      </c>
      <c r="F103" s="2" t="s">
        <v>24</v>
      </c>
      <c r="G103" s="2" t="s">
        <v>65</v>
      </c>
      <c r="H103" s="5">
        <v>20063000000</v>
      </c>
      <c r="I103" s="5">
        <v>4422000000</v>
      </c>
      <c r="J103" s="5">
        <v>5153000000</v>
      </c>
      <c r="K103" s="5">
        <v>4297000000</v>
      </c>
      <c r="L103" s="2">
        <v>0</v>
      </c>
      <c r="M103" s="1">
        <f t="shared" si="5"/>
        <v>9450000000</v>
      </c>
      <c r="N103" s="1">
        <f t="shared" si="6"/>
        <v>15641000000</v>
      </c>
      <c r="O103" s="1">
        <f t="shared" si="7"/>
        <v>6191000000</v>
      </c>
    </row>
    <row r="104" spans="1:15" hidden="1" x14ac:dyDescent="0.3">
      <c r="A104" s="2">
        <v>110</v>
      </c>
      <c r="B104" s="2" t="s">
        <v>70</v>
      </c>
      <c r="C104" s="2" t="s">
        <v>15</v>
      </c>
      <c r="D104" s="3">
        <v>42369</v>
      </c>
      <c r="E104" s="4">
        <f t="shared" si="4"/>
        <v>2015</v>
      </c>
      <c r="F104" s="2" t="s">
        <v>24</v>
      </c>
      <c r="G104" s="2" t="s">
        <v>65</v>
      </c>
      <c r="H104" s="5">
        <v>21662000000</v>
      </c>
      <c r="I104" s="5">
        <v>4227000000</v>
      </c>
      <c r="J104" s="5">
        <v>4895000000</v>
      </c>
      <c r="K104" s="5">
        <v>4070000000</v>
      </c>
      <c r="L104" s="2">
        <v>0</v>
      </c>
      <c r="M104" s="1">
        <f t="shared" si="5"/>
        <v>8965000000</v>
      </c>
      <c r="N104" s="1">
        <f t="shared" si="6"/>
        <v>17435000000</v>
      </c>
      <c r="O104" s="1">
        <f t="shared" si="7"/>
        <v>8470000000</v>
      </c>
    </row>
    <row r="105" spans="1:15" hidden="1" x14ac:dyDescent="0.3">
      <c r="A105" s="2">
        <v>111</v>
      </c>
      <c r="B105" s="2" t="s">
        <v>70</v>
      </c>
      <c r="C105" s="2" t="s">
        <v>16</v>
      </c>
      <c r="D105" s="3">
        <v>42735</v>
      </c>
      <c r="E105" s="4">
        <f t="shared" si="4"/>
        <v>2016</v>
      </c>
      <c r="F105" s="2" t="s">
        <v>24</v>
      </c>
      <c r="G105" s="2" t="s">
        <v>65</v>
      </c>
      <c r="H105" s="5">
        <v>22991000000</v>
      </c>
      <c r="I105" s="5">
        <v>4162000000</v>
      </c>
      <c r="J105" s="5">
        <v>5195000000</v>
      </c>
      <c r="K105" s="5">
        <v>3840000000</v>
      </c>
      <c r="L105" s="2">
        <v>0</v>
      </c>
      <c r="M105" s="1">
        <f t="shared" si="5"/>
        <v>9035000000</v>
      </c>
      <c r="N105" s="1">
        <f t="shared" si="6"/>
        <v>18829000000</v>
      </c>
      <c r="O105" s="1">
        <f t="shared" si="7"/>
        <v>9794000000</v>
      </c>
    </row>
    <row r="106" spans="1:15" hidden="1" x14ac:dyDescent="0.3">
      <c r="A106" s="2">
        <v>112</v>
      </c>
      <c r="B106" s="2" t="s">
        <v>71</v>
      </c>
      <c r="C106" s="2" t="s">
        <v>11</v>
      </c>
      <c r="D106" s="3">
        <v>41274</v>
      </c>
      <c r="E106" s="4">
        <f t="shared" si="4"/>
        <v>2012</v>
      </c>
      <c r="F106" s="2" t="s">
        <v>46</v>
      </c>
      <c r="G106" s="2" t="s">
        <v>72</v>
      </c>
      <c r="H106" s="5">
        <v>10259000000</v>
      </c>
      <c r="I106" s="5">
        <v>1899000000</v>
      </c>
      <c r="J106" s="5">
        <v>3927000000</v>
      </c>
      <c r="K106" s="2">
        <v>0</v>
      </c>
      <c r="L106" s="5">
        <v>2877000000</v>
      </c>
      <c r="M106" s="1">
        <f t="shared" si="5"/>
        <v>6804000000</v>
      </c>
      <c r="N106" s="1">
        <f t="shared" si="6"/>
        <v>8360000000</v>
      </c>
      <c r="O106" s="1">
        <f t="shared" si="7"/>
        <v>1556000000</v>
      </c>
    </row>
    <row r="107" spans="1:15" hidden="1" x14ac:dyDescent="0.3">
      <c r="A107" s="2">
        <v>113</v>
      </c>
      <c r="B107" s="2" t="s">
        <v>71</v>
      </c>
      <c r="C107" s="2" t="s">
        <v>14</v>
      </c>
      <c r="D107" s="3">
        <v>41639</v>
      </c>
      <c r="E107" s="4">
        <f t="shared" si="4"/>
        <v>2013</v>
      </c>
      <c r="F107" s="2" t="s">
        <v>46</v>
      </c>
      <c r="G107" s="2" t="s">
        <v>72</v>
      </c>
      <c r="H107" s="5">
        <v>11230000000</v>
      </c>
      <c r="I107" s="5">
        <v>1954000000</v>
      </c>
      <c r="J107" s="5">
        <v>3862000000</v>
      </c>
      <c r="K107" s="2">
        <v>0</v>
      </c>
      <c r="L107" s="5">
        <v>3132000000</v>
      </c>
      <c r="M107" s="1">
        <f t="shared" si="5"/>
        <v>6994000000</v>
      </c>
      <c r="N107" s="1">
        <f t="shared" si="6"/>
        <v>9276000000</v>
      </c>
      <c r="O107" s="1">
        <f t="shared" si="7"/>
        <v>2282000000</v>
      </c>
    </row>
    <row r="108" spans="1:15" hidden="1" x14ac:dyDescent="0.3">
      <c r="A108" s="2">
        <v>114</v>
      </c>
      <c r="B108" s="2" t="s">
        <v>71</v>
      </c>
      <c r="C108" s="2" t="s">
        <v>15</v>
      </c>
      <c r="D108" s="3">
        <v>42004</v>
      </c>
      <c r="E108" s="4">
        <f t="shared" si="4"/>
        <v>2014</v>
      </c>
      <c r="F108" s="2" t="s">
        <v>46</v>
      </c>
      <c r="G108" s="2" t="s">
        <v>72</v>
      </c>
      <c r="H108" s="5">
        <v>12296000000</v>
      </c>
      <c r="I108" s="5">
        <v>1982000000</v>
      </c>
      <c r="J108" s="5">
        <v>3808000000</v>
      </c>
      <c r="K108" s="2">
        <v>0</v>
      </c>
      <c r="L108" s="5">
        <v>3603000000</v>
      </c>
      <c r="M108" s="1">
        <f t="shared" si="5"/>
        <v>7411000000</v>
      </c>
      <c r="N108" s="1">
        <f t="shared" si="6"/>
        <v>10314000000</v>
      </c>
      <c r="O108" s="1">
        <f t="shared" si="7"/>
        <v>2903000000</v>
      </c>
    </row>
    <row r="109" spans="1:15" hidden="1" x14ac:dyDescent="0.3">
      <c r="A109" s="2">
        <v>115</v>
      </c>
      <c r="B109" s="2" t="s">
        <v>71</v>
      </c>
      <c r="C109" s="2" t="s">
        <v>16</v>
      </c>
      <c r="D109" s="3">
        <v>42369</v>
      </c>
      <c r="E109" s="4">
        <f t="shared" si="4"/>
        <v>2015</v>
      </c>
      <c r="F109" s="2" t="s">
        <v>46</v>
      </c>
      <c r="G109" s="2" t="s">
        <v>72</v>
      </c>
      <c r="H109" s="5">
        <v>12200000000</v>
      </c>
      <c r="I109" s="5">
        <v>2261000000</v>
      </c>
      <c r="J109" s="5">
        <v>3750000000</v>
      </c>
      <c r="K109" s="2">
        <v>0</v>
      </c>
      <c r="L109" s="5">
        <v>3630000000</v>
      </c>
      <c r="M109" s="1">
        <f t="shared" si="5"/>
        <v>7380000000</v>
      </c>
      <c r="N109" s="1">
        <f t="shared" si="6"/>
        <v>9939000000</v>
      </c>
      <c r="O109" s="1">
        <f t="shared" si="7"/>
        <v>2559000000</v>
      </c>
    </row>
    <row r="110" spans="1:15" hidden="1" x14ac:dyDescent="0.3">
      <c r="A110" s="2">
        <v>116</v>
      </c>
      <c r="B110" s="2" t="s">
        <v>73</v>
      </c>
      <c r="C110" s="2" t="s">
        <v>11</v>
      </c>
      <c r="D110" s="3">
        <v>41274</v>
      </c>
      <c r="E110" s="4">
        <f t="shared" si="4"/>
        <v>2012</v>
      </c>
      <c r="F110" s="2" t="s">
        <v>51</v>
      </c>
      <c r="G110" s="2" t="s">
        <v>74</v>
      </c>
      <c r="H110" s="5">
        <v>2875960000</v>
      </c>
      <c r="I110" s="5">
        <v>722479000</v>
      </c>
      <c r="J110" s="5">
        <v>389486000</v>
      </c>
      <c r="K110" s="2">
        <v>0</v>
      </c>
      <c r="L110" s="5">
        <v>644276000</v>
      </c>
      <c r="M110" s="1">
        <f t="shared" si="5"/>
        <v>1033762000</v>
      </c>
      <c r="N110" s="1">
        <f t="shared" si="6"/>
        <v>2153481000</v>
      </c>
      <c r="O110" s="1">
        <f t="shared" si="7"/>
        <v>1119719000</v>
      </c>
    </row>
    <row r="111" spans="1:15" hidden="1" x14ac:dyDescent="0.3">
      <c r="A111" s="2">
        <v>117</v>
      </c>
      <c r="B111" s="2" t="s">
        <v>73</v>
      </c>
      <c r="C111" s="2" t="s">
        <v>14</v>
      </c>
      <c r="D111" s="3">
        <v>41639</v>
      </c>
      <c r="E111" s="4">
        <f t="shared" si="4"/>
        <v>2013</v>
      </c>
      <c r="F111" s="2" t="s">
        <v>51</v>
      </c>
      <c r="G111" s="2" t="s">
        <v>74</v>
      </c>
      <c r="H111" s="5">
        <v>3361407000</v>
      </c>
      <c r="I111" s="5">
        <v>859873000</v>
      </c>
      <c r="J111" s="5">
        <v>487084000</v>
      </c>
      <c r="K111" s="2">
        <v>0</v>
      </c>
      <c r="L111" s="5">
        <v>800145000</v>
      </c>
      <c r="M111" s="1">
        <f t="shared" si="5"/>
        <v>1287229000</v>
      </c>
      <c r="N111" s="1">
        <f t="shared" si="6"/>
        <v>2501534000</v>
      </c>
      <c r="O111" s="1">
        <f t="shared" si="7"/>
        <v>1214305000</v>
      </c>
    </row>
    <row r="112" spans="1:15" hidden="1" x14ac:dyDescent="0.3">
      <c r="A112" s="2">
        <v>118</v>
      </c>
      <c r="B112" s="2" t="s">
        <v>73</v>
      </c>
      <c r="C112" s="2" t="s">
        <v>15</v>
      </c>
      <c r="D112" s="3">
        <v>42004</v>
      </c>
      <c r="E112" s="4">
        <f t="shared" si="4"/>
        <v>2014</v>
      </c>
      <c r="F112" s="2" t="s">
        <v>51</v>
      </c>
      <c r="G112" s="2" t="s">
        <v>74</v>
      </c>
      <c r="H112" s="5">
        <v>4100048000</v>
      </c>
      <c r="I112" s="5">
        <v>1094265000</v>
      </c>
      <c r="J112" s="5">
        <v>515059000</v>
      </c>
      <c r="K112" s="2">
        <v>0</v>
      </c>
      <c r="L112" s="5">
        <v>1003802000</v>
      </c>
      <c r="M112" s="1">
        <f t="shared" si="5"/>
        <v>1518861000</v>
      </c>
      <c r="N112" s="1">
        <f t="shared" si="6"/>
        <v>3005783000</v>
      </c>
      <c r="O112" s="1">
        <f t="shared" si="7"/>
        <v>1486922000</v>
      </c>
    </row>
    <row r="113" spans="1:15" hidden="1" x14ac:dyDescent="0.3">
      <c r="A113" s="2">
        <v>119</v>
      </c>
      <c r="B113" s="2" t="s">
        <v>73</v>
      </c>
      <c r="C113" s="2" t="s">
        <v>16</v>
      </c>
      <c r="D113" s="3">
        <v>42369</v>
      </c>
      <c r="E113" s="4">
        <f t="shared" si="4"/>
        <v>2015</v>
      </c>
      <c r="F113" s="2" t="s">
        <v>51</v>
      </c>
      <c r="G113" s="2" t="s">
        <v>74</v>
      </c>
      <c r="H113" s="5">
        <v>4771516000</v>
      </c>
      <c r="I113" s="5">
        <v>1308868000</v>
      </c>
      <c r="J113" s="5">
        <v>564531000</v>
      </c>
      <c r="K113" s="2">
        <v>0</v>
      </c>
      <c r="L113" s="5">
        <v>1285328000</v>
      </c>
      <c r="M113" s="1">
        <f t="shared" si="5"/>
        <v>1849859000</v>
      </c>
      <c r="N113" s="1">
        <f t="shared" si="6"/>
        <v>3462648000</v>
      </c>
      <c r="O113" s="1">
        <f t="shared" si="7"/>
        <v>1612789000</v>
      </c>
    </row>
    <row r="114" spans="1:15" hidden="1" x14ac:dyDescent="0.3">
      <c r="A114" s="2">
        <v>120</v>
      </c>
      <c r="B114" s="2" t="s">
        <v>75</v>
      </c>
      <c r="C114" s="2" t="s">
        <v>11</v>
      </c>
      <c r="D114" s="3">
        <v>41639</v>
      </c>
      <c r="E114" s="4">
        <f t="shared" si="4"/>
        <v>2013</v>
      </c>
      <c r="F114" s="2" t="s">
        <v>18</v>
      </c>
      <c r="G114" s="2" t="s">
        <v>76</v>
      </c>
      <c r="H114" s="5">
        <v>74452000000</v>
      </c>
      <c r="I114" s="5">
        <v>54181000000</v>
      </c>
      <c r="J114" s="5">
        <v>19526000000</v>
      </c>
      <c r="K114" s="2">
        <v>0</v>
      </c>
      <c r="L114" s="2">
        <v>0</v>
      </c>
      <c r="M114" s="1">
        <f t="shared" si="5"/>
        <v>19526000000</v>
      </c>
      <c r="N114" s="1">
        <f t="shared" si="6"/>
        <v>20271000000</v>
      </c>
      <c r="O114" s="1">
        <f t="shared" si="7"/>
        <v>745000000</v>
      </c>
    </row>
    <row r="115" spans="1:15" hidden="1" x14ac:dyDescent="0.3">
      <c r="A115" s="2">
        <v>121</v>
      </c>
      <c r="B115" s="2" t="s">
        <v>75</v>
      </c>
      <c r="C115" s="2" t="s">
        <v>14</v>
      </c>
      <c r="D115" s="3">
        <v>42004</v>
      </c>
      <c r="E115" s="4">
        <f t="shared" si="4"/>
        <v>2014</v>
      </c>
      <c r="F115" s="2" t="s">
        <v>18</v>
      </c>
      <c r="G115" s="2" t="s">
        <v>76</v>
      </c>
      <c r="H115" s="5">
        <v>88988000000</v>
      </c>
      <c r="I115" s="5">
        <v>62752000000</v>
      </c>
      <c r="J115" s="5">
        <v>26058000000</v>
      </c>
      <c r="K115" s="2">
        <v>0</v>
      </c>
      <c r="L115" s="2">
        <v>0</v>
      </c>
      <c r="M115" s="1">
        <f t="shared" si="5"/>
        <v>26058000000</v>
      </c>
      <c r="N115" s="1">
        <f t="shared" si="6"/>
        <v>26236000000</v>
      </c>
      <c r="O115" s="1">
        <f t="shared" si="7"/>
        <v>178000000</v>
      </c>
    </row>
    <row r="116" spans="1:15" hidden="1" x14ac:dyDescent="0.3">
      <c r="A116" s="2">
        <v>122</v>
      </c>
      <c r="B116" s="2" t="s">
        <v>75</v>
      </c>
      <c r="C116" s="2" t="s">
        <v>15</v>
      </c>
      <c r="D116" s="3">
        <v>42369</v>
      </c>
      <c r="E116" s="4">
        <f t="shared" si="4"/>
        <v>2015</v>
      </c>
      <c r="F116" s="2" t="s">
        <v>18</v>
      </c>
      <c r="G116" s="2" t="s">
        <v>76</v>
      </c>
      <c r="H116" s="5">
        <v>107006000000</v>
      </c>
      <c r="I116" s="5">
        <v>71651000000</v>
      </c>
      <c r="J116" s="5">
        <v>33122000000</v>
      </c>
      <c r="K116" s="2">
        <v>0</v>
      </c>
      <c r="L116" s="2">
        <v>0</v>
      </c>
      <c r="M116" s="1">
        <f t="shared" si="5"/>
        <v>33122000000</v>
      </c>
      <c r="N116" s="1">
        <f t="shared" si="6"/>
        <v>35355000000</v>
      </c>
      <c r="O116" s="1">
        <f t="shared" si="7"/>
        <v>2233000000</v>
      </c>
    </row>
    <row r="117" spans="1:15" hidden="1" x14ac:dyDescent="0.3">
      <c r="A117" s="2">
        <v>123</v>
      </c>
      <c r="B117" s="2" t="s">
        <v>75</v>
      </c>
      <c r="C117" s="2" t="s">
        <v>16</v>
      </c>
      <c r="D117" s="3">
        <v>42735</v>
      </c>
      <c r="E117" s="4">
        <f t="shared" si="4"/>
        <v>2016</v>
      </c>
      <c r="F117" s="2" t="s">
        <v>18</v>
      </c>
      <c r="G117" s="2" t="s">
        <v>76</v>
      </c>
      <c r="H117" s="5">
        <v>135987000000</v>
      </c>
      <c r="I117" s="5">
        <v>88265000000</v>
      </c>
      <c r="J117" s="5">
        <v>43536000000</v>
      </c>
      <c r="K117" s="2">
        <v>0</v>
      </c>
      <c r="L117" s="2">
        <v>0</v>
      </c>
      <c r="M117" s="1">
        <f t="shared" si="5"/>
        <v>43536000000</v>
      </c>
      <c r="N117" s="1">
        <f t="shared" si="6"/>
        <v>47722000000</v>
      </c>
      <c r="O117" s="1">
        <f t="shared" si="7"/>
        <v>4186000000</v>
      </c>
    </row>
    <row r="118" spans="1:15" hidden="1" x14ac:dyDescent="0.3">
      <c r="A118" s="2">
        <v>124</v>
      </c>
      <c r="B118" s="2" t="s">
        <v>77</v>
      </c>
      <c r="C118" s="2" t="s">
        <v>11</v>
      </c>
      <c r="D118" s="3">
        <v>41639</v>
      </c>
      <c r="E118" s="4">
        <f t="shared" si="4"/>
        <v>2013</v>
      </c>
      <c r="F118" s="2" t="s">
        <v>18</v>
      </c>
      <c r="G118" s="2" t="s">
        <v>78</v>
      </c>
      <c r="H118" s="5">
        <v>17517600000</v>
      </c>
      <c r="I118" s="5">
        <v>14757700000</v>
      </c>
      <c r="J118" s="5">
        <v>1924300000</v>
      </c>
      <c r="K118" s="2">
        <v>0</v>
      </c>
      <c r="L118" s="5">
        <v>95300000</v>
      </c>
      <c r="M118" s="1">
        <f t="shared" si="5"/>
        <v>2019600000</v>
      </c>
      <c r="N118" s="1">
        <f t="shared" si="6"/>
        <v>2759900000</v>
      </c>
      <c r="O118" s="1">
        <f t="shared" si="7"/>
        <v>740300000</v>
      </c>
    </row>
    <row r="119" spans="1:15" hidden="1" x14ac:dyDescent="0.3">
      <c r="A119" s="2">
        <v>125</v>
      </c>
      <c r="B119" s="2" t="s">
        <v>77</v>
      </c>
      <c r="C119" s="2" t="s">
        <v>14</v>
      </c>
      <c r="D119" s="3">
        <v>42004</v>
      </c>
      <c r="E119" s="4">
        <f t="shared" si="4"/>
        <v>2014</v>
      </c>
      <c r="F119" s="2" t="s">
        <v>18</v>
      </c>
      <c r="G119" s="2" t="s">
        <v>78</v>
      </c>
      <c r="H119" s="5">
        <v>19108800000</v>
      </c>
      <c r="I119" s="5">
        <v>16120100000</v>
      </c>
      <c r="J119" s="5">
        <v>2061000000</v>
      </c>
      <c r="K119" s="2">
        <v>0</v>
      </c>
      <c r="L119" s="5">
        <v>106900000</v>
      </c>
      <c r="M119" s="1">
        <f t="shared" si="5"/>
        <v>2167900000</v>
      </c>
      <c r="N119" s="1">
        <f t="shared" si="6"/>
        <v>2988700000</v>
      </c>
      <c r="O119" s="1">
        <f t="shared" si="7"/>
        <v>820800000</v>
      </c>
    </row>
    <row r="120" spans="1:15" hidden="1" x14ac:dyDescent="0.3">
      <c r="A120" s="2">
        <v>126</v>
      </c>
      <c r="B120" s="2" t="s">
        <v>77</v>
      </c>
      <c r="C120" s="2" t="s">
        <v>15</v>
      </c>
      <c r="D120" s="3">
        <v>42369</v>
      </c>
      <c r="E120" s="4">
        <f t="shared" si="4"/>
        <v>2015</v>
      </c>
      <c r="F120" s="2" t="s">
        <v>18</v>
      </c>
      <c r="G120" s="2" t="s">
        <v>78</v>
      </c>
      <c r="H120" s="5">
        <v>20862000000</v>
      </c>
      <c r="I120" s="5">
        <v>17600500000</v>
      </c>
      <c r="J120" s="5">
        <v>2245600000</v>
      </c>
      <c r="K120" s="2">
        <v>0</v>
      </c>
      <c r="L120" s="5">
        <v>127400000</v>
      </c>
      <c r="M120" s="1">
        <f t="shared" si="5"/>
        <v>2373000000</v>
      </c>
      <c r="N120" s="1">
        <f t="shared" si="6"/>
        <v>3261500000</v>
      </c>
      <c r="O120" s="1">
        <f t="shared" si="7"/>
        <v>888500000</v>
      </c>
    </row>
    <row r="121" spans="1:15" hidden="1" x14ac:dyDescent="0.3">
      <c r="A121" s="2">
        <v>127</v>
      </c>
      <c r="B121" s="2" t="s">
        <v>77</v>
      </c>
      <c r="C121" s="2" t="s">
        <v>16</v>
      </c>
      <c r="D121" s="3">
        <v>42735</v>
      </c>
      <c r="E121" s="4">
        <f t="shared" si="4"/>
        <v>2016</v>
      </c>
      <c r="F121" s="2" t="s">
        <v>18</v>
      </c>
      <c r="G121" s="2" t="s">
        <v>78</v>
      </c>
      <c r="H121" s="5">
        <v>21609000000</v>
      </c>
      <c r="I121" s="5">
        <v>18295800000</v>
      </c>
      <c r="J121" s="5">
        <v>2280300000</v>
      </c>
      <c r="K121" s="2">
        <v>0</v>
      </c>
      <c r="L121" s="5">
        <v>143400000</v>
      </c>
      <c r="M121" s="1">
        <f t="shared" si="5"/>
        <v>2423700000</v>
      </c>
      <c r="N121" s="1">
        <f t="shared" si="6"/>
        <v>3313200000</v>
      </c>
      <c r="O121" s="1">
        <f t="shared" si="7"/>
        <v>889500000</v>
      </c>
    </row>
    <row r="122" spans="1:15" hidden="1" x14ac:dyDescent="0.3">
      <c r="A122" s="2">
        <v>128</v>
      </c>
      <c r="B122" s="2" t="s">
        <v>79</v>
      </c>
      <c r="C122" s="2" t="s">
        <v>11</v>
      </c>
      <c r="D122" s="3">
        <v>41274</v>
      </c>
      <c r="E122" s="4">
        <f t="shared" si="4"/>
        <v>2012</v>
      </c>
      <c r="F122" s="2" t="s">
        <v>24</v>
      </c>
      <c r="G122" s="2" t="s">
        <v>80</v>
      </c>
      <c r="H122" s="5">
        <v>61497200000</v>
      </c>
      <c r="I122" s="5">
        <v>48213600000</v>
      </c>
      <c r="J122" s="5">
        <v>8680500000</v>
      </c>
      <c r="K122" s="2">
        <v>0</v>
      </c>
      <c r="L122" s="5">
        <v>233000000</v>
      </c>
      <c r="M122" s="1">
        <f t="shared" si="5"/>
        <v>8913500000</v>
      </c>
      <c r="N122" s="1">
        <f t="shared" si="6"/>
        <v>13283600000</v>
      </c>
      <c r="O122" s="1">
        <f t="shared" si="7"/>
        <v>4370100000</v>
      </c>
    </row>
    <row r="123" spans="1:15" hidden="1" x14ac:dyDescent="0.3">
      <c r="A123" s="2">
        <v>129</v>
      </c>
      <c r="B123" s="2" t="s">
        <v>79</v>
      </c>
      <c r="C123" s="2" t="s">
        <v>14</v>
      </c>
      <c r="D123" s="3">
        <v>41639</v>
      </c>
      <c r="E123" s="4">
        <f t="shared" si="4"/>
        <v>2013</v>
      </c>
      <c r="F123" s="2" t="s">
        <v>24</v>
      </c>
      <c r="G123" s="2" t="s">
        <v>80</v>
      </c>
      <c r="H123" s="5">
        <v>71023500000</v>
      </c>
      <c r="I123" s="5">
        <v>56237100000</v>
      </c>
      <c r="J123" s="5">
        <v>9952900000</v>
      </c>
      <c r="K123" s="2">
        <v>0</v>
      </c>
      <c r="L123" s="5">
        <v>245300000</v>
      </c>
      <c r="M123" s="1">
        <f t="shared" si="5"/>
        <v>10198200000</v>
      </c>
      <c r="N123" s="1">
        <f t="shared" si="6"/>
        <v>14786400000</v>
      </c>
      <c r="O123" s="1">
        <f t="shared" si="7"/>
        <v>4588200000</v>
      </c>
    </row>
    <row r="124" spans="1:15" hidden="1" x14ac:dyDescent="0.3">
      <c r="A124" s="2">
        <v>130</v>
      </c>
      <c r="B124" s="2" t="s">
        <v>79</v>
      </c>
      <c r="C124" s="2" t="s">
        <v>15</v>
      </c>
      <c r="D124" s="3">
        <v>42004</v>
      </c>
      <c r="E124" s="4">
        <f t="shared" si="4"/>
        <v>2014</v>
      </c>
      <c r="F124" s="2" t="s">
        <v>24</v>
      </c>
      <c r="G124" s="2" t="s">
        <v>80</v>
      </c>
      <c r="H124" s="5">
        <v>73874100000</v>
      </c>
      <c r="I124" s="5">
        <v>56854900000</v>
      </c>
      <c r="J124" s="5">
        <v>11748400000</v>
      </c>
      <c r="K124" s="2">
        <v>0</v>
      </c>
      <c r="L124" s="5">
        <v>220900000</v>
      </c>
      <c r="M124" s="1">
        <f t="shared" si="5"/>
        <v>11969300000</v>
      </c>
      <c r="N124" s="1">
        <f t="shared" si="6"/>
        <v>17019200000</v>
      </c>
      <c r="O124" s="1">
        <f t="shared" si="7"/>
        <v>5049900000</v>
      </c>
    </row>
    <row r="125" spans="1:15" hidden="1" x14ac:dyDescent="0.3">
      <c r="A125" s="2">
        <v>131</v>
      </c>
      <c r="B125" s="2" t="s">
        <v>79</v>
      </c>
      <c r="C125" s="2" t="s">
        <v>16</v>
      </c>
      <c r="D125" s="3">
        <v>42369</v>
      </c>
      <c r="E125" s="4">
        <f t="shared" si="4"/>
        <v>2015</v>
      </c>
      <c r="F125" s="2" t="s">
        <v>24</v>
      </c>
      <c r="G125" s="2" t="s">
        <v>80</v>
      </c>
      <c r="H125" s="5">
        <v>79156500000</v>
      </c>
      <c r="I125" s="5">
        <v>61116900000</v>
      </c>
      <c r="J125" s="5">
        <v>12534800000</v>
      </c>
      <c r="K125" s="2">
        <v>0</v>
      </c>
      <c r="L125" s="5">
        <v>230100000</v>
      </c>
      <c r="M125" s="1">
        <f t="shared" si="5"/>
        <v>12764900000</v>
      </c>
      <c r="N125" s="1">
        <f t="shared" si="6"/>
        <v>18039600000</v>
      </c>
      <c r="O125" s="1">
        <f t="shared" si="7"/>
        <v>5274700000</v>
      </c>
    </row>
    <row r="126" spans="1:15" hidden="1" x14ac:dyDescent="0.3">
      <c r="A126" s="2">
        <v>136</v>
      </c>
      <c r="B126" s="2" t="s">
        <v>81</v>
      </c>
      <c r="C126" s="2" t="s">
        <v>11</v>
      </c>
      <c r="D126" s="3">
        <v>41274</v>
      </c>
      <c r="E126" s="4">
        <f t="shared" si="4"/>
        <v>2012</v>
      </c>
      <c r="F126" s="2" t="s">
        <v>82</v>
      </c>
      <c r="G126" s="2" t="s">
        <v>83</v>
      </c>
      <c r="H126" s="5">
        <v>16428000000</v>
      </c>
      <c r="I126" s="5">
        <v>3079000000</v>
      </c>
      <c r="J126" s="5">
        <v>1333000000</v>
      </c>
      <c r="K126" s="2">
        <v>0</v>
      </c>
      <c r="L126" s="5">
        <v>6881000000</v>
      </c>
      <c r="M126" s="1">
        <f t="shared" si="5"/>
        <v>8214000000</v>
      </c>
      <c r="N126" s="1">
        <f t="shared" si="6"/>
        <v>13349000000</v>
      </c>
      <c r="O126" s="1">
        <f t="shared" si="7"/>
        <v>5135000000</v>
      </c>
    </row>
    <row r="127" spans="1:15" hidden="1" x14ac:dyDescent="0.3">
      <c r="A127" s="2">
        <v>137</v>
      </c>
      <c r="B127" s="2" t="s">
        <v>81</v>
      </c>
      <c r="C127" s="2" t="s">
        <v>14</v>
      </c>
      <c r="D127" s="3">
        <v>41639</v>
      </c>
      <c r="E127" s="4">
        <f t="shared" si="4"/>
        <v>2013</v>
      </c>
      <c r="F127" s="2" t="s">
        <v>82</v>
      </c>
      <c r="G127" s="2" t="s">
        <v>83</v>
      </c>
      <c r="H127" s="5">
        <v>14771000000</v>
      </c>
      <c r="I127" s="5">
        <v>2938000000</v>
      </c>
      <c r="J127" s="5">
        <v>1286000000</v>
      </c>
      <c r="K127" s="2">
        <v>0</v>
      </c>
      <c r="L127" s="5">
        <v>5866000000</v>
      </c>
      <c r="M127" s="1">
        <f t="shared" si="5"/>
        <v>7152000000</v>
      </c>
      <c r="N127" s="1">
        <f t="shared" si="6"/>
        <v>11833000000</v>
      </c>
      <c r="O127" s="1">
        <f t="shared" si="7"/>
        <v>4681000000</v>
      </c>
    </row>
    <row r="128" spans="1:15" hidden="1" x14ac:dyDescent="0.3">
      <c r="A128" s="2">
        <v>138</v>
      </c>
      <c r="B128" s="2" t="s">
        <v>81</v>
      </c>
      <c r="C128" s="2" t="s">
        <v>15</v>
      </c>
      <c r="D128" s="3">
        <v>42004</v>
      </c>
      <c r="E128" s="4">
        <f t="shared" si="4"/>
        <v>2014</v>
      </c>
      <c r="F128" s="2" t="s">
        <v>82</v>
      </c>
      <c r="G128" s="2" t="s">
        <v>83</v>
      </c>
      <c r="H128" s="5">
        <v>12691000000</v>
      </c>
      <c r="I128" s="5">
        <v>2511000000</v>
      </c>
      <c r="J128" s="5">
        <v>1095000000</v>
      </c>
      <c r="K128" s="2">
        <v>0</v>
      </c>
      <c r="L128" s="5">
        <v>9720000000</v>
      </c>
      <c r="M128" s="1">
        <f t="shared" si="5"/>
        <v>10815000000</v>
      </c>
      <c r="N128" s="1">
        <f t="shared" si="6"/>
        <v>10180000000</v>
      </c>
      <c r="O128" s="1">
        <f t="shared" si="7"/>
        <v>-635000000</v>
      </c>
    </row>
    <row r="129" spans="1:15" hidden="1" x14ac:dyDescent="0.3">
      <c r="A129" s="2">
        <v>139</v>
      </c>
      <c r="B129" s="2" t="s">
        <v>81</v>
      </c>
      <c r="C129" s="2" t="s">
        <v>16</v>
      </c>
      <c r="D129" s="3">
        <v>42369</v>
      </c>
      <c r="E129" s="4">
        <f t="shared" si="4"/>
        <v>2015</v>
      </c>
      <c r="F129" s="2" t="s">
        <v>82</v>
      </c>
      <c r="G129" s="2" t="s">
        <v>83</v>
      </c>
      <c r="H129" s="5">
        <v>6383000000</v>
      </c>
      <c r="I129" s="5">
        <v>2065000000</v>
      </c>
      <c r="J129" s="5">
        <v>791000000</v>
      </c>
      <c r="K129" s="2">
        <v>0</v>
      </c>
      <c r="L129" s="5">
        <v>29372000000</v>
      </c>
      <c r="M129" s="1">
        <f t="shared" si="5"/>
        <v>30163000000</v>
      </c>
      <c r="N129" s="1">
        <f t="shared" si="6"/>
        <v>4318000000</v>
      </c>
      <c r="O129" s="1">
        <f t="shared" si="7"/>
        <v>-25845000000</v>
      </c>
    </row>
    <row r="130" spans="1:15" hidden="1" x14ac:dyDescent="0.3">
      <c r="A130" s="2">
        <v>140</v>
      </c>
      <c r="B130" s="2" t="s">
        <v>84</v>
      </c>
      <c r="C130" s="2" t="s">
        <v>11</v>
      </c>
      <c r="D130" s="3">
        <v>41639</v>
      </c>
      <c r="E130" s="4">
        <f t="shared" si="4"/>
        <v>2013</v>
      </c>
      <c r="F130" s="2" t="s">
        <v>82</v>
      </c>
      <c r="G130" s="2" t="s">
        <v>83</v>
      </c>
      <c r="H130" s="5">
        <v>14581000000</v>
      </c>
      <c r="I130" s="5">
        <v>2942000000</v>
      </c>
      <c r="J130" s="5">
        <v>2256000000</v>
      </c>
      <c r="K130" s="2">
        <v>0</v>
      </c>
      <c r="L130" s="5">
        <v>3927000000</v>
      </c>
      <c r="M130" s="1">
        <f t="shared" si="5"/>
        <v>6183000000</v>
      </c>
      <c r="N130" s="1">
        <f t="shared" si="6"/>
        <v>11639000000</v>
      </c>
      <c r="O130" s="1">
        <f t="shared" si="7"/>
        <v>5456000000</v>
      </c>
    </row>
    <row r="131" spans="1:15" hidden="1" x14ac:dyDescent="0.3">
      <c r="A131" s="2">
        <v>141</v>
      </c>
      <c r="B131" s="2" t="s">
        <v>84</v>
      </c>
      <c r="C131" s="2" t="s">
        <v>14</v>
      </c>
      <c r="D131" s="3">
        <v>42004</v>
      </c>
      <c r="E131" s="4">
        <f t="shared" ref="E131:E194" si="8">YEAR(D131)</f>
        <v>2014</v>
      </c>
      <c r="F131" s="2" t="s">
        <v>82</v>
      </c>
      <c r="G131" s="2" t="s">
        <v>83</v>
      </c>
      <c r="H131" s="5">
        <v>18470000000</v>
      </c>
      <c r="I131" s="5">
        <v>3317000000</v>
      </c>
      <c r="J131" s="5">
        <v>2725000000</v>
      </c>
      <c r="K131" s="2">
        <v>0</v>
      </c>
      <c r="L131" s="5">
        <v>4550000000</v>
      </c>
      <c r="M131" s="1">
        <f t="shared" ref="M131:M194" si="9">J131+K131+L131</f>
        <v>7275000000</v>
      </c>
      <c r="N131" s="1">
        <f t="shared" ref="N131:N194" si="10">H131-I131</f>
        <v>15153000000</v>
      </c>
      <c r="O131" s="1">
        <f t="shared" ref="O131:O194" si="11">N131-M131</f>
        <v>7878000000</v>
      </c>
    </row>
    <row r="132" spans="1:15" hidden="1" x14ac:dyDescent="0.3">
      <c r="A132" s="2">
        <v>142</v>
      </c>
      <c r="B132" s="2" t="s">
        <v>84</v>
      </c>
      <c r="C132" s="2" t="s">
        <v>15</v>
      </c>
      <c r="D132" s="3">
        <v>42369</v>
      </c>
      <c r="E132" s="4">
        <f t="shared" si="8"/>
        <v>2015</v>
      </c>
      <c r="F132" s="2" t="s">
        <v>82</v>
      </c>
      <c r="G132" s="2" t="s">
        <v>83</v>
      </c>
      <c r="H132" s="5">
        <v>8698000000</v>
      </c>
      <c r="I132" s="5">
        <v>3185000000</v>
      </c>
      <c r="J132" s="5">
        <v>2000000000</v>
      </c>
      <c r="K132" s="2">
        <v>0</v>
      </c>
      <c r="L132" s="5">
        <v>4603000000</v>
      </c>
      <c r="M132" s="1">
        <f t="shared" si="9"/>
        <v>6603000000</v>
      </c>
      <c r="N132" s="1">
        <f t="shared" si="10"/>
        <v>5513000000</v>
      </c>
      <c r="O132" s="1">
        <f t="shared" si="11"/>
        <v>-1090000000</v>
      </c>
    </row>
    <row r="133" spans="1:15" hidden="1" x14ac:dyDescent="0.3">
      <c r="A133" s="2">
        <v>143</v>
      </c>
      <c r="B133" s="2" t="s">
        <v>84</v>
      </c>
      <c r="C133" s="2" t="s">
        <v>16</v>
      </c>
      <c r="D133" s="3">
        <v>42735</v>
      </c>
      <c r="E133" s="4">
        <f t="shared" si="8"/>
        <v>2016</v>
      </c>
      <c r="F133" s="2" t="s">
        <v>82</v>
      </c>
      <c r="G133" s="2" t="s">
        <v>83</v>
      </c>
      <c r="H133" s="5">
        <v>7869000000</v>
      </c>
      <c r="I133" s="5">
        <v>2900000000</v>
      </c>
      <c r="J133" s="5">
        <v>2094000000</v>
      </c>
      <c r="K133" s="2">
        <v>0</v>
      </c>
      <c r="L133" s="5">
        <v>4301000000</v>
      </c>
      <c r="M133" s="1">
        <f t="shared" si="9"/>
        <v>6395000000</v>
      </c>
      <c r="N133" s="1">
        <f t="shared" si="10"/>
        <v>4969000000</v>
      </c>
      <c r="O133" s="1">
        <f t="shared" si="11"/>
        <v>-1426000000</v>
      </c>
    </row>
    <row r="134" spans="1:15" hidden="1" x14ac:dyDescent="0.3">
      <c r="A134" s="2">
        <v>144</v>
      </c>
      <c r="B134" s="2" t="s">
        <v>85</v>
      </c>
      <c r="C134" s="2" t="s">
        <v>11</v>
      </c>
      <c r="D134" s="3">
        <v>41547</v>
      </c>
      <c r="E134" s="4">
        <f t="shared" si="8"/>
        <v>2013</v>
      </c>
      <c r="F134" s="2" t="s">
        <v>58</v>
      </c>
      <c r="G134" s="2" t="s">
        <v>86</v>
      </c>
      <c r="H134" s="5">
        <v>10180400000</v>
      </c>
      <c r="I134" s="5">
        <v>7472100000</v>
      </c>
      <c r="J134" s="5">
        <v>1018600000</v>
      </c>
      <c r="K134" s="5">
        <v>133700000</v>
      </c>
      <c r="L134" s="2">
        <v>0</v>
      </c>
      <c r="M134" s="1">
        <f t="shared" si="9"/>
        <v>1152300000</v>
      </c>
      <c r="N134" s="1">
        <f t="shared" si="10"/>
        <v>2708300000</v>
      </c>
      <c r="O134" s="1">
        <f t="shared" si="11"/>
        <v>1556000000</v>
      </c>
    </row>
    <row r="135" spans="1:15" hidden="1" x14ac:dyDescent="0.3">
      <c r="A135" s="2">
        <v>145</v>
      </c>
      <c r="B135" s="2" t="s">
        <v>85</v>
      </c>
      <c r="C135" s="2" t="s">
        <v>14</v>
      </c>
      <c r="D135" s="3">
        <v>41912</v>
      </c>
      <c r="E135" s="4">
        <f t="shared" si="8"/>
        <v>2014</v>
      </c>
      <c r="F135" s="2" t="s">
        <v>58</v>
      </c>
      <c r="G135" s="2" t="s">
        <v>86</v>
      </c>
      <c r="H135" s="5">
        <v>10439000000</v>
      </c>
      <c r="I135" s="5">
        <v>7629900000</v>
      </c>
      <c r="J135" s="5">
        <v>1007400000</v>
      </c>
      <c r="K135" s="5">
        <v>139800000</v>
      </c>
      <c r="L135" s="2">
        <v>0</v>
      </c>
      <c r="M135" s="1">
        <f t="shared" si="9"/>
        <v>1147200000</v>
      </c>
      <c r="N135" s="1">
        <f t="shared" si="10"/>
        <v>2809100000</v>
      </c>
      <c r="O135" s="1">
        <f t="shared" si="11"/>
        <v>1661900000</v>
      </c>
    </row>
    <row r="136" spans="1:15" hidden="1" x14ac:dyDescent="0.3">
      <c r="A136" s="2">
        <v>146</v>
      </c>
      <c r="B136" s="2" t="s">
        <v>85</v>
      </c>
      <c r="C136" s="2" t="s">
        <v>15</v>
      </c>
      <c r="D136" s="3">
        <v>42277</v>
      </c>
      <c r="E136" s="4">
        <f t="shared" si="8"/>
        <v>2015</v>
      </c>
      <c r="F136" s="2" t="s">
        <v>58</v>
      </c>
      <c r="G136" s="2" t="s">
        <v>86</v>
      </c>
      <c r="H136" s="5">
        <v>9894900000</v>
      </c>
      <c r="I136" s="5">
        <v>6939000000</v>
      </c>
      <c r="J136" s="5">
        <v>895300000</v>
      </c>
      <c r="K136" s="5">
        <v>137100000</v>
      </c>
      <c r="L136" s="2">
        <v>0</v>
      </c>
      <c r="M136" s="1">
        <f t="shared" si="9"/>
        <v>1032400000</v>
      </c>
      <c r="N136" s="1">
        <f t="shared" si="10"/>
        <v>2955900000</v>
      </c>
      <c r="O136" s="1">
        <f t="shared" si="11"/>
        <v>1923500000</v>
      </c>
    </row>
    <row r="137" spans="1:15" hidden="1" x14ac:dyDescent="0.3">
      <c r="A137" s="2">
        <v>147</v>
      </c>
      <c r="B137" s="2" t="s">
        <v>85</v>
      </c>
      <c r="C137" s="2" t="s">
        <v>16</v>
      </c>
      <c r="D137" s="3">
        <v>42643</v>
      </c>
      <c r="E137" s="4">
        <f t="shared" si="8"/>
        <v>2016</v>
      </c>
      <c r="F137" s="2" t="s">
        <v>58</v>
      </c>
      <c r="G137" s="2" t="s">
        <v>86</v>
      </c>
      <c r="H137" s="5">
        <v>9524400000</v>
      </c>
      <c r="I137" s="5">
        <v>6402700000</v>
      </c>
      <c r="J137" s="5">
        <v>797600000</v>
      </c>
      <c r="K137" s="5">
        <v>132000000</v>
      </c>
      <c r="L137" s="2">
        <v>0</v>
      </c>
      <c r="M137" s="1">
        <f t="shared" si="9"/>
        <v>929600000</v>
      </c>
      <c r="N137" s="1">
        <f t="shared" si="10"/>
        <v>3121700000</v>
      </c>
      <c r="O137" s="1">
        <f t="shared" si="11"/>
        <v>2192100000</v>
      </c>
    </row>
    <row r="138" spans="1:15" hidden="1" x14ac:dyDescent="0.3">
      <c r="A138" s="2">
        <v>148</v>
      </c>
      <c r="B138" s="2" t="s">
        <v>87</v>
      </c>
      <c r="C138" s="2" t="s">
        <v>11</v>
      </c>
      <c r="D138" s="3">
        <v>41274</v>
      </c>
      <c r="E138" s="4">
        <f t="shared" si="8"/>
        <v>2012</v>
      </c>
      <c r="F138" s="2" t="s">
        <v>21</v>
      </c>
      <c r="G138" s="2" t="s">
        <v>88</v>
      </c>
      <c r="H138" s="5">
        <v>4292100000</v>
      </c>
      <c r="I138" s="5">
        <v>2948900000</v>
      </c>
      <c r="J138" s="5">
        <v>512900000</v>
      </c>
      <c r="K138" s="2">
        <v>0</v>
      </c>
      <c r="L138" s="2">
        <v>0</v>
      </c>
      <c r="M138" s="1">
        <f t="shared" si="9"/>
        <v>512900000</v>
      </c>
      <c r="N138" s="1">
        <f t="shared" si="10"/>
        <v>1343200000</v>
      </c>
      <c r="O138" s="1">
        <f t="shared" si="11"/>
        <v>830300000</v>
      </c>
    </row>
    <row r="139" spans="1:15" hidden="1" x14ac:dyDescent="0.3">
      <c r="A139" s="2">
        <v>149</v>
      </c>
      <c r="B139" s="2" t="s">
        <v>87</v>
      </c>
      <c r="C139" s="2" t="s">
        <v>14</v>
      </c>
      <c r="D139" s="3">
        <v>41639</v>
      </c>
      <c r="E139" s="4">
        <f t="shared" si="8"/>
        <v>2013</v>
      </c>
      <c r="F139" s="2" t="s">
        <v>21</v>
      </c>
      <c r="G139" s="2" t="s">
        <v>88</v>
      </c>
      <c r="H139" s="5">
        <v>4614700000</v>
      </c>
      <c r="I139" s="5">
        <v>3163900000</v>
      </c>
      <c r="J139" s="5">
        <v>548000000</v>
      </c>
      <c r="K139" s="2">
        <v>0</v>
      </c>
      <c r="L139" s="2">
        <v>0</v>
      </c>
      <c r="M139" s="1">
        <f t="shared" si="9"/>
        <v>548000000</v>
      </c>
      <c r="N139" s="1">
        <f t="shared" si="10"/>
        <v>1450800000</v>
      </c>
      <c r="O139" s="1">
        <f t="shared" si="11"/>
        <v>902800000</v>
      </c>
    </row>
    <row r="140" spans="1:15" hidden="1" x14ac:dyDescent="0.3">
      <c r="A140" s="2">
        <v>150</v>
      </c>
      <c r="B140" s="2" t="s">
        <v>87</v>
      </c>
      <c r="C140" s="2" t="s">
        <v>15</v>
      </c>
      <c r="D140" s="3">
        <v>42004</v>
      </c>
      <c r="E140" s="4">
        <f t="shared" si="8"/>
        <v>2014</v>
      </c>
      <c r="F140" s="2" t="s">
        <v>21</v>
      </c>
      <c r="G140" s="2" t="s">
        <v>88</v>
      </c>
      <c r="H140" s="5">
        <v>5345500000</v>
      </c>
      <c r="I140" s="5">
        <v>3651700000</v>
      </c>
      <c r="J140" s="5">
        <v>645100000</v>
      </c>
      <c r="K140" s="2">
        <v>0</v>
      </c>
      <c r="L140" s="2">
        <v>0</v>
      </c>
      <c r="M140" s="1">
        <f t="shared" si="9"/>
        <v>645100000</v>
      </c>
      <c r="N140" s="1">
        <f t="shared" si="10"/>
        <v>1693800000</v>
      </c>
      <c r="O140" s="1">
        <f t="shared" si="11"/>
        <v>1048700000</v>
      </c>
    </row>
    <row r="141" spans="1:15" hidden="1" x14ac:dyDescent="0.3">
      <c r="A141" s="2">
        <v>151</v>
      </c>
      <c r="B141" s="2" t="s">
        <v>87</v>
      </c>
      <c r="C141" s="2" t="s">
        <v>16</v>
      </c>
      <c r="D141" s="3">
        <v>42369</v>
      </c>
      <c r="E141" s="4">
        <f t="shared" si="8"/>
        <v>2015</v>
      </c>
      <c r="F141" s="2" t="s">
        <v>21</v>
      </c>
      <c r="G141" s="2" t="s">
        <v>88</v>
      </c>
      <c r="H141" s="5">
        <v>5568700000</v>
      </c>
      <c r="I141" s="5">
        <v>3789200000</v>
      </c>
      <c r="J141" s="5">
        <v>669100000</v>
      </c>
      <c r="K141" s="2">
        <v>0</v>
      </c>
      <c r="L141" s="2">
        <v>0</v>
      </c>
      <c r="M141" s="1">
        <f t="shared" si="9"/>
        <v>669100000</v>
      </c>
      <c r="N141" s="1">
        <f t="shared" si="10"/>
        <v>1779500000</v>
      </c>
      <c r="O141" s="1">
        <f t="shared" si="11"/>
        <v>1110400000</v>
      </c>
    </row>
    <row r="142" spans="1:15" hidden="1" x14ac:dyDescent="0.3">
      <c r="A142" s="2">
        <v>152</v>
      </c>
      <c r="B142" s="2" t="s">
        <v>89</v>
      </c>
      <c r="C142" s="2" t="s">
        <v>11</v>
      </c>
      <c r="D142" s="3">
        <v>41274</v>
      </c>
      <c r="E142" s="4">
        <f t="shared" si="8"/>
        <v>2012</v>
      </c>
      <c r="F142" s="2" t="s">
        <v>12</v>
      </c>
      <c r="G142" s="2" t="s">
        <v>90</v>
      </c>
      <c r="H142" s="5">
        <v>23700000000</v>
      </c>
      <c r="I142" s="5">
        <v>20401000000</v>
      </c>
      <c r="J142" s="5">
        <v>997000000</v>
      </c>
      <c r="K142" s="5">
        <v>197000000</v>
      </c>
      <c r="L142" s="5">
        <v>1460000000</v>
      </c>
      <c r="M142" s="1">
        <f t="shared" si="9"/>
        <v>2654000000</v>
      </c>
      <c r="N142" s="1">
        <f t="shared" si="10"/>
        <v>3299000000</v>
      </c>
      <c r="O142" s="1">
        <f t="shared" si="11"/>
        <v>645000000</v>
      </c>
    </row>
    <row r="143" spans="1:15" hidden="1" x14ac:dyDescent="0.3">
      <c r="A143" s="2">
        <v>153</v>
      </c>
      <c r="B143" s="2" t="s">
        <v>89</v>
      </c>
      <c r="C143" s="2" t="s">
        <v>14</v>
      </c>
      <c r="D143" s="3">
        <v>41639</v>
      </c>
      <c r="E143" s="4">
        <f t="shared" si="8"/>
        <v>2013</v>
      </c>
      <c r="F143" s="2" t="s">
        <v>12</v>
      </c>
      <c r="G143" s="2" t="s">
        <v>90</v>
      </c>
      <c r="H143" s="5">
        <v>23032000000</v>
      </c>
      <c r="I143" s="5">
        <v>19286000000</v>
      </c>
      <c r="J143" s="5">
        <v>1008000000</v>
      </c>
      <c r="K143" s="5">
        <v>192000000</v>
      </c>
      <c r="L143" s="5">
        <v>1421000000</v>
      </c>
      <c r="M143" s="1">
        <f t="shared" si="9"/>
        <v>2621000000</v>
      </c>
      <c r="N143" s="1">
        <f t="shared" si="10"/>
        <v>3746000000</v>
      </c>
      <c r="O143" s="1">
        <f t="shared" si="11"/>
        <v>1125000000</v>
      </c>
    </row>
    <row r="144" spans="1:15" hidden="1" x14ac:dyDescent="0.3">
      <c r="A144" s="2">
        <v>154</v>
      </c>
      <c r="B144" s="2" t="s">
        <v>89</v>
      </c>
      <c r="C144" s="2" t="s">
        <v>15</v>
      </c>
      <c r="D144" s="3">
        <v>42004</v>
      </c>
      <c r="E144" s="4">
        <f t="shared" si="8"/>
        <v>2014</v>
      </c>
      <c r="F144" s="2" t="s">
        <v>12</v>
      </c>
      <c r="G144" s="2" t="s">
        <v>90</v>
      </c>
      <c r="H144" s="5">
        <v>23906000000</v>
      </c>
      <c r="I144" s="5">
        <v>19137000000</v>
      </c>
      <c r="J144" s="5">
        <v>995000000</v>
      </c>
      <c r="K144" s="5">
        <v>218000000</v>
      </c>
      <c r="L144" s="5">
        <v>1371000000</v>
      </c>
      <c r="M144" s="1">
        <f t="shared" si="9"/>
        <v>2584000000</v>
      </c>
      <c r="N144" s="1">
        <f t="shared" si="10"/>
        <v>4769000000</v>
      </c>
      <c r="O144" s="1">
        <f t="shared" si="11"/>
        <v>2185000000</v>
      </c>
    </row>
    <row r="145" spans="1:15" hidden="1" x14ac:dyDescent="0.3">
      <c r="A145" s="2">
        <v>155</v>
      </c>
      <c r="B145" s="2" t="s">
        <v>89</v>
      </c>
      <c r="C145" s="2" t="s">
        <v>16</v>
      </c>
      <c r="D145" s="3">
        <v>42369</v>
      </c>
      <c r="E145" s="4">
        <f t="shared" si="8"/>
        <v>2015</v>
      </c>
      <c r="F145" s="2" t="s">
        <v>12</v>
      </c>
      <c r="G145" s="2" t="s">
        <v>90</v>
      </c>
      <c r="H145" s="5">
        <v>22534000000</v>
      </c>
      <c r="I145" s="5">
        <v>18069000000</v>
      </c>
      <c r="J145" s="5">
        <v>979000000</v>
      </c>
      <c r="K145" s="5">
        <v>238000000</v>
      </c>
      <c r="L145" s="5">
        <v>1280000000</v>
      </c>
      <c r="M145" s="1">
        <f t="shared" si="9"/>
        <v>2497000000</v>
      </c>
      <c r="N145" s="1">
        <f t="shared" si="10"/>
        <v>4465000000</v>
      </c>
      <c r="O145" s="1">
        <f t="shared" si="11"/>
        <v>1968000000</v>
      </c>
    </row>
    <row r="146" spans="1:15" hidden="1" x14ac:dyDescent="0.3">
      <c r="A146" s="2">
        <v>156</v>
      </c>
      <c r="B146" s="2" t="s">
        <v>91</v>
      </c>
      <c r="C146" s="2" t="s">
        <v>11</v>
      </c>
      <c r="D146" s="3">
        <v>41274</v>
      </c>
      <c r="E146" s="4">
        <f t="shared" si="8"/>
        <v>2012</v>
      </c>
      <c r="F146" s="2" t="s">
        <v>21</v>
      </c>
      <c r="G146" s="2" t="s">
        <v>92</v>
      </c>
      <c r="H146" s="5">
        <v>4856000000</v>
      </c>
      <c r="I146" s="5">
        <v>1662000000</v>
      </c>
      <c r="J146" s="5">
        <v>1139000000</v>
      </c>
      <c r="K146" s="5">
        <v>604000000</v>
      </c>
      <c r="L146" s="2">
        <v>0</v>
      </c>
      <c r="M146" s="1">
        <f t="shared" si="9"/>
        <v>1743000000</v>
      </c>
      <c r="N146" s="1">
        <f t="shared" si="10"/>
        <v>3194000000</v>
      </c>
      <c r="O146" s="1">
        <f t="shared" si="11"/>
        <v>1451000000</v>
      </c>
    </row>
    <row r="147" spans="1:15" hidden="1" x14ac:dyDescent="0.3">
      <c r="A147" s="2">
        <v>157</v>
      </c>
      <c r="B147" s="2" t="s">
        <v>91</v>
      </c>
      <c r="C147" s="2" t="s">
        <v>14</v>
      </c>
      <c r="D147" s="3">
        <v>41639</v>
      </c>
      <c r="E147" s="4">
        <f t="shared" si="8"/>
        <v>2013</v>
      </c>
      <c r="F147" s="2" t="s">
        <v>21</v>
      </c>
      <c r="G147" s="2" t="s">
        <v>92</v>
      </c>
      <c r="H147" s="5">
        <v>4583000000</v>
      </c>
      <c r="I147" s="5">
        <v>1531000000</v>
      </c>
      <c r="J147" s="5">
        <v>1096000000</v>
      </c>
      <c r="K147" s="5">
        <v>584000000</v>
      </c>
      <c r="L147" s="2">
        <v>0</v>
      </c>
      <c r="M147" s="1">
        <f t="shared" si="9"/>
        <v>1680000000</v>
      </c>
      <c r="N147" s="1">
        <f t="shared" si="10"/>
        <v>3052000000</v>
      </c>
      <c r="O147" s="1">
        <f t="shared" si="11"/>
        <v>1372000000</v>
      </c>
    </row>
    <row r="148" spans="1:15" hidden="1" x14ac:dyDescent="0.3">
      <c r="A148" s="2">
        <v>158</v>
      </c>
      <c r="B148" s="2" t="s">
        <v>91</v>
      </c>
      <c r="C148" s="2" t="s">
        <v>15</v>
      </c>
      <c r="D148" s="3">
        <v>42004</v>
      </c>
      <c r="E148" s="4">
        <f t="shared" si="8"/>
        <v>2014</v>
      </c>
      <c r="F148" s="2" t="s">
        <v>21</v>
      </c>
      <c r="G148" s="2" t="s">
        <v>92</v>
      </c>
      <c r="H148" s="5">
        <v>4408000000</v>
      </c>
      <c r="I148" s="5">
        <v>1525000000</v>
      </c>
      <c r="J148" s="5">
        <v>1129000000</v>
      </c>
      <c r="K148" s="5">
        <v>571000000</v>
      </c>
      <c r="L148" s="2">
        <v>0</v>
      </c>
      <c r="M148" s="1">
        <f t="shared" si="9"/>
        <v>1700000000</v>
      </c>
      <c r="N148" s="1">
        <f t="shared" si="10"/>
        <v>2883000000</v>
      </c>
      <c r="O148" s="1">
        <f t="shared" si="11"/>
        <v>1183000000</v>
      </c>
    </row>
    <row r="149" spans="1:15" hidden="1" x14ac:dyDescent="0.3">
      <c r="A149" s="2">
        <v>159</v>
      </c>
      <c r="B149" s="2" t="s">
        <v>91</v>
      </c>
      <c r="C149" s="2" t="s">
        <v>16</v>
      </c>
      <c r="D149" s="3">
        <v>42369</v>
      </c>
      <c r="E149" s="4">
        <f t="shared" si="8"/>
        <v>2015</v>
      </c>
      <c r="F149" s="2" t="s">
        <v>21</v>
      </c>
      <c r="G149" s="2" t="s">
        <v>92</v>
      </c>
      <c r="H149" s="5">
        <v>4664000000</v>
      </c>
      <c r="I149" s="5">
        <v>1585000000</v>
      </c>
      <c r="J149" s="5">
        <v>1114000000</v>
      </c>
      <c r="K149" s="5">
        <v>646000000</v>
      </c>
      <c r="L149" s="2">
        <v>0</v>
      </c>
      <c r="M149" s="1">
        <f t="shared" si="9"/>
        <v>1760000000</v>
      </c>
      <c r="N149" s="1">
        <f t="shared" si="10"/>
        <v>3079000000</v>
      </c>
      <c r="O149" s="1">
        <f t="shared" si="11"/>
        <v>1319000000</v>
      </c>
    </row>
    <row r="150" spans="1:15" hidden="1" x14ac:dyDescent="0.3">
      <c r="A150" s="2">
        <v>164</v>
      </c>
      <c r="B150" s="2" t="s">
        <v>93</v>
      </c>
      <c r="C150" s="2" t="s">
        <v>11</v>
      </c>
      <c r="D150" s="3">
        <v>42309</v>
      </c>
      <c r="E150" s="4">
        <f t="shared" si="8"/>
        <v>2015</v>
      </c>
      <c r="F150" s="2" t="s">
        <v>21</v>
      </c>
      <c r="G150" s="2" t="s">
        <v>33</v>
      </c>
      <c r="H150" s="5">
        <v>6824000000</v>
      </c>
      <c r="I150" s="5">
        <v>3271000000</v>
      </c>
      <c r="J150" s="5">
        <v>486000000</v>
      </c>
      <c r="K150" s="5">
        <v>1049000000</v>
      </c>
      <c r="L150" s="5">
        <v>249000000</v>
      </c>
      <c r="M150" s="1">
        <f t="shared" si="9"/>
        <v>1784000000</v>
      </c>
      <c r="N150" s="1">
        <f t="shared" si="10"/>
        <v>3553000000</v>
      </c>
      <c r="O150" s="1">
        <f t="shared" si="11"/>
        <v>1769000000</v>
      </c>
    </row>
    <row r="151" spans="1:15" hidden="1" x14ac:dyDescent="0.3">
      <c r="A151" s="2">
        <v>165</v>
      </c>
      <c r="B151" s="2" t="s">
        <v>93</v>
      </c>
      <c r="C151" s="2" t="s">
        <v>14</v>
      </c>
      <c r="D151" s="3">
        <v>42673</v>
      </c>
      <c r="E151" s="4">
        <f t="shared" si="8"/>
        <v>2016</v>
      </c>
      <c r="F151" s="2" t="s">
        <v>21</v>
      </c>
      <c r="G151" s="2" t="s">
        <v>33</v>
      </c>
      <c r="H151" s="5">
        <v>13240000000</v>
      </c>
      <c r="I151" s="5">
        <v>7300000000</v>
      </c>
      <c r="J151" s="5">
        <v>806000000</v>
      </c>
      <c r="K151" s="5">
        <v>2674000000</v>
      </c>
      <c r="L151" s="5">
        <v>1873000000</v>
      </c>
      <c r="M151" s="1">
        <f t="shared" si="9"/>
        <v>5353000000</v>
      </c>
      <c r="N151" s="1">
        <f t="shared" si="10"/>
        <v>5940000000</v>
      </c>
      <c r="O151" s="1">
        <f t="shared" si="11"/>
        <v>587000000</v>
      </c>
    </row>
    <row r="152" spans="1:15" hidden="1" x14ac:dyDescent="0.3">
      <c r="A152" s="2">
        <v>166</v>
      </c>
      <c r="B152" s="2" t="s">
        <v>94</v>
      </c>
      <c r="C152" s="2" t="s">
        <v>11</v>
      </c>
      <c r="D152" s="3">
        <v>41274</v>
      </c>
      <c r="E152" s="4">
        <f t="shared" si="8"/>
        <v>2012</v>
      </c>
      <c r="F152" s="2" t="s">
        <v>58</v>
      </c>
      <c r="G152" s="2" t="s">
        <v>95</v>
      </c>
      <c r="H152" s="5">
        <v>5863500000</v>
      </c>
      <c r="I152" s="5">
        <v>4335300000</v>
      </c>
      <c r="J152" s="5">
        <v>1148900000</v>
      </c>
      <c r="K152" s="2">
        <v>0</v>
      </c>
      <c r="L152" s="2">
        <v>0</v>
      </c>
      <c r="M152" s="1">
        <f t="shared" si="9"/>
        <v>1148900000</v>
      </c>
      <c r="N152" s="1">
        <f t="shared" si="10"/>
        <v>1528200000</v>
      </c>
      <c r="O152" s="1">
        <f t="shared" si="11"/>
        <v>379300000</v>
      </c>
    </row>
    <row r="153" spans="1:15" hidden="1" x14ac:dyDescent="0.3">
      <c r="A153" s="2">
        <v>167</v>
      </c>
      <c r="B153" s="2" t="s">
        <v>94</v>
      </c>
      <c r="C153" s="2" t="s">
        <v>14</v>
      </c>
      <c r="D153" s="3">
        <v>41636</v>
      </c>
      <c r="E153" s="4">
        <f t="shared" si="8"/>
        <v>2013</v>
      </c>
      <c r="F153" s="2" t="s">
        <v>58</v>
      </c>
      <c r="G153" s="2" t="s">
        <v>95</v>
      </c>
      <c r="H153" s="5">
        <v>6140000000</v>
      </c>
      <c r="I153" s="5">
        <v>4502300000</v>
      </c>
      <c r="J153" s="5">
        <v>1174200000</v>
      </c>
      <c r="K153" s="2">
        <v>0</v>
      </c>
      <c r="L153" s="2">
        <v>0</v>
      </c>
      <c r="M153" s="1">
        <f t="shared" si="9"/>
        <v>1174200000</v>
      </c>
      <c r="N153" s="1">
        <f t="shared" si="10"/>
        <v>1637700000</v>
      </c>
      <c r="O153" s="1">
        <f t="shared" si="11"/>
        <v>463500000</v>
      </c>
    </row>
    <row r="154" spans="1:15" hidden="1" x14ac:dyDescent="0.3">
      <c r="A154" s="2">
        <v>168</v>
      </c>
      <c r="B154" s="2" t="s">
        <v>94</v>
      </c>
      <c r="C154" s="2" t="s">
        <v>15</v>
      </c>
      <c r="D154" s="3">
        <v>42007</v>
      </c>
      <c r="E154" s="4">
        <f t="shared" si="8"/>
        <v>2015</v>
      </c>
      <c r="F154" s="2" t="s">
        <v>58</v>
      </c>
      <c r="G154" s="2" t="s">
        <v>95</v>
      </c>
      <c r="H154" s="5">
        <v>6330300000</v>
      </c>
      <c r="I154" s="5">
        <v>4679100000</v>
      </c>
      <c r="J154" s="5">
        <v>1158900000</v>
      </c>
      <c r="K154" s="2">
        <v>0</v>
      </c>
      <c r="L154" s="2">
        <v>0</v>
      </c>
      <c r="M154" s="1">
        <f t="shared" si="9"/>
        <v>1158900000</v>
      </c>
      <c r="N154" s="1">
        <f t="shared" si="10"/>
        <v>1651200000</v>
      </c>
      <c r="O154" s="1">
        <f t="shared" si="11"/>
        <v>492300000</v>
      </c>
    </row>
    <row r="155" spans="1:15" hidden="1" x14ac:dyDescent="0.3">
      <c r="A155" s="2">
        <v>169</v>
      </c>
      <c r="B155" s="2" t="s">
        <v>94</v>
      </c>
      <c r="C155" s="2" t="s">
        <v>16</v>
      </c>
      <c r="D155" s="3">
        <v>42371</v>
      </c>
      <c r="E155" s="4">
        <f t="shared" si="8"/>
        <v>2016</v>
      </c>
      <c r="F155" s="2" t="s">
        <v>58</v>
      </c>
      <c r="G155" s="2" t="s">
        <v>95</v>
      </c>
      <c r="H155" s="5">
        <v>5966900000</v>
      </c>
      <c r="I155" s="5">
        <v>4321100000</v>
      </c>
      <c r="J155" s="5">
        <v>1108100000</v>
      </c>
      <c r="K155" s="2">
        <v>0</v>
      </c>
      <c r="L155" s="2">
        <v>0</v>
      </c>
      <c r="M155" s="1">
        <f t="shared" si="9"/>
        <v>1108100000</v>
      </c>
      <c r="N155" s="1">
        <f t="shared" si="10"/>
        <v>1645800000</v>
      </c>
      <c r="O155" s="1">
        <f t="shared" si="11"/>
        <v>537700000</v>
      </c>
    </row>
    <row r="156" spans="1:15" hidden="1" x14ac:dyDescent="0.3">
      <c r="A156" s="2">
        <v>170</v>
      </c>
      <c r="B156" s="2" t="s">
        <v>96</v>
      </c>
      <c r="C156" s="2" t="s">
        <v>11</v>
      </c>
      <c r="D156" s="3">
        <v>41274</v>
      </c>
      <c r="E156" s="4">
        <f t="shared" si="8"/>
        <v>2012</v>
      </c>
      <c r="F156" s="2" t="s">
        <v>41</v>
      </c>
      <c r="G156" s="2" t="s">
        <v>97</v>
      </c>
      <c r="H156" s="5">
        <v>2853926000</v>
      </c>
      <c r="I156" s="5">
        <v>1329500000</v>
      </c>
      <c r="J156" s="5">
        <v>220758000</v>
      </c>
      <c r="K156" s="2">
        <v>0</v>
      </c>
      <c r="L156" s="5">
        <v>380402000</v>
      </c>
      <c r="M156" s="1">
        <f t="shared" si="9"/>
        <v>601160000</v>
      </c>
      <c r="N156" s="1">
        <f t="shared" si="10"/>
        <v>1524426000</v>
      </c>
      <c r="O156" s="1">
        <f t="shared" si="11"/>
        <v>923266000</v>
      </c>
    </row>
    <row r="157" spans="1:15" hidden="1" x14ac:dyDescent="0.3">
      <c r="A157" s="2">
        <v>171</v>
      </c>
      <c r="B157" s="2" t="s">
        <v>96</v>
      </c>
      <c r="C157" s="2" t="s">
        <v>14</v>
      </c>
      <c r="D157" s="3">
        <v>41639</v>
      </c>
      <c r="E157" s="4">
        <f t="shared" si="8"/>
        <v>2013</v>
      </c>
      <c r="F157" s="2" t="s">
        <v>41</v>
      </c>
      <c r="G157" s="2" t="s">
        <v>97</v>
      </c>
      <c r="H157" s="5">
        <v>2879000000</v>
      </c>
      <c r="I157" s="5">
        <v>1289000000</v>
      </c>
      <c r="J157" s="5">
        <v>234000000</v>
      </c>
      <c r="K157" s="2">
        <v>0</v>
      </c>
      <c r="L157" s="5">
        <v>407000000</v>
      </c>
      <c r="M157" s="1">
        <f t="shared" si="9"/>
        <v>641000000</v>
      </c>
      <c r="N157" s="1">
        <f t="shared" si="10"/>
        <v>1590000000</v>
      </c>
      <c r="O157" s="1">
        <f t="shared" si="11"/>
        <v>949000000</v>
      </c>
    </row>
    <row r="158" spans="1:15" hidden="1" x14ac:dyDescent="0.3">
      <c r="A158" s="2">
        <v>172</v>
      </c>
      <c r="B158" s="2" t="s">
        <v>96</v>
      </c>
      <c r="C158" s="2" t="s">
        <v>15</v>
      </c>
      <c r="D158" s="3">
        <v>42004</v>
      </c>
      <c r="E158" s="4">
        <f t="shared" si="8"/>
        <v>2014</v>
      </c>
      <c r="F158" s="2" t="s">
        <v>41</v>
      </c>
      <c r="G158" s="2" t="s">
        <v>97</v>
      </c>
      <c r="H158" s="5">
        <v>3011000000</v>
      </c>
      <c r="I158" s="5">
        <v>1350000000</v>
      </c>
      <c r="J158" s="5">
        <v>236000000</v>
      </c>
      <c r="K158" s="2">
        <v>0</v>
      </c>
      <c r="L158" s="5">
        <v>424000000</v>
      </c>
      <c r="M158" s="1">
        <f t="shared" si="9"/>
        <v>660000000</v>
      </c>
      <c r="N158" s="1">
        <f t="shared" si="10"/>
        <v>1661000000</v>
      </c>
      <c r="O158" s="1">
        <f t="shared" si="11"/>
        <v>1001000000</v>
      </c>
    </row>
    <row r="159" spans="1:15" hidden="1" x14ac:dyDescent="0.3">
      <c r="A159" s="2">
        <v>173</v>
      </c>
      <c r="B159" s="2" t="s">
        <v>96</v>
      </c>
      <c r="C159" s="2" t="s">
        <v>16</v>
      </c>
      <c r="D159" s="3">
        <v>42369</v>
      </c>
      <c r="E159" s="4">
        <f t="shared" si="8"/>
        <v>2015</v>
      </c>
      <c r="F159" s="2" t="s">
        <v>41</v>
      </c>
      <c r="G159" s="2" t="s">
        <v>97</v>
      </c>
      <c r="H159" s="5">
        <v>3159000000</v>
      </c>
      <c r="I159" s="5">
        <v>1404000000</v>
      </c>
      <c r="J159" s="5">
        <v>243000000</v>
      </c>
      <c r="K159" s="2">
        <v>0</v>
      </c>
      <c r="L159" s="5">
        <v>440000000</v>
      </c>
      <c r="M159" s="1">
        <f t="shared" si="9"/>
        <v>683000000</v>
      </c>
      <c r="N159" s="1">
        <f t="shared" si="10"/>
        <v>1755000000</v>
      </c>
      <c r="O159" s="1">
        <f t="shared" si="11"/>
        <v>1072000000</v>
      </c>
    </row>
    <row r="160" spans="1:15" hidden="1" x14ac:dyDescent="0.3">
      <c r="A160" s="2">
        <v>174</v>
      </c>
      <c r="B160" s="2" t="s">
        <v>98</v>
      </c>
      <c r="C160" s="2" t="s">
        <v>11</v>
      </c>
      <c r="D160" s="3">
        <v>41274</v>
      </c>
      <c r="E160" s="4">
        <f t="shared" si="8"/>
        <v>2012</v>
      </c>
      <c r="F160" s="2" t="s">
        <v>46</v>
      </c>
      <c r="G160" s="2" t="s">
        <v>99</v>
      </c>
      <c r="H160" s="5">
        <v>33781000000</v>
      </c>
      <c r="I160" s="5">
        <v>480000000</v>
      </c>
      <c r="J160" s="5">
        <v>23392000000</v>
      </c>
      <c r="K160" s="2">
        <v>0</v>
      </c>
      <c r="L160" s="5">
        <v>1712000000</v>
      </c>
      <c r="M160" s="1">
        <f t="shared" si="9"/>
        <v>25104000000</v>
      </c>
      <c r="N160" s="1">
        <f t="shared" si="10"/>
        <v>33301000000</v>
      </c>
      <c r="O160" s="1">
        <f t="shared" si="11"/>
        <v>8197000000</v>
      </c>
    </row>
    <row r="161" spans="1:15" hidden="1" x14ac:dyDescent="0.3">
      <c r="A161" s="2">
        <v>175</v>
      </c>
      <c r="B161" s="2" t="s">
        <v>98</v>
      </c>
      <c r="C161" s="2" t="s">
        <v>14</v>
      </c>
      <c r="D161" s="3">
        <v>41639</v>
      </c>
      <c r="E161" s="4">
        <f t="shared" si="8"/>
        <v>2013</v>
      </c>
      <c r="F161" s="2" t="s">
        <v>46</v>
      </c>
      <c r="G161" s="2" t="s">
        <v>99</v>
      </c>
      <c r="H161" s="5">
        <v>34828000000</v>
      </c>
      <c r="I161" s="5">
        <v>442000000</v>
      </c>
      <c r="J161" s="5">
        <v>23150000000</v>
      </c>
      <c r="K161" s="2">
        <v>0</v>
      </c>
      <c r="L161" s="5">
        <v>1832000000</v>
      </c>
      <c r="M161" s="1">
        <f t="shared" si="9"/>
        <v>24982000000</v>
      </c>
      <c r="N161" s="1">
        <f t="shared" si="10"/>
        <v>34386000000</v>
      </c>
      <c r="O161" s="1">
        <f t="shared" si="11"/>
        <v>9404000000</v>
      </c>
    </row>
    <row r="162" spans="1:15" hidden="1" x14ac:dyDescent="0.3">
      <c r="A162" s="2">
        <v>176</v>
      </c>
      <c r="B162" s="2" t="s">
        <v>98</v>
      </c>
      <c r="C162" s="2" t="s">
        <v>15</v>
      </c>
      <c r="D162" s="3">
        <v>42004</v>
      </c>
      <c r="E162" s="4">
        <f t="shared" si="8"/>
        <v>2014</v>
      </c>
      <c r="F162" s="2" t="s">
        <v>46</v>
      </c>
      <c r="G162" s="2" t="s">
        <v>99</v>
      </c>
      <c r="H162" s="5">
        <v>35895000000</v>
      </c>
      <c r="I162" s="5">
        <v>373000000</v>
      </c>
      <c r="J162" s="5">
        <v>23153000000</v>
      </c>
      <c r="K162" s="2">
        <v>0</v>
      </c>
      <c r="L162" s="5">
        <v>2044000000</v>
      </c>
      <c r="M162" s="1">
        <f t="shared" si="9"/>
        <v>25197000000</v>
      </c>
      <c r="N162" s="1">
        <f t="shared" si="10"/>
        <v>35522000000</v>
      </c>
      <c r="O162" s="1">
        <f t="shared" si="11"/>
        <v>10325000000</v>
      </c>
    </row>
    <row r="163" spans="1:15" hidden="1" x14ac:dyDescent="0.3">
      <c r="A163" s="2">
        <v>177</v>
      </c>
      <c r="B163" s="2" t="s">
        <v>98</v>
      </c>
      <c r="C163" s="2" t="s">
        <v>16</v>
      </c>
      <c r="D163" s="3">
        <v>42369</v>
      </c>
      <c r="E163" s="4">
        <f t="shared" si="8"/>
        <v>2015</v>
      </c>
      <c r="F163" s="2" t="s">
        <v>46</v>
      </c>
      <c r="G163" s="2" t="s">
        <v>99</v>
      </c>
      <c r="H163" s="5">
        <v>34441000000</v>
      </c>
      <c r="I163" s="5">
        <v>475000000</v>
      </c>
      <c r="J163" s="5">
        <v>22892000000</v>
      </c>
      <c r="K163" s="2">
        <v>0</v>
      </c>
      <c r="L163" s="5">
        <v>1988000000</v>
      </c>
      <c r="M163" s="1">
        <f t="shared" si="9"/>
        <v>24880000000</v>
      </c>
      <c r="N163" s="1">
        <f t="shared" si="10"/>
        <v>33966000000</v>
      </c>
      <c r="O163" s="1">
        <f t="shared" si="11"/>
        <v>9086000000</v>
      </c>
    </row>
    <row r="164" spans="1:15" hidden="1" x14ac:dyDescent="0.3">
      <c r="A164" s="2">
        <v>178</v>
      </c>
      <c r="B164" s="2" t="s">
        <v>100</v>
      </c>
      <c r="C164" s="2" t="s">
        <v>11</v>
      </c>
      <c r="D164" s="3">
        <v>41517</v>
      </c>
      <c r="E164" s="4">
        <f t="shared" si="8"/>
        <v>2013</v>
      </c>
      <c r="F164" s="2" t="s">
        <v>12</v>
      </c>
      <c r="G164" s="2" t="s">
        <v>69</v>
      </c>
      <c r="H164" s="5">
        <v>2089100000</v>
      </c>
      <c r="I164" s="5">
        <v>1251500000</v>
      </c>
      <c r="J164" s="5">
        <v>607600000</v>
      </c>
      <c r="K164" s="2">
        <v>0</v>
      </c>
      <c r="L164" s="2">
        <v>0</v>
      </c>
      <c r="M164" s="1">
        <f t="shared" si="9"/>
        <v>607600000</v>
      </c>
      <c r="N164" s="1">
        <f t="shared" si="10"/>
        <v>837600000</v>
      </c>
      <c r="O164" s="1">
        <f t="shared" si="11"/>
        <v>230000000</v>
      </c>
    </row>
    <row r="165" spans="1:15" hidden="1" x14ac:dyDescent="0.3">
      <c r="A165" s="2">
        <v>179</v>
      </c>
      <c r="B165" s="2" t="s">
        <v>100</v>
      </c>
      <c r="C165" s="2" t="s">
        <v>14</v>
      </c>
      <c r="D165" s="3">
        <v>41882</v>
      </c>
      <c r="E165" s="4">
        <f t="shared" si="8"/>
        <v>2014</v>
      </c>
      <c r="F165" s="2" t="s">
        <v>12</v>
      </c>
      <c r="G165" s="2" t="s">
        <v>69</v>
      </c>
      <c r="H165" s="5">
        <v>2393500000</v>
      </c>
      <c r="I165" s="5">
        <v>1414300000</v>
      </c>
      <c r="J165" s="5">
        <v>680300000</v>
      </c>
      <c r="K165" s="2">
        <v>0</v>
      </c>
      <c r="L165" s="2">
        <v>0</v>
      </c>
      <c r="M165" s="1">
        <f t="shared" si="9"/>
        <v>680300000</v>
      </c>
      <c r="N165" s="1">
        <f t="shared" si="10"/>
        <v>979200000</v>
      </c>
      <c r="O165" s="1">
        <f t="shared" si="11"/>
        <v>298900000</v>
      </c>
    </row>
    <row r="166" spans="1:15" hidden="1" x14ac:dyDescent="0.3">
      <c r="A166" s="2">
        <v>180</v>
      </c>
      <c r="B166" s="2" t="s">
        <v>100</v>
      </c>
      <c r="C166" s="2" t="s">
        <v>15</v>
      </c>
      <c r="D166" s="3">
        <v>42247</v>
      </c>
      <c r="E166" s="4">
        <f t="shared" si="8"/>
        <v>2015</v>
      </c>
      <c r="F166" s="2" t="s">
        <v>12</v>
      </c>
      <c r="G166" s="2" t="s">
        <v>69</v>
      </c>
      <c r="H166" s="5">
        <v>2706700000</v>
      </c>
      <c r="I166" s="5">
        <v>1561100000</v>
      </c>
      <c r="J166" s="5">
        <v>756900000</v>
      </c>
      <c r="K166" s="2">
        <v>0</v>
      </c>
      <c r="L166" s="2">
        <v>0</v>
      </c>
      <c r="M166" s="1">
        <f t="shared" si="9"/>
        <v>756900000</v>
      </c>
      <c r="N166" s="1">
        <f t="shared" si="10"/>
        <v>1145600000</v>
      </c>
      <c r="O166" s="1">
        <f t="shared" si="11"/>
        <v>388700000</v>
      </c>
    </row>
    <row r="167" spans="1:15" hidden="1" x14ac:dyDescent="0.3">
      <c r="A167" s="2">
        <v>181</v>
      </c>
      <c r="B167" s="2" t="s">
        <v>100</v>
      </c>
      <c r="C167" s="2" t="s">
        <v>16</v>
      </c>
      <c r="D167" s="3">
        <v>42613</v>
      </c>
      <c r="E167" s="4">
        <f t="shared" si="8"/>
        <v>2016</v>
      </c>
      <c r="F167" s="2" t="s">
        <v>12</v>
      </c>
      <c r="G167" s="2" t="s">
        <v>69</v>
      </c>
      <c r="H167" s="5">
        <v>3291300000</v>
      </c>
      <c r="I167" s="5">
        <v>1855100000</v>
      </c>
      <c r="J167" s="5">
        <v>946000000</v>
      </c>
      <c r="K167" s="2">
        <v>0</v>
      </c>
      <c r="L167" s="2">
        <v>0</v>
      </c>
      <c r="M167" s="1">
        <f t="shared" si="9"/>
        <v>946000000</v>
      </c>
      <c r="N167" s="1">
        <f t="shared" si="10"/>
        <v>1436200000</v>
      </c>
      <c r="O167" s="1">
        <f t="shared" si="11"/>
        <v>490200000</v>
      </c>
    </row>
    <row r="168" spans="1:15" hidden="1" x14ac:dyDescent="0.3">
      <c r="A168" s="2">
        <v>182</v>
      </c>
      <c r="B168" s="2" t="s">
        <v>101</v>
      </c>
      <c r="C168" s="2" t="s">
        <v>11</v>
      </c>
      <c r="D168" s="3">
        <v>41517</v>
      </c>
      <c r="E168" s="4">
        <f t="shared" si="8"/>
        <v>2013</v>
      </c>
      <c r="F168" s="2" t="s">
        <v>18</v>
      </c>
      <c r="G168" s="2" t="s">
        <v>78</v>
      </c>
      <c r="H168" s="5">
        <v>9147530000</v>
      </c>
      <c r="I168" s="5">
        <v>4406595000</v>
      </c>
      <c r="J168" s="5">
        <v>2967837000</v>
      </c>
      <c r="K168" s="2">
        <v>0</v>
      </c>
      <c r="L168" s="2">
        <v>0</v>
      </c>
      <c r="M168" s="1">
        <f t="shared" si="9"/>
        <v>2967837000</v>
      </c>
      <c r="N168" s="1">
        <f t="shared" si="10"/>
        <v>4740935000</v>
      </c>
      <c r="O168" s="1">
        <f t="shared" si="11"/>
        <v>1773098000</v>
      </c>
    </row>
    <row r="169" spans="1:15" hidden="1" x14ac:dyDescent="0.3">
      <c r="A169" s="2">
        <v>183</v>
      </c>
      <c r="B169" s="2" t="s">
        <v>101</v>
      </c>
      <c r="C169" s="2" t="s">
        <v>14</v>
      </c>
      <c r="D169" s="3">
        <v>41881</v>
      </c>
      <c r="E169" s="4">
        <f t="shared" si="8"/>
        <v>2014</v>
      </c>
      <c r="F169" s="2" t="s">
        <v>18</v>
      </c>
      <c r="G169" s="2" t="s">
        <v>78</v>
      </c>
      <c r="H169" s="5">
        <v>9475313000</v>
      </c>
      <c r="I169" s="5">
        <v>4540406000</v>
      </c>
      <c r="J169" s="5">
        <v>3104684000</v>
      </c>
      <c r="K169" s="2">
        <v>0</v>
      </c>
      <c r="L169" s="2">
        <v>0</v>
      </c>
      <c r="M169" s="1">
        <f t="shared" si="9"/>
        <v>3104684000</v>
      </c>
      <c r="N169" s="1">
        <f t="shared" si="10"/>
        <v>4934907000</v>
      </c>
      <c r="O169" s="1">
        <f t="shared" si="11"/>
        <v>1830223000</v>
      </c>
    </row>
    <row r="170" spans="1:15" hidden="1" x14ac:dyDescent="0.3">
      <c r="A170" s="2">
        <v>184</v>
      </c>
      <c r="B170" s="2" t="s">
        <v>101</v>
      </c>
      <c r="C170" s="2" t="s">
        <v>15</v>
      </c>
      <c r="D170" s="3">
        <v>42245</v>
      </c>
      <c r="E170" s="4">
        <f t="shared" si="8"/>
        <v>2015</v>
      </c>
      <c r="F170" s="2" t="s">
        <v>18</v>
      </c>
      <c r="G170" s="2" t="s">
        <v>78</v>
      </c>
      <c r="H170" s="5">
        <v>10187340000</v>
      </c>
      <c r="I170" s="5">
        <v>4860309000</v>
      </c>
      <c r="J170" s="5">
        <v>3373980000</v>
      </c>
      <c r="K170" s="2">
        <v>0</v>
      </c>
      <c r="L170" s="2">
        <v>0</v>
      </c>
      <c r="M170" s="1">
        <f t="shared" si="9"/>
        <v>3373980000</v>
      </c>
      <c r="N170" s="1">
        <f t="shared" si="10"/>
        <v>5327031000</v>
      </c>
      <c r="O170" s="1">
        <f t="shared" si="11"/>
        <v>1953051000</v>
      </c>
    </row>
    <row r="171" spans="1:15" hidden="1" x14ac:dyDescent="0.3">
      <c r="A171" s="2">
        <v>185</v>
      </c>
      <c r="B171" s="2" t="s">
        <v>101</v>
      </c>
      <c r="C171" s="2" t="s">
        <v>16</v>
      </c>
      <c r="D171" s="3">
        <v>42609</v>
      </c>
      <c r="E171" s="4">
        <f t="shared" si="8"/>
        <v>2016</v>
      </c>
      <c r="F171" s="2" t="s">
        <v>18</v>
      </c>
      <c r="G171" s="2" t="s">
        <v>78</v>
      </c>
      <c r="H171" s="5">
        <v>10635676000</v>
      </c>
      <c r="I171" s="5">
        <v>5026940000</v>
      </c>
      <c r="J171" s="5">
        <v>3548341000</v>
      </c>
      <c r="K171" s="2">
        <v>0</v>
      </c>
      <c r="L171" s="2">
        <v>0</v>
      </c>
      <c r="M171" s="1">
        <f t="shared" si="9"/>
        <v>3548341000</v>
      </c>
      <c r="N171" s="1">
        <f t="shared" si="10"/>
        <v>5608736000</v>
      </c>
      <c r="O171" s="1">
        <f t="shared" si="11"/>
        <v>2060395000</v>
      </c>
    </row>
    <row r="172" spans="1:15" hidden="1" x14ac:dyDescent="0.3">
      <c r="A172" s="2">
        <v>186</v>
      </c>
      <c r="B172" s="2" t="s">
        <v>102</v>
      </c>
      <c r="C172" s="2" t="s">
        <v>11</v>
      </c>
      <c r="D172" s="3">
        <v>41639</v>
      </c>
      <c r="E172" s="4">
        <f t="shared" si="8"/>
        <v>2013</v>
      </c>
      <c r="F172" s="2" t="s">
        <v>12</v>
      </c>
      <c r="G172" s="2" t="s">
        <v>90</v>
      </c>
      <c r="H172" s="5">
        <v>86623000000</v>
      </c>
      <c r="I172" s="5">
        <v>73268000000</v>
      </c>
      <c r="J172" s="5">
        <v>3742000000</v>
      </c>
      <c r="K172" s="5">
        <v>3071000000</v>
      </c>
      <c r="L172" s="2">
        <v>0</v>
      </c>
      <c r="M172" s="1">
        <f t="shared" si="9"/>
        <v>6813000000</v>
      </c>
      <c r="N172" s="1">
        <f t="shared" si="10"/>
        <v>13355000000</v>
      </c>
      <c r="O172" s="1">
        <f t="shared" si="11"/>
        <v>6542000000</v>
      </c>
    </row>
    <row r="173" spans="1:15" hidden="1" x14ac:dyDescent="0.3">
      <c r="A173" s="2">
        <v>187</v>
      </c>
      <c r="B173" s="2" t="s">
        <v>102</v>
      </c>
      <c r="C173" s="2" t="s">
        <v>14</v>
      </c>
      <c r="D173" s="3">
        <v>42004</v>
      </c>
      <c r="E173" s="4">
        <f t="shared" si="8"/>
        <v>2014</v>
      </c>
      <c r="F173" s="2" t="s">
        <v>12</v>
      </c>
      <c r="G173" s="2" t="s">
        <v>90</v>
      </c>
      <c r="H173" s="5">
        <v>90762000000</v>
      </c>
      <c r="I173" s="5">
        <v>76752000000</v>
      </c>
      <c r="J173" s="5">
        <v>3480000000</v>
      </c>
      <c r="K173" s="5">
        <v>3047000000</v>
      </c>
      <c r="L173" s="2">
        <v>0</v>
      </c>
      <c r="M173" s="1">
        <f t="shared" si="9"/>
        <v>6527000000</v>
      </c>
      <c r="N173" s="1">
        <f t="shared" si="10"/>
        <v>14010000000</v>
      </c>
      <c r="O173" s="1">
        <f t="shared" si="11"/>
        <v>7483000000</v>
      </c>
    </row>
    <row r="174" spans="1:15" hidden="1" x14ac:dyDescent="0.3">
      <c r="A174" s="2">
        <v>188</v>
      </c>
      <c r="B174" s="2" t="s">
        <v>102</v>
      </c>
      <c r="C174" s="2" t="s">
        <v>15</v>
      </c>
      <c r="D174" s="3">
        <v>42369</v>
      </c>
      <c r="E174" s="4">
        <f t="shared" si="8"/>
        <v>2015</v>
      </c>
      <c r="F174" s="2" t="s">
        <v>12</v>
      </c>
      <c r="G174" s="2" t="s">
        <v>90</v>
      </c>
      <c r="H174" s="5">
        <v>96114000000</v>
      </c>
      <c r="I174" s="5">
        <v>82088000000</v>
      </c>
      <c r="J174" s="5">
        <v>3251000000</v>
      </c>
      <c r="K174" s="5">
        <v>3331000000</v>
      </c>
      <c r="L174" s="2">
        <v>0</v>
      </c>
      <c r="M174" s="1">
        <f t="shared" si="9"/>
        <v>6582000000</v>
      </c>
      <c r="N174" s="1">
        <f t="shared" si="10"/>
        <v>14026000000</v>
      </c>
      <c r="O174" s="1">
        <f t="shared" si="11"/>
        <v>7444000000</v>
      </c>
    </row>
    <row r="175" spans="1:15" hidden="1" x14ac:dyDescent="0.3">
      <c r="A175" s="2">
        <v>189</v>
      </c>
      <c r="B175" s="2" t="s">
        <v>102</v>
      </c>
      <c r="C175" s="2" t="s">
        <v>16</v>
      </c>
      <c r="D175" s="3">
        <v>42735</v>
      </c>
      <c r="E175" s="4">
        <f t="shared" si="8"/>
        <v>2016</v>
      </c>
      <c r="F175" s="2" t="s">
        <v>12</v>
      </c>
      <c r="G175" s="2" t="s">
        <v>90</v>
      </c>
      <c r="H175" s="5">
        <v>94571000000</v>
      </c>
      <c r="I175" s="5">
        <v>80790000000</v>
      </c>
      <c r="J175" s="5">
        <v>3313000000</v>
      </c>
      <c r="K175" s="5">
        <v>4627000000</v>
      </c>
      <c r="L175" s="2">
        <v>0</v>
      </c>
      <c r="M175" s="1">
        <f t="shared" si="9"/>
        <v>7940000000</v>
      </c>
      <c r="N175" s="1">
        <f t="shared" si="10"/>
        <v>13781000000</v>
      </c>
      <c r="O175" s="1">
        <f t="shared" si="11"/>
        <v>5841000000</v>
      </c>
    </row>
    <row r="176" spans="1:15" hidden="1" x14ac:dyDescent="0.3">
      <c r="A176" s="2">
        <v>190</v>
      </c>
      <c r="B176" s="2" t="s">
        <v>103</v>
      </c>
      <c r="C176" s="2" t="s">
        <v>11</v>
      </c>
      <c r="D176" s="3">
        <v>41274</v>
      </c>
      <c r="E176" s="4">
        <f t="shared" si="8"/>
        <v>2012</v>
      </c>
      <c r="F176" s="2" t="s">
        <v>46</v>
      </c>
      <c r="G176" s="2" t="s">
        <v>104</v>
      </c>
      <c r="H176" s="5">
        <v>100078000000</v>
      </c>
      <c r="I176" s="5">
        <v>3753000000</v>
      </c>
      <c r="J176" s="5">
        <v>70829000000</v>
      </c>
      <c r="K176" s="2">
        <v>0</v>
      </c>
      <c r="L176" s="5">
        <v>9433000000</v>
      </c>
      <c r="M176" s="1">
        <f t="shared" si="9"/>
        <v>80262000000</v>
      </c>
      <c r="N176" s="1">
        <f t="shared" si="10"/>
        <v>96325000000</v>
      </c>
      <c r="O176" s="1">
        <f t="shared" si="11"/>
        <v>16063000000</v>
      </c>
    </row>
    <row r="177" spans="1:15" hidden="1" x14ac:dyDescent="0.3">
      <c r="A177" s="2">
        <v>191</v>
      </c>
      <c r="B177" s="2" t="s">
        <v>103</v>
      </c>
      <c r="C177" s="2" t="s">
        <v>14</v>
      </c>
      <c r="D177" s="3">
        <v>41639</v>
      </c>
      <c r="E177" s="4">
        <f t="shared" si="8"/>
        <v>2013</v>
      </c>
      <c r="F177" s="2" t="s">
        <v>46</v>
      </c>
      <c r="G177" s="2" t="s">
        <v>104</v>
      </c>
      <c r="H177" s="5">
        <v>101697000000</v>
      </c>
      <c r="I177" s="5">
        <v>3034000000</v>
      </c>
      <c r="J177" s="5">
        <v>68128000000</v>
      </c>
      <c r="K177" s="2">
        <v>0</v>
      </c>
      <c r="L177" s="5">
        <v>4642000000</v>
      </c>
      <c r="M177" s="1">
        <f t="shared" si="9"/>
        <v>72770000000</v>
      </c>
      <c r="N177" s="1">
        <f t="shared" si="10"/>
        <v>98663000000</v>
      </c>
      <c r="O177" s="1">
        <f t="shared" si="11"/>
        <v>25893000000</v>
      </c>
    </row>
    <row r="178" spans="1:15" hidden="1" x14ac:dyDescent="0.3">
      <c r="A178" s="2">
        <v>192</v>
      </c>
      <c r="B178" s="2" t="s">
        <v>103</v>
      </c>
      <c r="C178" s="2" t="s">
        <v>15</v>
      </c>
      <c r="D178" s="3">
        <v>42004</v>
      </c>
      <c r="E178" s="4">
        <f t="shared" si="8"/>
        <v>2014</v>
      </c>
      <c r="F178" s="2" t="s">
        <v>46</v>
      </c>
      <c r="G178" s="2" t="s">
        <v>104</v>
      </c>
      <c r="H178" s="5">
        <v>95181000000</v>
      </c>
      <c r="I178" s="5">
        <v>2656000000</v>
      </c>
      <c r="J178" s="5">
        <v>74181000000</v>
      </c>
      <c r="K178" s="2">
        <v>0</v>
      </c>
      <c r="L178" s="5">
        <v>3211000000</v>
      </c>
      <c r="M178" s="1">
        <f t="shared" si="9"/>
        <v>77392000000</v>
      </c>
      <c r="N178" s="1">
        <f t="shared" si="10"/>
        <v>92525000000</v>
      </c>
      <c r="O178" s="1">
        <f t="shared" si="11"/>
        <v>15133000000</v>
      </c>
    </row>
    <row r="179" spans="1:15" hidden="1" x14ac:dyDescent="0.3">
      <c r="A179" s="2">
        <v>193</v>
      </c>
      <c r="B179" s="2" t="s">
        <v>103</v>
      </c>
      <c r="C179" s="2" t="s">
        <v>16</v>
      </c>
      <c r="D179" s="3">
        <v>42369</v>
      </c>
      <c r="E179" s="4">
        <f t="shared" si="8"/>
        <v>2015</v>
      </c>
      <c r="F179" s="2" t="s">
        <v>46</v>
      </c>
      <c r="G179" s="2" t="s">
        <v>104</v>
      </c>
      <c r="H179" s="5">
        <v>93056000000</v>
      </c>
      <c r="I179" s="5">
        <v>2204000000</v>
      </c>
      <c r="J179" s="5">
        <v>56358000000</v>
      </c>
      <c r="K179" s="2">
        <v>0</v>
      </c>
      <c r="L179" s="5">
        <v>3995000000</v>
      </c>
      <c r="M179" s="1">
        <f t="shared" si="9"/>
        <v>60353000000</v>
      </c>
      <c r="N179" s="1">
        <f t="shared" si="10"/>
        <v>90852000000</v>
      </c>
      <c r="O179" s="1">
        <f t="shared" si="11"/>
        <v>30499000000</v>
      </c>
    </row>
    <row r="180" spans="1:15" hidden="1" x14ac:dyDescent="0.3">
      <c r="A180" s="2">
        <v>194</v>
      </c>
      <c r="B180" s="2" t="s">
        <v>105</v>
      </c>
      <c r="C180" s="2" t="s">
        <v>11</v>
      </c>
      <c r="D180" s="3">
        <v>41274</v>
      </c>
      <c r="E180" s="4">
        <f t="shared" si="8"/>
        <v>2012</v>
      </c>
      <c r="F180" s="2" t="s">
        <v>24</v>
      </c>
      <c r="G180" s="2" t="s">
        <v>29</v>
      </c>
      <c r="H180" s="5">
        <v>13936000000</v>
      </c>
      <c r="I180" s="5">
        <v>6802000000</v>
      </c>
      <c r="J180" s="5">
        <v>3283000000</v>
      </c>
      <c r="K180" s="5">
        <v>1081000000</v>
      </c>
      <c r="L180" s="2">
        <v>0</v>
      </c>
      <c r="M180" s="1">
        <f t="shared" si="9"/>
        <v>4364000000</v>
      </c>
      <c r="N180" s="1">
        <f t="shared" si="10"/>
        <v>7134000000</v>
      </c>
      <c r="O180" s="1">
        <f t="shared" si="11"/>
        <v>2770000000</v>
      </c>
    </row>
    <row r="181" spans="1:15" hidden="1" x14ac:dyDescent="0.3">
      <c r="A181" s="2">
        <v>195</v>
      </c>
      <c r="B181" s="2" t="s">
        <v>105</v>
      </c>
      <c r="C181" s="2" t="s">
        <v>14</v>
      </c>
      <c r="D181" s="3">
        <v>41639</v>
      </c>
      <c r="E181" s="4">
        <f t="shared" si="8"/>
        <v>2013</v>
      </c>
      <c r="F181" s="2" t="s">
        <v>24</v>
      </c>
      <c r="G181" s="2" t="s">
        <v>29</v>
      </c>
      <c r="H181" s="5">
        <v>9413000000</v>
      </c>
      <c r="I181" s="5">
        <v>5251000000</v>
      </c>
      <c r="J181" s="5">
        <v>3084000000</v>
      </c>
      <c r="K181" s="5">
        <v>582000000</v>
      </c>
      <c r="L181" s="2">
        <v>0</v>
      </c>
      <c r="M181" s="1">
        <f t="shared" si="9"/>
        <v>3666000000</v>
      </c>
      <c r="N181" s="1">
        <f t="shared" si="10"/>
        <v>4162000000</v>
      </c>
      <c r="O181" s="1">
        <f t="shared" si="11"/>
        <v>496000000</v>
      </c>
    </row>
    <row r="182" spans="1:15" hidden="1" x14ac:dyDescent="0.3">
      <c r="A182" s="2">
        <v>196</v>
      </c>
      <c r="B182" s="2" t="s">
        <v>105</v>
      </c>
      <c r="C182" s="2" t="s">
        <v>15</v>
      </c>
      <c r="D182" s="3">
        <v>42004</v>
      </c>
      <c r="E182" s="4">
        <f t="shared" si="8"/>
        <v>2014</v>
      </c>
      <c r="F182" s="2" t="s">
        <v>24</v>
      </c>
      <c r="G182" s="2" t="s">
        <v>29</v>
      </c>
      <c r="H182" s="5">
        <v>10719000000</v>
      </c>
      <c r="I182" s="5">
        <v>6138000000</v>
      </c>
      <c r="J182" s="5">
        <v>3315000000</v>
      </c>
      <c r="K182" s="5">
        <v>610000000</v>
      </c>
      <c r="L182" s="2">
        <v>0</v>
      </c>
      <c r="M182" s="1">
        <f t="shared" si="9"/>
        <v>3925000000</v>
      </c>
      <c r="N182" s="1">
        <f t="shared" si="10"/>
        <v>4581000000</v>
      </c>
      <c r="O182" s="1">
        <f t="shared" si="11"/>
        <v>656000000</v>
      </c>
    </row>
    <row r="183" spans="1:15" hidden="1" x14ac:dyDescent="0.3">
      <c r="A183" s="2">
        <v>197</v>
      </c>
      <c r="B183" s="2" t="s">
        <v>105</v>
      </c>
      <c r="C183" s="2" t="s">
        <v>16</v>
      </c>
      <c r="D183" s="3">
        <v>42369</v>
      </c>
      <c r="E183" s="4">
        <f t="shared" si="8"/>
        <v>2015</v>
      </c>
      <c r="F183" s="2" t="s">
        <v>24</v>
      </c>
      <c r="G183" s="2" t="s">
        <v>29</v>
      </c>
      <c r="H183" s="5">
        <v>9968000000</v>
      </c>
      <c r="I183" s="5">
        <v>5822000000</v>
      </c>
      <c r="J183" s="5">
        <v>3094000000</v>
      </c>
      <c r="K183" s="5">
        <v>603000000</v>
      </c>
      <c r="L183" s="2">
        <v>0</v>
      </c>
      <c r="M183" s="1">
        <f t="shared" si="9"/>
        <v>3697000000</v>
      </c>
      <c r="N183" s="1">
        <f t="shared" si="10"/>
        <v>4146000000</v>
      </c>
      <c r="O183" s="1">
        <f t="shared" si="11"/>
        <v>449000000</v>
      </c>
    </row>
    <row r="184" spans="1:15" hidden="1" x14ac:dyDescent="0.3">
      <c r="A184" s="2">
        <v>198</v>
      </c>
      <c r="B184" s="2" t="s">
        <v>106</v>
      </c>
      <c r="C184" s="2" t="s">
        <v>11</v>
      </c>
      <c r="D184" s="3">
        <v>41335</v>
      </c>
      <c r="E184" s="4">
        <f t="shared" si="8"/>
        <v>2013</v>
      </c>
      <c r="F184" s="2" t="s">
        <v>18</v>
      </c>
      <c r="G184" s="2" t="s">
        <v>78</v>
      </c>
      <c r="H184" s="5">
        <v>10914585000</v>
      </c>
      <c r="I184" s="5">
        <v>6525830000</v>
      </c>
      <c r="J184" s="5">
        <v>2750537000</v>
      </c>
      <c r="K184" s="2">
        <v>0</v>
      </c>
      <c r="L184" s="2">
        <v>0</v>
      </c>
      <c r="M184" s="1">
        <f t="shared" si="9"/>
        <v>2750537000</v>
      </c>
      <c r="N184" s="1">
        <f t="shared" si="10"/>
        <v>4388755000</v>
      </c>
      <c r="O184" s="1">
        <f t="shared" si="11"/>
        <v>1638218000</v>
      </c>
    </row>
    <row r="185" spans="1:15" hidden="1" x14ac:dyDescent="0.3">
      <c r="A185" s="2">
        <v>199</v>
      </c>
      <c r="B185" s="2" t="s">
        <v>106</v>
      </c>
      <c r="C185" s="2" t="s">
        <v>14</v>
      </c>
      <c r="D185" s="3">
        <v>41699</v>
      </c>
      <c r="E185" s="4">
        <f t="shared" si="8"/>
        <v>2014</v>
      </c>
      <c r="F185" s="2" t="s">
        <v>18</v>
      </c>
      <c r="G185" s="2" t="s">
        <v>78</v>
      </c>
      <c r="H185" s="5">
        <v>11503963000</v>
      </c>
      <c r="I185" s="5">
        <v>6938381000</v>
      </c>
      <c r="J185" s="5">
        <v>2950995000</v>
      </c>
      <c r="K185" s="2">
        <v>0</v>
      </c>
      <c r="L185" s="2">
        <v>0</v>
      </c>
      <c r="M185" s="1">
        <f t="shared" si="9"/>
        <v>2950995000</v>
      </c>
      <c r="N185" s="1">
        <f t="shared" si="10"/>
        <v>4565582000</v>
      </c>
      <c r="O185" s="1">
        <f t="shared" si="11"/>
        <v>1614587000</v>
      </c>
    </row>
    <row r="186" spans="1:15" hidden="1" x14ac:dyDescent="0.3">
      <c r="A186" s="2">
        <v>200</v>
      </c>
      <c r="B186" s="2" t="s">
        <v>106</v>
      </c>
      <c r="C186" s="2" t="s">
        <v>15</v>
      </c>
      <c r="D186" s="3">
        <v>42063</v>
      </c>
      <c r="E186" s="4">
        <f t="shared" si="8"/>
        <v>2015</v>
      </c>
      <c r="F186" s="2" t="s">
        <v>18</v>
      </c>
      <c r="G186" s="2" t="s">
        <v>78</v>
      </c>
      <c r="H186" s="5">
        <v>11881176000</v>
      </c>
      <c r="I186" s="5">
        <v>7261397000</v>
      </c>
      <c r="J186" s="5">
        <v>3065486000</v>
      </c>
      <c r="K186" s="2">
        <v>0</v>
      </c>
      <c r="L186" s="2">
        <v>0</v>
      </c>
      <c r="M186" s="1">
        <f t="shared" si="9"/>
        <v>3065486000</v>
      </c>
      <c r="N186" s="1">
        <f t="shared" si="10"/>
        <v>4619779000</v>
      </c>
      <c r="O186" s="1">
        <f t="shared" si="11"/>
        <v>1554293000</v>
      </c>
    </row>
    <row r="187" spans="1:15" hidden="1" x14ac:dyDescent="0.3">
      <c r="A187" s="2">
        <v>201</v>
      </c>
      <c r="B187" s="2" t="s">
        <v>106</v>
      </c>
      <c r="C187" s="2" t="s">
        <v>16</v>
      </c>
      <c r="D187" s="3">
        <v>42427</v>
      </c>
      <c r="E187" s="4">
        <f t="shared" si="8"/>
        <v>2016</v>
      </c>
      <c r="F187" s="2" t="s">
        <v>18</v>
      </c>
      <c r="G187" s="2" t="s">
        <v>78</v>
      </c>
      <c r="H187" s="5">
        <v>12103887000</v>
      </c>
      <c r="I187" s="5">
        <v>7483577000</v>
      </c>
      <c r="J187" s="5">
        <v>3205407000</v>
      </c>
      <c r="K187" s="2">
        <v>0</v>
      </c>
      <c r="L187" s="2">
        <v>0</v>
      </c>
      <c r="M187" s="1">
        <f t="shared" si="9"/>
        <v>3205407000</v>
      </c>
      <c r="N187" s="1">
        <f t="shared" si="10"/>
        <v>4620310000</v>
      </c>
      <c r="O187" s="1">
        <f t="shared" si="11"/>
        <v>1414903000</v>
      </c>
    </row>
    <row r="188" spans="1:15" hidden="1" x14ac:dyDescent="0.3">
      <c r="A188" s="2">
        <v>202</v>
      </c>
      <c r="B188" s="2" t="s">
        <v>107</v>
      </c>
      <c r="C188" s="2" t="s">
        <v>11</v>
      </c>
      <c r="D188" s="3">
        <v>41274</v>
      </c>
      <c r="E188" s="4">
        <f t="shared" si="8"/>
        <v>2012</v>
      </c>
      <c r="F188" s="2" t="s">
        <v>46</v>
      </c>
      <c r="G188" s="2" t="s">
        <v>104</v>
      </c>
      <c r="H188" s="5">
        <v>10737000000</v>
      </c>
      <c r="I188" s="5">
        <v>429000000</v>
      </c>
      <c r="J188" s="5">
        <v>5650000000</v>
      </c>
      <c r="K188" s="2">
        <v>0</v>
      </c>
      <c r="L188" s="5">
        <v>1167000000</v>
      </c>
      <c r="M188" s="1">
        <f t="shared" si="9"/>
        <v>6817000000</v>
      </c>
      <c r="N188" s="1">
        <f t="shared" si="10"/>
        <v>10308000000</v>
      </c>
      <c r="O188" s="1">
        <f t="shared" si="11"/>
        <v>3491000000</v>
      </c>
    </row>
    <row r="189" spans="1:15" hidden="1" x14ac:dyDescent="0.3">
      <c r="A189" s="2">
        <v>203</v>
      </c>
      <c r="B189" s="2" t="s">
        <v>107</v>
      </c>
      <c r="C189" s="2" t="s">
        <v>14</v>
      </c>
      <c r="D189" s="3">
        <v>41639</v>
      </c>
      <c r="E189" s="4">
        <f t="shared" si="8"/>
        <v>2013</v>
      </c>
      <c r="F189" s="2" t="s">
        <v>46</v>
      </c>
      <c r="G189" s="2" t="s">
        <v>104</v>
      </c>
      <c r="H189" s="5">
        <v>10543000000</v>
      </c>
      <c r="I189" s="5">
        <v>301000000</v>
      </c>
      <c r="J189" s="5">
        <v>5625000000</v>
      </c>
      <c r="K189" s="2">
        <v>0</v>
      </c>
      <c r="L189" s="5">
        <v>698000000</v>
      </c>
      <c r="M189" s="1">
        <f t="shared" si="9"/>
        <v>6323000000</v>
      </c>
      <c r="N189" s="1">
        <f t="shared" si="10"/>
        <v>10242000000</v>
      </c>
      <c r="O189" s="1">
        <f t="shared" si="11"/>
        <v>3919000000</v>
      </c>
    </row>
    <row r="190" spans="1:15" hidden="1" x14ac:dyDescent="0.3">
      <c r="A190" s="2">
        <v>204</v>
      </c>
      <c r="B190" s="2" t="s">
        <v>107</v>
      </c>
      <c r="C190" s="2" t="s">
        <v>15</v>
      </c>
      <c r="D190" s="3">
        <v>42004</v>
      </c>
      <c r="E190" s="4">
        <f t="shared" si="8"/>
        <v>2014</v>
      </c>
      <c r="F190" s="2" t="s">
        <v>46</v>
      </c>
      <c r="G190" s="2" t="s">
        <v>104</v>
      </c>
      <c r="H190" s="5">
        <v>9998000000</v>
      </c>
      <c r="I190" s="5">
        <v>239000000</v>
      </c>
      <c r="J190" s="5">
        <v>5715000000</v>
      </c>
      <c r="K190" s="2">
        <v>0</v>
      </c>
      <c r="L190" s="5">
        <v>342000000</v>
      </c>
      <c r="M190" s="1">
        <f t="shared" si="9"/>
        <v>6057000000</v>
      </c>
      <c r="N190" s="1">
        <f t="shared" si="10"/>
        <v>9759000000</v>
      </c>
      <c r="O190" s="1">
        <f t="shared" si="11"/>
        <v>3702000000</v>
      </c>
    </row>
    <row r="191" spans="1:15" hidden="1" x14ac:dyDescent="0.3">
      <c r="A191" s="2">
        <v>205</v>
      </c>
      <c r="B191" s="2" t="s">
        <v>107</v>
      </c>
      <c r="C191" s="2" t="s">
        <v>16</v>
      </c>
      <c r="D191" s="3">
        <v>42369</v>
      </c>
      <c r="E191" s="4">
        <f t="shared" si="8"/>
        <v>2015</v>
      </c>
      <c r="F191" s="2" t="s">
        <v>46</v>
      </c>
      <c r="G191" s="2" t="s">
        <v>104</v>
      </c>
      <c r="H191" s="5">
        <v>10346000000</v>
      </c>
      <c r="I191" s="5">
        <v>233000000</v>
      </c>
      <c r="J191" s="5">
        <v>5996000000</v>
      </c>
      <c r="K191" s="2">
        <v>0</v>
      </c>
      <c r="L191" s="5">
        <v>533000000</v>
      </c>
      <c r="M191" s="1">
        <f t="shared" si="9"/>
        <v>6529000000</v>
      </c>
      <c r="N191" s="1">
        <f t="shared" si="10"/>
        <v>10113000000</v>
      </c>
      <c r="O191" s="1">
        <f t="shared" si="11"/>
        <v>3584000000</v>
      </c>
    </row>
    <row r="192" spans="1:15" hidden="1" x14ac:dyDescent="0.3">
      <c r="A192" s="2">
        <v>206</v>
      </c>
      <c r="B192" s="2" t="s">
        <v>108</v>
      </c>
      <c r="C192" s="2" t="s">
        <v>11</v>
      </c>
      <c r="D192" s="3">
        <v>40971</v>
      </c>
      <c r="E192" s="4">
        <f t="shared" si="8"/>
        <v>2012</v>
      </c>
      <c r="F192" s="2" t="s">
        <v>18</v>
      </c>
      <c r="G192" s="2" t="s">
        <v>109</v>
      </c>
      <c r="H192" s="5">
        <v>45457000000</v>
      </c>
      <c r="I192" s="5">
        <v>34473000000</v>
      </c>
      <c r="J192" s="5">
        <v>8755000000</v>
      </c>
      <c r="K192" s="2">
        <v>0</v>
      </c>
      <c r="L192" s="2">
        <v>0</v>
      </c>
      <c r="M192" s="1">
        <f t="shared" si="9"/>
        <v>8755000000</v>
      </c>
      <c r="N192" s="1">
        <f t="shared" si="10"/>
        <v>10984000000</v>
      </c>
      <c r="O192" s="1">
        <f t="shared" si="11"/>
        <v>2229000000</v>
      </c>
    </row>
    <row r="193" spans="1:15" hidden="1" x14ac:dyDescent="0.3">
      <c r="A193" s="2">
        <v>207</v>
      </c>
      <c r="B193" s="2" t="s">
        <v>108</v>
      </c>
      <c r="C193" s="2" t="s">
        <v>14</v>
      </c>
      <c r="D193" s="3">
        <v>41671</v>
      </c>
      <c r="E193" s="4">
        <f t="shared" si="8"/>
        <v>2014</v>
      </c>
      <c r="F193" s="2" t="s">
        <v>18</v>
      </c>
      <c r="G193" s="2" t="s">
        <v>109</v>
      </c>
      <c r="H193" s="5">
        <v>40611000000</v>
      </c>
      <c r="I193" s="5">
        <v>31212000000</v>
      </c>
      <c r="J193" s="5">
        <v>8106000000</v>
      </c>
      <c r="K193" s="2">
        <v>0</v>
      </c>
      <c r="L193" s="2">
        <v>0</v>
      </c>
      <c r="M193" s="1">
        <f t="shared" si="9"/>
        <v>8106000000</v>
      </c>
      <c r="N193" s="1">
        <f t="shared" si="10"/>
        <v>9399000000</v>
      </c>
      <c r="O193" s="1">
        <f t="shared" si="11"/>
        <v>1293000000</v>
      </c>
    </row>
    <row r="194" spans="1:15" hidden="1" x14ac:dyDescent="0.3">
      <c r="A194" s="2">
        <v>208</v>
      </c>
      <c r="B194" s="2" t="s">
        <v>108</v>
      </c>
      <c r="C194" s="2" t="s">
        <v>15</v>
      </c>
      <c r="D194" s="3">
        <v>42035</v>
      </c>
      <c r="E194" s="4">
        <f t="shared" si="8"/>
        <v>2015</v>
      </c>
      <c r="F194" s="2" t="s">
        <v>18</v>
      </c>
      <c r="G194" s="2" t="s">
        <v>109</v>
      </c>
      <c r="H194" s="5">
        <v>40339000000</v>
      </c>
      <c r="I194" s="5">
        <v>31292000000</v>
      </c>
      <c r="J194" s="5">
        <v>7592000000</v>
      </c>
      <c r="K194" s="2">
        <v>0</v>
      </c>
      <c r="L194" s="2">
        <v>0</v>
      </c>
      <c r="M194" s="1">
        <f t="shared" si="9"/>
        <v>7592000000</v>
      </c>
      <c r="N194" s="1">
        <f t="shared" si="10"/>
        <v>9047000000</v>
      </c>
      <c r="O194" s="1">
        <f t="shared" si="11"/>
        <v>1455000000</v>
      </c>
    </row>
    <row r="195" spans="1:15" hidden="1" x14ac:dyDescent="0.3">
      <c r="A195" s="2">
        <v>209</v>
      </c>
      <c r="B195" s="2" t="s">
        <v>108</v>
      </c>
      <c r="C195" s="2" t="s">
        <v>16</v>
      </c>
      <c r="D195" s="3">
        <v>42399</v>
      </c>
      <c r="E195" s="4">
        <f t="shared" ref="E195:E258" si="12">YEAR(D195)</f>
        <v>2016</v>
      </c>
      <c r="F195" s="2" t="s">
        <v>18</v>
      </c>
      <c r="G195" s="2" t="s">
        <v>109</v>
      </c>
      <c r="H195" s="5">
        <v>39528000000</v>
      </c>
      <c r="I195" s="5">
        <v>30337000000</v>
      </c>
      <c r="J195" s="5">
        <v>7618000000</v>
      </c>
      <c r="K195" s="2">
        <v>0</v>
      </c>
      <c r="L195" s="2">
        <v>0</v>
      </c>
      <c r="M195" s="1">
        <f t="shared" ref="M195:M258" si="13">J195+K195+L195</f>
        <v>7618000000</v>
      </c>
      <c r="N195" s="1">
        <f t="shared" ref="N195:N258" si="14">H195-I195</f>
        <v>9191000000</v>
      </c>
      <c r="O195" s="1">
        <f t="shared" ref="O195:O258" si="15">N195-M195</f>
        <v>1573000000</v>
      </c>
    </row>
    <row r="196" spans="1:15" hidden="1" x14ac:dyDescent="0.3">
      <c r="A196" s="2">
        <v>210</v>
      </c>
      <c r="B196" s="2" t="s">
        <v>110</v>
      </c>
      <c r="C196" s="2" t="s">
        <v>11</v>
      </c>
      <c r="D196" s="3">
        <v>41639</v>
      </c>
      <c r="E196" s="4">
        <f t="shared" si="12"/>
        <v>2013</v>
      </c>
      <c r="F196" s="2" t="s">
        <v>24</v>
      </c>
      <c r="G196" s="2" t="s">
        <v>29</v>
      </c>
      <c r="H196" s="5">
        <v>3049500000</v>
      </c>
      <c r="I196" s="5">
        <v>1194400000</v>
      </c>
      <c r="J196" s="5">
        <v>920300000</v>
      </c>
      <c r="K196" s="5">
        <v>295700000</v>
      </c>
      <c r="L196" s="2">
        <v>0</v>
      </c>
      <c r="M196" s="1">
        <f t="shared" si="13"/>
        <v>1216000000</v>
      </c>
      <c r="N196" s="1">
        <f t="shared" si="14"/>
        <v>1855100000</v>
      </c>
      <c r="O196" s="1">
        <f t="shared" si="15"/>
        <v>639100000</v>
      </c>
    </row>
    <row r="197" spans="1:15" hidden="1" x14ac:dyDescent="0.3">
      <c r="A197" s="2">
        <v>211</v>
      </c>
      <c r="B197" s="2" t="s">
        <v>110</v>
      </c>
      <c r="C197" s="2" t="s">
        <v>14</v>
      </c>
      <c r="D197" s="3">
        <v>42004</v>
      </c>
      <c r="E197" s="4">
        <f t="shared" si="12"/>
        <v>2014</v>
      </c>
      <c r="F197" s="2" t="s">
        <v>24</v>
      </c>
      <c r="G197" s="2" t="s">
        <v>29</v>
      </c>
      <c r="H197" s="5">
        <v>3323600000</v>
      </c>
      <c r="I197" s="5">
        <v>1258600000</v>
      </c>
      <c r="J197" s="5">
        <v>981500000</v>
      </c>
      <c r="K197" s="5">
        <v>302000000</v>
      </c>
      <c r="L197" s="2">
        <v>0</v>
      </c>
      <c r="M197" s="1">
        <f t="shared" si="13"/>
        <v>1283500000</v>
      </c>
      <c r="N197" s="1">
        <f t="shared" si="14"/>
        <v>2065000000</v>
      </c>
      <c r="O197" s="1">
        <f t="shared" si="15"/>
        <v>781500000</v>
      </c>
    </row>
    <row r="198" spans="1:15" hidden="1" x14ac:dyDescent="0.3">
      <c r="A198" s="2">
        <v>212</v>
      </c>
      <c r="B198" s="2" t="s">
        <v>110</v>
      </c>
      <c r="C198" s="2" t="s">
        <v>15</v>
      </c>
      <c r="D198" s="3">
        <v>42369</v>
      </c>
      <c r="E198" s="4">
        <f t="shared" si="12"/>
        <v>2015</v>
      </c>
      <c r="F198" s="2" t="s">
        <v>24</v>
      </c>
      <c r="G198" s="2" t="s">
        <v>29</v>
      </c>
      <c r="H198" s="5">
        <v>3416000000</v>
      </c>
      <c r="I198" s="5">
        <v>1301200000</v>
      </c>
      <c r="J198" s="5">
        <v>1012100000</v>
      </c>
      <c r="K198" s="5">
        <v>259200000</v>
      </c>
      <c r="L198" s="2">
        <v>0</v>
      </c>
      <c r="M198" s="1">
        <f t="shared" si="13"/>
        <v>1271300000</v>
      </c>
      <c r="N198" s="1">
        <f t="shared" si="14"/>
        <v>2114800000</v>
      </c>
      <c r="O198" s="1">
        <f t="shared" si="15"/>
        <v>843500000</v>
      </c>
    </row>
    <row r="199" spans="1:15" hidden="1" x14ac:dyDescent="0.3">
      <c r="A199" s="2">
        <v>213</v>
      </c>
      <c r="B199" s="2" t="s">
        <v>110</v>
      </c>
      <c r="C199" s="2" t="s">
        <v>16</v>
      </c>
      <c r="D199" s="3">
        <v>42735</v>
      </c>
      <c r="E199" s="4">
        <f t="shared" si="12"/>
        <v>2016</v>
      </c>
      <c r="F199" s="2" t="s">
        <v>24</v>
      </c>
      <c r="G199" s="2" t="s">
        <v>29</v>
      </c>
      <c r="H199" s="5">
        <v>3714000000</v>
      </c>
      <c r="I199" s="5">
        <v>1371700000</v>
      </c>
      <c r="J199" s="5">
        <v>1101900000</v>
      </c>
      <c r="K199" s="5">
        <v>292800000</v>
      </c>
      <c r="L199" s="2">
        <v>0</v>
      </c>
      <c r="M199" s="1">
        <f t="shared" si="13"/>
        <v>1394700000</v>
      </c>
      <c r="N199" s="1">
        <f t="shared" si="14"/>
        <v>2342300000</v>
      </c>
      <c r="O199" s="1">
        <f t="shared" si="15"/>
        <v>947600000</v>
      </c>
    </row>
    <row r="200" spans="1:15" hidden="1" x14ac:dyDescent="0.3">
      <c r="A200" s="2">
        <v>214</v>
      </c>
      <c r="B200" s="2" t="s">
        <v>111</v>
      </c>
      <c r="C200" s="2" t="s">
        <v>11</v>
      </c>
      <c r="D200" s="3">
        <v>41547</v>
      </c>
      <c r="E200" s="4">
        <f t="shared" si="12"/>
        <v>2013</v>
      </c>
      <c r="F200" s="2" t="s">
        <v>24</v>
      </c>
      <c r="G200" s="2" t="s">
        <v>29</v>
      </c>
      <c r="H200" s="5">
        <v>8054000000</v>
      </c>
      <c r="I200" s="5">
        <v>3883000000</v>
      </c>
      <c r="J200" s="5">
        <v>2422000000</v>
      </c>
      <c r="K200" s="5">
        <v>494000000</v>
      </c>
      <c r="L200" s="2">
        <v>0</v>
      </c>
      <c r="M200" s="1">
        <f t="shared" si="13"/>
        <v>2916000000</v>
      </c>
      <c r="N200" s="1">
        <f t="shared" si="14"/>
        <v>4171000000</v>
      </c>
      <c r="O200" s="1">
        <f t="shared" si="15"/>
        <v>1255000000</v>
      </c>
    </row>
    <row r="201" spans="1:15" hidden="1" x14ac:dyDescent="0.3">
      <c r="A201" s="2">
        <v>215</v>
      </c>
      <c r="B201" s="2" t="s">
        <v>111</v>
      </c>
      <c r="C201" s="2" t="s">
        <v>14</v>
      </c>
      <c r="D201" s="3">
        <v>41912</v>
      </c>
      <c r="E201" s="4">
        <f t="shared" si="12"/>
        <v>2014</v>
      </c>
      <c r="F201" s="2" t="s">
        <v>24</v>
      </c>
      <c r="G201" s="2" t="s">
        <v>29</v>
      </c>
      <c r="H201" s="5">
        <v>8446000000</v>
      </c>
      <c r="I201" s="5">
        <v>4145000000</v>
      </c>
      <c r="J201" s="5">
        <v>2145000000</v>
      </c>
      <c r="K201" s="5">
        <v>550000000</v>
      </c>
      <c r="L201" s="2">
        <v>0</v>
      </c>
      <c r="M201" s="1">
        <f t="shared" si="13"/>
        <v>2695000000</v>
      </c>
      <c r="N201" s="1">
        <f t="shared" si="14"/>
        <v>4301000000</v>
      </c>
      <c r="O201" s="1">
        <f t="shared" si="15"/>
        <v>1606000000</v>
      </c>
    </row>
    <row r="202" spans="1:15" hidden="1" x14ac:dyDescent="0.3">
      <c r="A202" s="2">
        <v>216</v>
      </c>
      <c r="B202" s="2" t="s">
        <v>111</v>
      </c>
      <c r="C202" s="2" t="s">
        <v>15</v>
      </c>
      <c r="D202" s="3">
        <v>42277</v>
      </c>
      <c r="E202" s="4">
        <f t="shared" si="12"/>
        <v>2015</v>
      </c>
      <c r="F202" s="2" t="s">
        <v>24</v>
      </c>
      <c r="G202" s="2" t="s">
        <v>29</v>
      </c>
      <c r="H202" s="5">
        <v>10282000000</v>
      </c>
      <c r="I202" s="5">
        <v>5587000000</v>
      </c>
      <c r="J202" s="5">
        <v>2563000000</v>
      </c>
      <c r="K202" s="5">
        <v>632000000</v>
      </c>
      <c r="L202" s="2">
        <v>0</v>
      </c>
      <c r="M202" s="1">
        <f t="shared" si="13"/>
        <v>3195000000</v>
      </c>
      <c r="N202" s="1">
        <f t="shared" si="14"/>
        <v>4695000000</v>
      </c>
      <c r="O202" s="1">
        <f t="shared" si="15"/>
        <v>1500000000</v>
      </c>
    </row>
    <row r="203" spans="1:15" hidden="1" x14ac:dyDescent="0.3">
      <c r="A203" s="2">
        <v>217</v>
      </c>
      <c r="B203" s="2" t="s">
        <v>111</v>
      </c>
      <c r="C203" s="2" t="s">
        <v>16</v>
      </c>
      <c r="D203" s="3">
        <v>42643</v>
      </c>
      <c r="E203" s="4">
        <f t="shared" si="12"/>
        <v>2016</v>
      </c>
      <c r="F203" s="2" t="s">
        <v>24</v>
      </c>
      <c r="G203" s="2" t="s">
        <v>29</v>
      </c>
      <c r="H203" s="5">
        <v>12483000000</v>
      </c>
      <c r="I203" s="5">
        <v>6492000000</v>
      </c>
      <c r="J203" s="5">
        <v>3005000000</v>
      </c>
      <c r="K203" s="5">
        <v>828000000</v>
      </c>
      <c r="L203" s="2">
        <v>0</v>
      </c>
      <c r="M203" s="1">
        <f t="shared" si="13"/>
        <v>3833000000</v>
      </c>
      <c r="N203" s="1">
        <f t="shared" si="14"/>
        <v>5991000000</v>
      </c>
      <c r="O203" s="1">
        <f t="shared" si="15"/>
        <v>2158000000</v>
      </c>
    </row>
    <row r="204" spans="1:15" hidden="1" x14ac:dyDescent="0.3">
      <c r="A204" s="2">
        <v>218</v>
      </c>
      <c r="B204" s="2" t="s">
        <v>112</v>
      </c>
      <c r="C204" s="2" t="s">
        <v>11</v>
      </c>
      <c r="D204" s="3">
        <v>41639</v>
      </c>
      <c r="E204" s="4">
        <f t="shared" si="12"/>
        <v>2013</v>
      </c>
      <c r="F204" s="2" t="s">
        <v>82</v>
      </c>
      <c r="G204" s="2" t="s">
        <v>113</v>
      </c>
      <c r="H204" s="5">
        <v>22364000000</v>
      </c>
      <c r="I204" s="5">
        <v>18553000000</v>
      </c>
      <c r="J204" s="5">
        <v>1306000000</v>
      </c>
      <c r="K204" s="5">
        <v>556000000</v>
      </c>
      <c r="L204" s="2">
        <v>0</v>
      </c>
      <c r="M204" s="1">
        <f t="shared" si="13"/>
        <v>1862000000</v>
      </c>
      <c r="N204" s="1">
        <f t="shared" si="14"/>
        <v>3811000000</v>
      </c>
      <c r="O204" s="1">
        <f t="shared" si="15"/>
        <v>1949000000</v>
      </c>
    </row>
    <row r="205" spans="1:15" hidden="1" x14ac:dyDescent="0.3">
      <c r="A205" s="2">
        <v>219</v>
      </c>
      <c r="B205" s="2" t="s">
        <v>112</v>
      </c>
      <c r="C205" s="2" t="s">
        <v>14</v>
      </c>
      <c r="D205" s="3">
        <v>42004</v>
      </c>
      <c r="E205" s="4">
        <f t="shared" si="12"/>
        <v>2014</v>
      </c>
      <c r="F205" s="2" t="s">
        <v>82</v>
      </c>
      <c r="G205" s="2" t="s">
        <v>113</v>
      </c>
      <c r="H205" s="5">
        <v>24551000000</v>
      </c>
      <c r="I205" s="5">
        <v>19746000000</v>
      </c>
      <c r="J205" s="5">
        <v>1333000000</v>
      </c>
      <c r="K205" s="5">
        <v>613000000</v>
      </c>
      <c r="L205" s="2">
        <v>0</v>
      </c>
      <c r="M205" s="1">
        <f t="shared" si="13"/>
        <v>1946000000</v>
      </c>
      <c r="N205" s="1">
        <f t="shared" si="14"/>
        <v>4805000000</v>
      </c>
      <c r="O205" s="1">
        <f t="shared" si="15"/>
        <v>2859000000</v>
      </c>
    </row>
    <row r="206" spans="1:15" hidden="1" x14ac:dyDescent="0.3">
      <c r="A206" s="2">
        <v>220</v>
      </c>
      <c r="B206" s="2" t="s">
        <v>112</v>
      </c>
      <c r="C206" s="2" t="s">
        <v>15</v>
      </c>
      <c r="D206" s="3">
        <v>42369</v>
      </c>
      <c r="E206" s="4">
        <f t="shared" si="12"/>
        <v>2015</v>
      </c>
      <c r="F206" s="2" t="s">
        <v>82</v>
      </c>
      <c r="G206" s="2" t="s">
        <v>113</v>
      </c>
      <c r="H206" s="5">
        <v>15742000000</v>
      </c>
      <c r="I206" s="5">
        <v>14415000000</v>
      </c>
      <c r="J206" s="5">
        <v>969000000</v>
      </c>
      <c r="K206" s="5">
        <v>466000000</v>
      </c>
      <c r="L206" s="2">
        <v>0</v>
      </c>
      <c r="M206" s="1">
        <f t="shared" si="13"/>
        <v>1435000000</v>
      </c>
      <c r="N206" s="1">
        <f t="shared" si="14"/>
        <v>1327000000</v>
      </c>
      <c r="O206" s="1">
        <f t="shared" si="15"/>
        <v>-108000000</v>
      </c>
    </row>
    <row r="207" spans="1:15" hidden="1" x14ac:dyDescent="0.3">
      <c r="A207" s="2">
        <v>221</v>
      </c>
      <c r="B207" s="2" t="s">
        <v>112</v>
      </c>
      <c r="C207" s="2" t="s">
        <v>16</v>
      </c>
      <c r="D207" s="3">
        <v>42735</v>
      </c>
      <c r="E207" s="4">
        <f t="shared" si="12"/>
        <v>2016</v>
      </c>
      <c r="F207" s="2" t="s">
        <v>82</v>
      </c>
      <c r="G207" s="2" t="s">
        <v>113</v>
      </c>
      <c r="H207" s="5">
        <v>9841000000</v>
      </c>
      <c r="I207" s="5">
        <v>9973000000</v>
      </c>
      <c r="J207" s="5">
        <v>815000000</v>
      </c>
      <c r="K207" s="5">
        <v>384000000</v>
      </c>
      <c r="L207" s="2">
        <v>0</v>
      </c>
      <c r="M207" s="1">
        <f t="shared" si="13"/>
        <v>1199000000</v>
      </c>
      <c r="N207" s="1">
        <f t="shared" si="14"/>
        <v>-132000000</v>
      </c>
      <c r="O207" s="1">
        <f t="shared" si="15"/>
        <v>-1331000000</v>
      </c>
    </row>
    <row r="208" spans="1:15" hidden="1" x14ac:dyDescent="0.3">
      <c r="A208" s="2">
        <v>222</v>
      </c>
      <c r="B208" s="2" t="s">
        <v>114</v>
      </c>
      <c r="C208" s="2" t="s">
        <v>11</v>
      </c>
      <c r="D208" s="3">
        <v>41639</v>
      </c>
      <c r="E208" s="4">
        <f t="shared" si="12"/>
        <v>2013</v>
      </c>
      <c r="F208" s="2" t="s">
        <v>24</v>
      </c>
      <c r="G208" s="2" t="s">
        <v>65</v>
      </c>
      <c r="H208" s="5">
        <v>6932200000</v>
      </c>
      <c r="I208" s="5">
        <v>857700000</v>
      </c>
      <c r="J208" s="5">
        <v>1797000000</v>
      </c>
      <c r="K208" s="5">
        <v>1444100000</v>
      </c>
      <c r="L208" s="5">
        <v>342900000</v>
      </c>
      <c r="M208" s="1">
        <f t="shared" si="13"/>
        <v>3584000000</v>
      </c>
      <c r="N208" s="1">
        <f t="shared" si="14"/>
        <v>6074500000</v>
      </c>
      <c r="O208" s="1">
        <f t="shared" si="15"/>
        <v>2490500000</v>
      </c>
    </row>
    <row r="209" spans="1:15" hidden="1" x14ac:dyDescent="0.3">
      <c r="A209" s="2">
        <v>223</v>
      </c>
      <c r="B209" s="2" t="s">
        <v>114</v>
      </c>
      <c r="C209" s="2" t="s">
        <v>14</v>
      </c>
      <c r="D209" s="3">
        <v>42004</v>
      </c>
      <c r="E209" s="4">
        <f t="shared" si="12"/>
        <v>2014</v>
      </c>
      <c r="F209" s="2" t="s">
        <v>24</v>
      </c>
      <c r="G209" s="2" t="s">
        <v>65</v>
      </c>
      <c r="H209" s="5">
        <v>9703300000</v>
      </c>
      <c r="I209" s="5">
        <v>1171000000</v>
      </c>
      <c r="J209" s="5">
        <v>2193400000</v>
      </c>
      <c r="K209" s="5">
        <v>1893400000</v>
      </c>
      <c r="L209" s="5">
        <v>489800000</v>
      </c>
      <c r="M209" s="1">
        <f t="shared" si="13"/>
        <v>4576600000</v>
      </c>
      <c r="N209" s="1">
        <f t="shared" si="14"/>
        <v>8532300000</v>
      </c>
      <c r="O209" s="1">
        <f t="shared" si="15"/>
        <v>3955700000</v>
      </c>
    </row>
    <row r="210" spans="1:15" hidden="1" x14ac:dyDescent="0.3">
      <c r="A210" s="2">
        <v>224</v>
      </c>
      <c r="B210" s="2" t="s">
        <v>114</v>
      </c>
      <c r="C210" s="2" t="s">
        <v>15</v>
      </c>
      <c r="D210" s="3">
        <v>42369</v>
      </c>
      <c r="E210" s="4">
        <f t="shared" si="12"/>
        <v>2015</v>
      </c>
      <c r="F210" s="2" t="s">
        <v>24</v>
      </c>
      <c r="G210" s="2" t="s">
        <v>65</v>
      </c>
      <c r="H210" s="5">
        <v>10763800000</v>
      </c>
      <c r="I210" s="5">
        <v>1240400000</v>
      </c>
      <c r="J210" s="5">
        <v>2143600000</v>
      </c>
      <c r="K210" s="5">
        <v>2012800000</v>
      </c>
      <c r="L210" s="5">
        <v>382600000</v>
      </c>
      <c r="M210" s="1">
        <f t="shared" si="13"/>
        <v>4539000000</v>
      </c>
      <c r="N210" s="1">
        <f t="shared" si="14"/>
        <v>9523400000</v>
      </c>
      <c r="O210" s="1">
        <f t="shared" si="15"/>
        <v>4984400000</v>
      </c>
    </row>
    <row r="211" spans="1:15" hidden="1" x14ac:dyDescent="0.3">
      <c r="A211" s="2">
        <v>225</v>
      </c>
      <c r="B211" s="2" t="s">
        <v>114</v>
      </c>
      <c r="C211" s="2" t="s">
        <v>16</v>
      </c>
      <c r="D211" s="3">
        <v>42735</v>
      </c>
      <c r="E211" s="4">
        <f t="shared" si="12"/>
        <v>2016</v>
      </c>
      <c r="F211" s="2" t="s">
        <v>24</v>
      </c>
      <c r="G211" s="2" t="s">
        <v>65</v>
      </c>
      <c r="H211" s="5">
        <v>11448800000</v>
      </c>
      <c r="I211" s="5">
        <v>1478700000</v>
      </c>
      <c r="J211" s="5">
        <v>1972900000</v>
      </c>
      <c r="K211" s="5">
        <v>1973300000</v>
      </c>
      <c r="L211" s="5">
        <v>385600000</v>
      </c>
      <c r="M211" s="1">
        <f t="shared" si="13"/>
        <v>4331800000</v>
      </c>
      <c r="N211" s="1">
        <f t="shared" si="14"/>
        <v>9970100000</v>
      </c>
      <c r="O211" s="1">
        <f t="shared" si="15"/>
        <v>5638300000</v>
      </c>
    </row>
    <row r="212" spans="1:15" hidden="1" x14ac:dyDescent="0.3">
      <c r="A212" s="2">
        <v>230</v>
      </c>
      <c r="B212" s="2" t="s">
        <v>115</v>
      </c>
      <c r="C212" s="2" t="s">
        <v>11</v>
      </c>
      <c r="D212" s="3">
        <v>41274</v>
      </c>
      <c r="E212" s="4">
        <f t="shared" si="12"/>
        <v>2012</v>
      </c>
      <c r="F212" s="2" t="s">
        <v>58</v>
      </c>
      <c r="G212" s="2" t="s">
        <v>116</v>
      </c>
      <c r="H212" s="5">
        <v>8735700000</v>
      </c>
      <c r="I212" s="5">
        <v>7174000000</v>
      </c>
      <c r="J212" s="5">
        <v>488300000</v>
      </c>
      <c r="K212" s="2">
        <v>0</v>
      </c>
      <c r="L212" s="5">
        <v>282900000</v>
      </c>
      <c r="M212" s="1">
        <f t="shared" si="13"/>
        <v>771200000</v>
      </c>
      <c r="N212" s="1">
        <f t="shared" si="14"/>
        <v>1561700000</v>
      </c>
      <c r="O212" s="1">
        <f t="shared" si="15"/>
        <v>790500000</v>
      </c>
    </row>
    <row r="213" spans="1:15" hidden="1" x14ac:dyDescent="0.3">
      <c r="A213" s="2">
        <v>231</v>
      </c>
      <c r="B213" s="2" t="s">
        <v>115</v>
      </c>
      <c r="C213" s="2" t="s">
        <v>14</v>
      </c>
      <c r="D213" s="3">
        <v>41639</v>
      </c>
      <c r="E213" s="4">
        <f t="shared" si="12"/>
        <v>2013</v>
      </c>
      <c r="F213" s="2" t="s">
        <v>58</v>
      </c>
      <c r="G213" s="2" t="s">
        <v>116</v>
      </c>
      <c r="H213" s="5">
        <v>8468100000</v>
      </c>
      <c r="I213" s="5">
        <v>6875400000</v>
      </c>
      <c r="J213" s="5">
        <v>497400000</v>
      </c>
      <c r="K213" s="2">
        <v>0</v>
      </c>
      <c r="L213" s="5">
        <v>299900000</v>
      </c>
      <c r="M213" s="1">
        <f t="shared" si="13"/>
        <v>797300000</v>
      </c>
      <c r="N213" s="1">
        <f t="shared" si="14"/>
        <v>1592700000</v>
      </c>
      <c r="O213" s="1">
        <f t="shared" si="15"/>
        <v>795400000</v>
      </c>
    </row>
    <row r="214" spans="1:15" hidden="1" x14ac:dyDescent="0.3">
      <c r="A214" s="2">
        <v>232</v>
      </c>
      <c r="B214" s="2" t="s">
        <v>115</v>
      </c>
      <c r="C214" s="2" t="s">
        <v>15</v>
      </c>
      <c r="D214" s="3">
        <v>42004</v>
      </c>
      <c r="E214" s="4">
        <f t="shared" si="12"/>
        <v>2014</v>
      </c>
      <c r="F214" s="2" t="s">
        <v>58</v>
      </c>
      <c r="G214" s="2" t="s">
        <v>116</v>
      </c>
      <c r="H214" s="5">
        <v>8570000000</v>
      </c>
      <c r="I214" s="5">
        <v>6903500000</v>
      </c>
      <c r="J214" s="5">
        <v>547000000</v>
      </c>
      <c r="K214" s="2">
        <v>0</v>
      </c>
      <c r="L214" s="5">
        <v>280900000</v>
      </c>
      <c r="M214" s="1">
        <f t="shared" si="13"/>
        <v>827900000</v>
      </c>
      <c r="N214" s="1">
        <f t="shared" si="14"/>
        <v>1666500000</v>
      </c>
      <c r="O214" s="1">
        <f t="shared" si="15"/>
        <v>838600000</v>
      </c>
    </row>
    <row r="215" spans="1:15" hidden="1" x14ac:dyDescent="0.3">
      <c r="A215" s="2">
        <v>233</v>
      </c>
      <c r="B215" s="2" t="s">
        <v>115</v>
      </c>
      <c r="C215" s="2" t="s">
        <v>16</v>
      </c>
      <c r="D215" s="3">
        <v>42369</v>
      </c>
      <c r="E215" s="4">
        <f t="shared" si="12"/>
        <v>2015</v>
      </c>
      <c r="F215" s="2" t="s">
        <v>58</v>
      </c>
      <c r="G215" s="2" t="s">
        <v>116</v>
      </c>
      <c r="H215" s="5">
        <v>7997000000</v>
      </c>
      <c r="I215" s="5">
        <v>6460300000</v>
      </c>
      <c r="J215" s="5">
        <v>646000000</v>
      </c>
      <c r="K215" s="2">
        <v>0</v>
      </c>
      <c r="L215" s="5">
        <v>285500000</v>
      </c>
      <c r="M215" s="1">
        <f t="shared" si="13"/>
        <v>931500000</v>
      </c>
      <c r="N215" s="1">
        <f t="shared" si="14"/>
        <v>1536700000</v>
      </c>
      <c r="O215" s="1">
        <f t="shared" si="15"/>
        <v>605200000</v>
      </c>
    </row>
    <row r="216" spans="1:15" hidden="1" x14ac:dyDescent="0.3">
      <c r="A216" s="2">
        <v>234</v>
      </c>
      <c r="B216" s="2" t="s">
        <v>117</v>
      </c>
      <c r="C216" s="2" t="s">
        <v>11</v>
      </c>
      <c r="D216" s="3">
        <v>41274</v>
      </c>
      <c r="E216" s="4">
        <f t="shared" si="12"/>
        <v>2012</v>
      </c>
      <c r="F216" s="2" t="s">
        <v>24</v>
      </c>
      <c r="G216" s="2" t="s">
        <v>27</v>
      </c>
      <c r="H216" s="5">
        <v>17621000000</v>
      </c>
      <c r="I216" s="5">
        <v>4610000000</v>
      </c>
      <c r="J216" s="5">
        <v>5017000000</v>
      </c>
      <c r="K216" s="5">
        <v>3904000000</v>
      </c>
      <c r="L216" s="2">
        <v>0</v>
      </c>
      <c r="M216" s="1">
        <f t="shared" si="13"/>
        <v>8921000000</v>
      </c>
      <c r="N216" s="1">
        <f t="shared" si="14"/>
        <v>13011000000</v>
      </c>
      <c r="O216" s="1">
        <f t="shared" si="15"/>
        <v>4090000000</v>
      </c>
    </row>
    <row r="217" spans="1:15" hidden="1" x14ac:dyDescent="0.3">
      <c r="A217" s="2">
        <v>235</v>
      </c>
      <c r="B217" s="2" t="s">
        <v>117</v>
      </c>
      <c r="C217" s="2" t="s">
        <v>14</v>
      </c>
      <c r="D217" s="3">
        <v>41639</v>
      </c>
      <c r="E217" s="4">
        <f t="shared" si="12"/>
        <v>2013</v>
      </c>
      <c r="F217" s="2" t="s">
        <v>24</v>
      </c>
      <c r="G217" s="2" t="s">
        <v>27</v>
      </c>
      <c r="H217" s="5">
        <v>16385000000</v>
      </c>
      <c r="I217" s="5">
        <v>4619000000</v>
      </c>
      <c r="J217" s="5">
        <v>4939000000</v>
      </c>
      <c r="K217" s="5">
        <v>3731000000</v>
      </c>
      <c r="L217" s="2">
        <v>0</v>
      </c>
      <c r="M217" s="1">
        <f t="shared" si="13"/>
        <v>8670000000</v>
      </c>
      <c r="N217" s="1">
        <f t="shared" si="14"/>
        <v>11766000000</v>
      </c>
      <c r="O217" s="1">
        <f t="shared" si="15"/>
        <v>3096000000</v>
      </c>
    </row>
    <row r="218" spans="1:15" hidden="1" x14ac:dyDescent="0.3">
      <c r="A218" s="2">
        <v>236</v>
      </c>
      <c r="B218" s="2" t="s">
        <v>117</v>
      </c>
      <c r="C218" s="2" t="s">
        <v>15</v>
      </c>
      <c r="D218" s="3">
        <v>42004</v>
      </c>
      <c r="E218" s="4">
        <f t="shared" si="12"/>
        <v>2014</v>
      </c>
      <c r="F218" s="2" t="s">
        <v>24</v>
      </c>
      <c r="G218" s="2" t="s">
        <v>27</v>
      </c>
      <c r="H218" s="5">
        <v>15879000000</v>
      </c>
      <c r="I218" s="5">
        <v>3932000000</v>
      </c>
      <c r="J218" s="5">
        <v>4822000000</v>
      </c>
      <c r="K218" s="5">
        <v>4534000000</v>
      </c>
      <c r="L218" s="2">
        <v>0</v>
      </c>
      <c r="M218" s="1">
        <f t="shared" si="13"/>
        <v>9356000000</v>
      </c>
      <c r="N218" s="1">
        <f t="shared" si="14"/>
        <v>11947000000</v>
      </c>
      <c r="O218" s="1">
        <f t="shared" si="15"/>
        <v>2591000000</v>
      </c>
    </row>
    <row r="219" spans="1:15" hidden="1" x14ac:dyDescent="0.3">
      <c r="A219" s="2">
        <v>237</v>
      </c>
      <c r="B219" s="2" t="s">
        <v>117</v>
      </c>
      <c r="C219" s="2" t="s">
        <v>16</v>
      </c>
      <c r="D219" s="3">
        <v>42369</v>
      </c>
      <c r="E219" s="4">
        <f t="shared" si="12"/>
        <v>2015</v>
      </c>
      <c r="F219" s="2" t="s">
        <v>24</v>
      </c>
      <c r="G219" s="2" t="s">
        <v>27</v>
      </c>
      <c r="H219" s="5">
        <v>16560000000</v>
      </c>
      <c r="I219" s="5">
        <v>3909000000</v>
      </c>
      <c r="J219" s="5">
        <v>4841000000</v>
      </c>
      <c r="K219" s="5">
        <v>5920000000</v>
      </c>
      <c r="L219" s="2">
        <v>0</v>
      </c>
      <c r="M219" s="1">
        <f t="shared" si="13"/>
        <v>10761000000</v>
      </c>
      <c r="N219" s="1">
        <f t="shared" si="14"/>
        <v>12651000000</v>
      </c>
      <c r="O219" s="1">
        <f t="shared" si="15"/>
        <v>1890000000</v>
      </c>
    </row>
    <row r="220" spans="1:15" hidden="1" x14ac:dyDescent="0.3">
      <c r="A220" s="2">
        <v>238</v>
      </c>
      <c r="B220" s="2" t="s">
        <v>118</v>
      </c>
      <c r="C220" s="2" t="s">
        <v>11</v>
      </c>
      <c r="D220" s="3">
        <v>41274</v>
      </c>
      <c r="E220" s="4">
        <f t="shared" si="12"/>
        <v>2012</v>
      </c>
      <c r="F220" s="2" t="s">
        <v>24</v>
      </c>
      <c r="G220" s="2" t="s">
        <v>29</v>
      </c>
      <c r="H220" s="5">
        <v>7249000000</v>
      </c>
      <c r="I220" s="5">
        <v>2349000000</v>
      </c>
      <c r="J220" s="5">
        <v>2529000000</v>
      </c>
      <c r="K220" s="5">
        <v>886000000</v>
      </c>
      <c r="L220" s="5">
        <v>395000000</v>
      </c>
      <c r="M220" s="1">
        <f t="shared" si="13"/>
        <v>3810000000</v>
      </c>
      <c r="N220" s="1">
        <f t="shared" si="14"/>
        <v>4900000000</v>
      </c>
      <c r="O220" s="1">
        <f t="shared" si="15"/>
        <v>1090000000</v>
      </c>
    </row>
    <row r="221" spans="1:15" hidden="1" x14ac:dyDescent="0.3">
      <c r="A221" s="2">
        <v>239</v>
      </c>
      <c r="B221" s="2" t="s">
        <v>118</v>
      </c>
      <c r="C221" s="2" t="s">
        <v>14</v>
      </c>
      <c r="D221" s="3">
        <v>41639</v>
      </c>
      <c r="E221" s="4">
        <f t="shared" si="12"/>
        <v>2013</v>
      </c>
      <c r="F221" s="2" t="s">
        <v>24</v>
      </c>
      <c r="G221" s="2" t="s">
        <v>29</v>
      </c>
      <c r="H221" s="5">
        <v>7143000000</v>
      </c>
      <c r="I221" s="5">
        <v>2174000000</v>
      </c>
      <c r="J221" s="5">
        <v>2678000000</v>
      </c>
      <c r="K221" s="5">
        <v>861000000</v>
      </c>
      <c r="L221" s="5">
        <v>410000000</v>
      </c>
      <c r="M221" s="1">
        <f t="shared" si="13"/>
        <v>3949000000</v>
      </c>
      <c r="N221" s="1">
        <f t="shared" si="14"/>
        <v>4969000000</v>
      </c>
      <c r="O221" s="1">
        <f t="shared" si="15"/>
        <v>1020000000</v>
      </c>
    </row>
    <row r="222" spans="1:15" hidden="1" x14ac:dyDescent="0.3">
      <c r="A222" s="2">
        <v>240</v>
      </c>
      <c r="B222" s="2" t="s">
        <v>118</v>
      </c>
      <c r="C222" s="2" t="s">
        <v>15</v>
      </c>
      <c r="D222" s="3">
        <v>42004</v>
      </c>
      <c r="E222" s="4">
        <f t="shared" si="12"/>
        <v>2014</v>
      </c>
      <c r="F222" s="2" t="s">
        <v>24</v>
      </c>
      <c r="G222" s="2" t="s">
        <v>29</v>
      </c>
      <c r="H222" s="5">
        <v>7380000000</v>
      </c>
      <c r="I222" s="5">
        <v>2210000000</v>
      </c>
      <c r="J222" s="5">
        <v>2817000000</v>
      </c>
      <c r="K222" s="5">
        <v>817000000</v>
      </c>
      <c r="L222" s="5">
        <v>438000000</v>
      </c>
      <c r="M222" s="1">
        <f t="shared" si="13"/>
        <v>4072000000</v>
      </c>
      <c r="N222" s="1">
        <f t="shared" si="14"/>
        <v>5170000000</v>
      </c>
      <c r="O222" s="1">
        <f t="shared" si="15"/>
        <v>1098000000</v>
      </c>
    </row>
    <row r="223" spans="1:15" hidden="1" x14ac:dyDescent="0.3">
      <c r="A223" s="2">
        <v>241</v>
      </c>
      <c r="B223" s="2" t="s">
        <v>118</v>
      </c>
      <c r="C223" s="2" t="s">
        <v>16</v>
      </c>
      <c r="D223" s="3">
        <v>42369</v>
      </c>
      <c r="E223" s="4">
        <f t="shared" si="12"/>
        <v>2015</v>
      </c>
      <c r="F223" s="2" t="s">
        <v>24</v>
      </c>
      <c r="G223" s="2" t="s">
        <v>29</v>
      </c>
      <c r="H223" s="5">
        <v>7477000000</v>
      </c>
      <c r="I223" s="5">
        <v>2173000000</v>
      </c>
      <c r="J223" s="5">
        <v>2996000000</v>
      </c>
      <c r="K223" s="5">
        <v>876000000</v>
      </c>
      <c r="L223" s="5">
        <v>495000000</v>
      </c>
      <c r="M223" s="1">
        <f t="shared" si="13"/>
        <v>4367000000</v>
      </c>
      <c r="N223" s="1">
        <f t="shared" si="14"/>
        <v>5304000000</v>
      </c>
      <c r="O223" s="1">
        <f t="shared" si="15"/>
        <v>937000000</v>
      </c>
    </row>
    <row r="224" spans="1:15" hidden="1" x14ac:dyDescent="0.3">
      <c r="A224" s="2">
        <v>242</v>
      </c>
      <c r="B224" s="2" t="s">
        <v>119</v>
      </c>
      <c r="C224" s="2" t="s">
        <v>11</v>
      </c>
      <c r="D224" s="3">
        <v>41639</v>
      </c>
      <c r="E224" s="4">
        <f t="shared" si="12"/>
        <v>2013</v>
      </c>
      <c r="F224" s="2" t="s">
        <v>18</v>
      </c>
      <c r="G224" s="2" t="s">
        <v>120</v>
      </c>
      <c r="H224" s="5">
        <v>7436600000</v>
      </c>
      <c r="I224" s="5">
        <v>5879100000</v>
      </c>
      <c r="J224" s="5">
        <v>702300000</v>
      </c>
      <c r="K224" s="2">
        <v>0</v>
      </c>
      <c r="L224" s="2">
        <v>0</v>
      </c>
      <c r="M224" s="1">
        <f t="shared" si="13"/>
        <v>702300000</v>
      </c>
      <c r="N224" s="1">
        <f t="shared" si="14"/>
        <v>1557500000</v>
      </c>
      <c r="O224" s="1">
        <f t="shared" si="15"/>
        <v>855200000</v>
      </c>
    </row>
    <row r="225" spans="1:15" hidden="1" x14ac:dyDescent="0.3">
      <c r="A225" s="2">
        <v>243</v>
      </c>
      <c r="B225" s="2" t="s">
        <v>119</v>
      </c>
      <c r="C225" s="2" t="s">
        <v>14</v>
      </c>
      <c r="D225" s="3">
        <v>42004</v>
      </c>
      <c r="E225" s="4">
        <f t="shared" si="12"/>
        <v>2014</v>
      </c>
      <c r="F225" s="2" t="s">
        <v>18</v>
      </c>
      <c r="G225" s="2" t="s">
        <v>120</v>
      </c>
      <c r="H225" s="5">
        <v>8305100000</v>
      </c>
      <c r="I225" s="5">
        <v>6548700000</v>
      </c>
      <c r="J225" s="5">
        <v>792700000</v>
      </c>
      <c r="K225" s="2">
        <v>0</v>
      </c>
      <c r="L225" s="2">
        <v>0</v>
      </c>
      <c r="M225" s="1">
        <f t="shared" si="13"/>
        <v>792700000</v>
      </c>
      <c r="N225" s="1">
        <f t="shared" si="14"/>
        <v>1756400000</v>
      </c>
      <c r="O225" s="1">
        <f t="shared" si="15"/>
        <v>963700000</v>
      </c>
    </row>
    <row r="226" spans="1:15" hidden="1" x14ac:dyDescent="0.3">
      <c r="A226" s="2">
        <v>244</v>
      </c>
      <c r="B226" s="2" t="s">
        <v>119</v>
      </c>
      <c r="C226" s="2" t="s">
        <v>15</v>
      </c>
      <c r="D226" s="3">
        <v>42369</v>
      </c>
      <c r="E226" s="4">
        <f t="shared" si="12"/>
        <v>2015</v>
      </c>
      <c r="F226" s="2" t="s">
        <v>18</v>
      </c>
      <c r="G226" s="2" t="s">
        <v>120</v>
      </c>
      <c r="H226" s="5">
        <v>8023200000</v>
      </c>
      <c r="I226" s="5">
        <v>6320100000</v>
      </c>
      <c r="J226" s="5">
        <v>763400000</v>
      </c>
      <c r="K226" s="2">
        <v>0</v>
      </c>
      <c r="L226" s="2">
        <v>0</v>
      </c>
      <c r="M226" s="1">
        <f t="shared" si="13"/>
        <v>763400000</v>
      </c>
      <c r="N226" s="1">
        <f t="shared" si="14"/>
        <v>1703100000</v>
      </c>
      <c r="O226" s="1">
        <f t="shared" si="15"/>
        <v>939700000</v>
      </c>
    </row>
    <row r="227" spans="1:15" hidden="1" x14ac:dyDescent="0.3">
      <c r="A227" s="2">
        <v>245</v>
      </c>
      <c r="B227" s="2" t="s">
        <v>119</v>
      </c>
      <c r="C227" s="2" t="s">
        <v>16</v>
      </c>
      <c r="D227" s="3">
        <v>42735</v>
      </c>
      <c r="E227" s="4">
        <f t="shared" si="12"/>
        <v>2016</v>
      </c>
      <c r="F227" s="2" t="s">
        <v>18</v>
      </c>
      <c r="G227" s="2" t="s">
        <v>120</v>
      </c>
      <c r="H227" s="5">
        <v>9071000000</v>
      </c>
      <c r="I227" s="5">
        <v>7137900000</v>
      </c>
      <c r="J227" s="5">
        <v>1707200000</v>
      </c>
      <c r="K227" s="2">
        <v>0</v>
      </c>
      <c r="L227" s="2">
        <v>0</v>
      </c>
      <c r="M227" s="1">
        <f t="shared" si="13"/>
        <v>1707200000</v>
      </c>
      <c r="N227" s="1">
        <f t="shared" si="14"/>
        <v>1933100000</v>
      </c>
      <c r="O227" s="1">
        <f t="shared" si="15"/>
        <v>225900000</v>
      </c>
    </row>
    <row r="228" spans="1:15" hidden="1" x14ac:dyDescent="0.3">
      <c r="A228" s="2">
        <v>246</v>
      </c>
      <c r="B228" s="2" t="s">
        <v>121</v>
      </c>
      <c r="C228" s="2" t="s">
        <v>11</v>
      </c>
      <c r="D228" s="3">
        <v>41274</v>
      </c>
      <c r="E228" s="4">
        <f t="shared" si="12"/>
        <v>2012</v>
      </c>
      <c r="F228" s="2" t="s">
        <v>51</v>
      </c>
      <c r="G228" s="2" t="s">
        <v>52</v>
      </c>
      <c r="H228" s="5">
        <v>1847186000</v>
      </c>
      <c r="I228" s="5">
        <v>667208000</v>
      </c>
      <c r="J228" s="5">
        <v>93782000</v>
      </c>
      <c r="K228" s="2">
        <v>0</v>
      </c>
      <c r="L228" s="5">
        <v>445875000</v>
      </c>
      <c r="M228" s="1">
        <f t="shared" si="13"/>
        <v>539657000</v>
      </c>
      <c r="N228" s="1">
        <f t="shared" si="14"/>
        <v>1179978000</v>
      </c>
      <c r="O228" s="1">
        <f t="shared" si="15"/>
        <v>640321000</v>
      </c>
    </row>
    <row r="229" spans="1:15" hidden="1" x14ac:dyDescent="0.3">
      <c r="A229" s="2">
        <v>247</v>
      </c>
      <c r="B229" s="2" t="s">
        <v>121</v>
      </c>
      <c r="C229" s="2" t="s">
        <v>14</v>
      </c>
      <c r="D229" s="3">
        <v>41639</v>
      </c>
      <c r="E229" s="4">
        <f t="shared" si="12"/>
        <v>2013</v>
      </c>
      <c r="F229" s="2" t="s">
        <v>51</v>
      </c>
      <c r="G229" s="2" t="s">
        <v>52</v>
      </c>
      <c r="H229" s="5">
        <v>2135539000</v>
      </c>
      <c r="I229" s="5">
        <v>771403000</v>
      </c>
      <c r="J229" s="5">
        <v>117073000</v>
      </c>
      <c r="K229" s="2">
        <v>0</v>
      </c>
      <c r="L229" s="5">
        <v>560637000</v>
      </c>
      <c r="M229" s="1">
        <f t="shared" si="13"/>
        <v>677710000</v>
      </c>
      <c r="N229" s="1">
        <f t="shared" si="14"/>
        <v>1364136000</v>
      </c>
      <c r="O229" s="1">
        <f t="shared" si="15"/>
        <v>686426000</v>
      </c>
    </row>
    <row r="230" spans="1:15" hidden="1" x14ac:dyDescent="0.3">
      <c r="A230" s="2">
        <v>248</v>
      </c>
      <c r="B230" s="2" t="s">
        <v>121</v>
      </c>
      <c r="C230" s="2" t="s">
        <v>15</v>
      </c>
      <c r="D230" s="3">
        <v>42004</v>
      </c>
      <c r="E230" s="4">
        <f t="shared" si="12"/>
        <v>2014</v>
      </c>
      <c r="F230" s="2" t="s">
        <v>51</v>
      </c>
      <c r="G230" s="2" t="s">
        <v>52</v>
      </c>
      <c r="H230" s="5">
        <v>2396998000</v>
      </c>
      <c r="I230" s="5">
        <v>864526000</v>
      </c>
      <c r="J230" s="5">
        <v>102077000</v>
      </c>
      <c r="K230" s="2">
        <v>0</v>
      </c>
      <c r="L230" s="5">
        <v>628573000</v>
      </c>
      <c r="M230" s="1">
        <f t="shared" si="13"/>
        <v>730650000</v>
      </c>
      <c r="N230" s="1">
        <f t="shared" si="14"/>
        <v>1532472000</v>
      </c>
      <c r="O230" s="1">
        <f t="shared" si="15"/>
        <v>801822000</v>
      </c>
    </row>
    <row r="231" spans="1:15" hidden="1" x14ac:dyDescent="0.3">
      <c r="A231" s="2">
        <v>249</v>
      </c>
      <c r="B231" s="2" t="s">
        <v>121</v>
      </c>
      <c r="C231" s="2" t="s">
        <v>16</v>
      </c>
      <c r="D231" s="3">
        <v>42369</v>
      </c>
      <c r="E231" s="4">
        <f t="shared" si="12"/>
        <v>2015</v>
      </c>
      <c r="F231" s="2" t="s">
        <v>51</v>
      </c>
      <c r="G231" s="2" t="s">
        <v>52</v>
      </c>
      <c r="H231" s="5">
        <v>2490821000</v>
      </c>
      <c r="I231" s="5">
        <v>904336000</v>
      </c>
      <c r="J231" s="5">
        <v>97578000</v>
      </c>
      <c r="K231" s="2">
        <v>0</v>
      </c>
      <c r="L231" s="5">
        <v>639542000</v>
      </c>
      <c r="M231" s="1">
        <f t="shared" si="13"/>
        <v>737120000</v>
      </c>
      <c r="N231" s="1">
        <f t="shared" si="14"/>
        <v>1586485000</v>
      </c>
      <c r="O231" s="1">
        <f t="shared" si="15"/>
        <v>849365000</v>
      </c>
    </row>
    <row r="232" spans="1:15" hidden="1" x14ac:dyDescent="0.3">
      <c r="A232" s="2">
        <v>254</v>
      </c>
      <c r="B232" s="2" t="s">
        <v>122</v>
      </c>
      <c r="C232" s="2" t="s">
        <v>11</v>
      </c>
      <c r="D232" s="3">
        <v>41420</v>
      </c>
      <c r="E232" s="4">
        <f t="shared" si="12"/>
        <v>2013</v>
      </c>
      <c r="F232" s="2" t="s">
        <v>35</v>
      </c>
      <c r="G232" s="2" t="s">
        <v>123</v>
      </c>
      <c r="H232" s="5">
        <v>13469300000</v>
      </c>
      <c r="I232" s="5">
        <v>10104400000</v>
      </c>
      <c r="J232" s="5">
        <v>2065900000</v>
      </c>
      <c r="K232" s="2">
        <v>0</v>
      </c>
      <c r="L232" s="2">
        <v>0</v>
      </c>
      <c r="M232" s="1">
        <f t="shared" si="13"/>
        <v>2065900000</v>
      </c>
      <c r="N232" s="1">
        <f t="shared" si="14"/>
        <v>3364900000</v>
      </c>
      <c r="O232" s="1">
        <f t="shared" si="15"/>
        <v>1299000000</v>
      </c>
    </row>
    <row r="233" spans="1:15" hidden="1" x14ac:dyDescent="0.3">
      <c r="A233" s="2">
        <v>255</v>
      </c>
      <c r="B233" s="2" t="s">
        <v>122</v>
      </c>
      <c r="C233" s="2" t="s">
        <v>14</v>
      </c>
      <c r="D233" s="3">
        <v>41784</v>
      </c>
      <c r="E233" s="4">
        <f t="shared" si="12"/>
        <v>2014</v>
      </c>
      <c r="F233" s="2" t="s">
        <v>35</v>
      </c>
      <c r="G233" s="2" t="s">
        <v>123</v>
      </c>
      <c r="H233" s="5">
        <v>11838200000</v>
      </c>
      <c r="I233" s="5">
        <v>8910800000</v>
      </c>
      <c r="J233" s="5">
        <v>1778900000</v>
      </c>
      <c r="K233" s="2">
        <v>0</v>
      </c>
      <c r="L233" s="2">
        <v>0</v>
      </c>
      <c r="M233" s="1">
        <f t="shared" si="13"/>
        <v>1778900000</v>
      </c>
      <c r="N233" s="1">
        <f t="shared" si="14"/>
        <v>2927400000</v>
      </c>
      <c r="O233" s="1">
        <f t="shared" si="15"/>
        <v>1148500000</v>
      </c>
    </row>
    <row r="234" spans="1:15" hidden="1" x14ac:dyDescent="0.3">
      <c r="A234" s="2">
        <v>256</v>
      </c>
      <c r="B234" s="2" t="s">
        <v>122</v>
      </c>
      <c r="C234" s="2" t="s">
        <v>15</v>
      </c>
      <c r="D234" s="3">
        <v>42155</v>
      </c>
      <c r="E234" s="4">
        <f t="shared" si="12"/>
        <v>2015</v>
      </c>
      <c r="F234" s="2" t="s">
        <v>35</v>
      </c>
      <c r="G234" s="2" t="s">
        <v>123</v>
      </c>
      <c r="H234" s="5">
        <v>11937000000</v>
      </c>
      <c r="I234" s="5">
        <v>9061400000</v>
      </c>
      <c r="J234" s="5">
        <v>1545300000</v>
      </c>
      <c r="K234" s="2">
        <v>0</v>
      </c>
      <c r="L234" s="2">
        <v>0</v>
      </c>
      <c r="M234" s="1">
        <f t="shared" si="13"/>
        <v>1545300000</v>
      </c>
      <c r="N234" s="1">
        <f t="shared" si="14"/>
        <v>2875600000</v>
      </c>
      <c r="O234" s="1">
        <f t="shared" si="15"/>
        <v>1330300000</v>
      </c>
    </row>
    <row r="235" spans="1:15" hidden="1" x14ac:dyDescent="0.3">
      <c r="A235" s="2">
        <v>257</v>
      </c>
      <c r="B235" s="2" t="s">
        <v>122</v>
      </c>
      <c r="C235" s="2" t="s">
        <v>16</v>
      </c>
      <c r="D235" s="3">
        <v>42519</v>
      </c>
      <c r="E235" s="4">
        <f t="shared" si="12"/>
        <v>2016</v>
      </c>
      <c r="F235" s="2" t="s">
        <v>35</v>
      </c>
      <c r="G235" s="2" t="s">
        <v>123</v>
      </c>
      <c r="H235" s="5">
        <v>11642900000</v>
      </c>
      <c r="I235" s="5">
        <v>8552100000</v>
      </c>
      <c r="J235" s="5">
        <v>2209400000</v>
      </c>
      <c r="K235" s="2">
        <v>0</v>
      </c>
      <c r="L235" s="2">
        <v>0</v>
      </c>
      <c r="M235" s="1">
        <f t="shared" si="13"/>
        <v>2209400000</v>
      </c>
      <c r="N235" s="1">
        <f t="shared" si="14"/>
        <v>3090800000</v>
      </c>
      <c r="O235" s="1">
        <f t="shared" si="15"/>
        <v>881400000</v>
      </c>
    </row>
    <row r="236" spans="1:15" hidden="1" x14ac:dyDescent="0.3">
      <c r="A236" s="2">
        <v>258</v>
      </c>
      <c r="B236" s="2" t="s">
        <v>124</v>
      </c>
      <c r="C236" s="2" t="s">
        <v>11</v>
      </c>
      <c r="D236" s="3">
        <v>41455</v>
      </c>
      <c r="E236" s="4">
        <f t="shared" si="12"/>
        <v>2013</v>
      </c>
      <c r="F236" s="2" t="s">
        <v>24</v>
      </c>
      <c r="G236" s="2" t="s">
        <v>27</v>
      </c>
      <c r="H236" s="5">
        <v>101093000000</v>
      </c>
      <c r="I236" s="5">
        <v>96172000000</v>
      </c>
      <c r="J236" s="5">
        <v>2875000000</v>
      </c>
      <c r="K236" s="2">
        <v>0</v>
      </c>
      <c r="L236" s="5">
        <v>158000000</v>
      </c>
      <c r="M236" s="1">
        <f t="shared" si="13"/>
        <v>3033000000</v>
      </c>
      <c r="N236" s="1">
        <f t="shared" si="14"/>
        <v>4921000000</v>
      </c>
      <c r="O236" s="1">
        <f t="shared" si="15"/>
        <v>1888000000</v>
      </c>
    </row>
    <row r="237" spans="1:15" hidden="1" x14ac:dyDescent="0.3">
      <c r="A237" s="2">
        <v>259</v>
      </c>
      <c r="B237" s="2" t="s">
        <v>124</v>
      </c>
      <c r="C237" s="2" t="s">
        <v>14</v>
      </c>
      <c r="D237" s="3">
        <v>41820</v>
      </c>
      <c r="E237" s="4">
        <f t="shared" si="12"/>
        <v>2014</v>
      </c>
      <c r="F237" s="2" t="s">
        <v>24</v>
      </c>
      <c r="G237" s="2" t="s">
        <v>27</v>
      </c>
      <c r="H237" s="5">
        <v>91084000000</v>
      </c>
      <c r="I237" s="5">
        <v>85923000000</v>
      </c>
      <c r="J237" s="5">
        <v>3028000000</v>
      </c>
      <c r="K237" s="2">
        <v>0</v>
      </c>
      <c r="L237" s="5">
        <v>223000000</v>
      </c>
      <c r="M237" s="1">
        <f t="shared" si="13"/>
        <v>3251000000</v>
      </c>
      <c r="N237" s="1">
        <f t="shared" si="14"/>
        <v>5161000000</v>
      </c>
      <c r="O237" s="1">
        <f t="shared" si="15"/>
        <v>1910000000</v>
      </c>
    </row>
    <row r="238" spans="1:15" hidden="1" x14ac:dyDescent="0.3">
      <c r="A238" s="2">
        <v>260</v>
      </c>
      <c r="B238" s="2" t="s">
        <v>124</v>
      </c>
      <c r="C238" s="2" t="s">
        <v>15</v>
      </c>
      <c r="D238" s="3">
        <v>42185</v>
      </c>
      <c r="E238" s="4">
        <f t="shared" si="12"/>
        <v>2015</v>
      </c>
      <c r="F238" s="2" t="s">
        <v>24</v>
      </c>
      <c r="G238" s="2" t="s">
        <v>27</v>
      </c>
      <c r="H238" s="5">
        <v>102531000000</v>
      </c>
      <c r="I238" s="5">
        <v>96819000000</v>
      </c>
      <c r="J238" s="5">
        <v>3240000000</v>
      </c>
      <c r="K238" s="2">
        <v>0</v>
      </c>
      <c r="L238" s="5">
        <v>281000000</v>
      </c>
      <c r="M238" s="1">
        <f t="shared" si="13"/>
        <v>3521000000</v>
      </c>
      <c r="N238" s="1">
        <f t="shared" si="14"/>
        <v>5712000000</v>
      </c>
      <c r="O238" s="1">
        <f t="shared" si="15"/>
        <v>2191000000</v>
      </c>
    </row>
    <row r="239" spans="1:15" hidden="1" x14ac:dyDescent="0.3">
      <c r="A239" s="2">
        <v>261</v>
      </c>
      <c r="B239" s="2" t="s">
        <v>124</v>
      </c>
      <c r="C239" s="2" t="s">
        <v>16</v>
      </c>
      <c r="D239" s="3">
        <v>42551</v>
      </c>
      <c r="E239" s="4">
        <f t="shared" si="12"/>
        <v>2016</v>
      </c>
      <c r="F239" s="2" t="s">
        <v>24</v>
      </c>
      <c r="G239" s="2" t="s">
        <v>27</v>
      </c>
      <c r="H239" s="5">
        <v>121546000000</v>
      </c>
      <c r="I239" s="5">
        <v>115003000000</v>
      </c>
      <c r="J239" s="5">
        <v>3648000000</v>
      </c>
      <c r="K239" s="2">
        <v>0</v>
      </c>
      <c r="L239" s="5">
        <v>459000000</v>
      </c>
      <c r="M239" s="1">
        <f t="shared" si="13"/>
        <v>4107000000</v>
      </c>
      <c r="N239" s="1">
        <f t="shared" si="14"/>
        <v>6543000000</v>
      </c>
      <c r="O239" s="1">
        <f t="shared" si="15"/>
        <v>2436000000</v>
      </c>
    </row>
    <row r="240" spans="1:15" hidden="1" x14ac:dyDescent="0.3">
      <c r="A240" s="2">
        <v>262</v>
      </c>
      <c r="B240" s="2" t="s">
        <v>125</v>
      </c>
      <c r="C240" s="2" t="s">
        <v>11</v>
      </c>
      <c r="D240" s="3">
        <v>41639</v>
      </c>
      <c r="E240" s="4">
        <f t="shared" si="12"/>
        <v>2013</v>
      </c>
      <c r="F240" s="2" t="s">
        <v>12</v>
      </c>
      <c r="G240" s="2" t="s">
        <v>126</v>
      </c>
      <c r="H240" s="5">
        <v>55656000000</v>
      </c>
      <c r="I240" s="5">
        <v>41454000000</v>
      </c>
      <c r="J240" s="5">
        <v>6528000000</v>
      </c>
      <c r="K240" s="5">
        <v>2046000000</v>
      </c>
      <c r="L240" s="2">
        <v>0</v>
      </c>
      <c r="M240" s="1">
        <f t="shared" si="13"/>
        <v>8574000000</v>
      </c>
      <c r="N240" s="1">
        <f t="shared" si="14"/>
        <v>14202000000</v>
      </c>
      <c r="O240" s="1">
        <f t="shared" si="15"/>
        <v>5628000000</v>
      </c>
    </row>
    <row r="241" spans="1:15" hidden="1" x14ac:dyDescent="0.3">
      <c r="A241" s="2">
        <v>263</v>
      </c>
      <c r="B241" s="2" t="s">
        <v>125</v>
      </c>
      <c r="C241" s="2" t="s">
        <v>14</v>
      </c>
      <c r="D241" s="3">
        <v>42004</v>
      </c>
      <c r="E241" s="4">
        <f t="shared" si="12"/>
        <v>2014</v>
      </c>
      <c r="F241" s="2" t="s">
        <v>12</v>
      </c>
      <c r="G241" s="2" t="s">
        <v>126</v>
      </c>
      <c r="H241" s="5">
        <v>55184000000</v>
      </c>
      <c r="I241" s="5">
        <v>41342000000</v>
      </c>
      <c r="J241" s="5">
        <v>8148000000</v>
      </c>
      <c r="K241" s="5">
        <v>2380000000</v>
      </c>
      <c r="L241" s="2">
        <v>0</v>
      </c>
      <c r="M241" s="1">
        <f t="shared" si="13"/>
        <v>10528000000</v>
      </c>
      <c r="N241" s="1">
        <f t="shared" si="14"/>
        <v>13842000000</v>
      </c>
      <c r="O241" s="1">
        <f t="shared" si="15"/>
        <v>3314000000</v>
      </c>
    </row>
    <row r="242" spans="1:15" hidden="1" x14ac:dyDescent="0.3">
      <c r="A242" s="2">
        <v>264</v>
      </c>
      <c r="B242" s="2" t="s">
        <v>125</v>
      </c>
      <c r="C242" s="2" t="s">
        <v>15</v>
      </c>
      <c r="D242" s="3">
        <v>42369</v>
      </c>
      <c r="E242" s="4">
        <f t="shared" si="12"/>
        <v>2015</v>
      </c>
      <c r="F242" s="2" t="s">
        <v>12</v>
      </c>
      <c r="G242" s="2" t="s">
        <v>126</v>
      </c>
      <c r="H242" s="5">
        <v>47011000000</v>
      </c>
      <c r="I242" s="5">
        <v>34133000000</v>
      </c>
      <c r="J242" s="5">
        <v>6974000000</v>
      </c>
      <c r="K242" s="5">
        <v>2119000000</v>
      </c>
      <c r="L242" s="2">
        <v>0</v>
      </c>
      <c r="M242" s="1">
        <f t="shared" si="13"/>
        <v>9093000000</v>
      </c>
      <c r="N242" s="1">
        <f t="shared" si="14"/>
        <v>12878000000</v>
      </c>
      <c r="O242" s="1">
        <f t="shared" si="15"/>
        <v>3785000000</v>
      </c>
    </row>
    <row r="243" spans="1:15" hidden="1" x14ac:dyDescent="0.3">
      <c r="A243" s="2">
        <v>265</v>
      </c>
      <c r="B243" s="2" t="s">
        <v>125</v>
      </c>
      <c r="C243" s="2" t="s">
        <v>16</v>
      </c>
      <c r="D243" s="3">
        <v>42735</v>
      </c>
      <c r="E243" s="4">
        <f t="shared" si="12"/>
        <v>2016</v>
      </c>
      <c r="F243" s="2" t="s">
        <v>12</v>
      </c>
      <c r="G243" s="2" t="s">
        <v>126</v>
      </c>
      <c r="H243" s="5">
        <v>38537000000</v>
      </c>
      <c r="I243" s="5">
        <v>28905000000</v>
      </c>
      <c r="J243" s="5">
        <v>6588000000</v>
      </c>
      <c r="K243" s="5">
        <v>1951000000</v>
      </c>
      <c r="L243" s="2">
        <v>0</v>
      </c>
      <c r="M243" s="1">
        <f t="shared" si="13"/>
        <v>8539000000</v>
      </c>
      <c r="N243" s="1">
        <f t="shared" si="14"/>
        <v>9632000000</v>
      </c>
      <c r="O243" s="1">
        <f t="shared" si="15"/>
        <v>1093000000</v>
      </c>
    </row>
    <row r="244" spans="1:15" hidden="1" x14ac:dyDescent="0.3">
      <c r="A244" s="2">
        <v>266</v>
      </c>
      <c r="B244" s="2" t="s">
        <v>127</v>
      </c>
      <c r="C244" s="2" t="s">
        <v>11</v>
      </c>
      <c r="D244" s="3">
        <v>41274</v>
      </c>
      <c r="E244" s="4">
        <f t="shared" si="12"/>
        <v>2012</v>
      </c>
      <c r="F244" s="2" t="s">
        <v>46</v>
      </c>
      <c r="G244" s="2" t="s">
        <v>49</v>
      </c>
      <c r="H244" s="5">
        <v>17936000000</v>
      </c>
      <c r="I244" s="5">
        <v>12620000000</v>
      </c>
      <c r="J244" s="5">
        <v>2096000000</v>
      </c>
      <c r="K244" s="2">
        <v>0</v>
      </c>
      <c r="L244" s="5">
        <v>-6000000</v>
      </c>
      <c r="M244" s="1">
        <f t="shared" si="13"/>
        <v>2090000000</v>
      </c>
      <c r="N244" s="1">
        <f t="shared" si="14"/>
        <v>5316000000</v>
      </c>
      <c r="O244" s="1">
        <f t="shared" si="15"/>
        <v>3226000000</v>
      </c>
    </row>
    <row r="245" spans="1:15" hidden="1" x14ac:dyDescent="0.3">
      <c r="A245" s="2">
        <v>267</v>
      </c>
      <c r="B245" s="2" t="s">
        <v>127</v>
      </c>
      <c r="C245" s="2" t="s">
        <v>14</v>
      </c>
      <c r="D245" s="3">
        <v>41639</v>
      </c>
      <c r="E245" s="4">
        <f t="shared" si="12"/>
        <v>2013</v>
      </c>
      <c r="F245" s="2" t="s">
        <v>46</v>
      </c>
      <c r="G245" s="2" t="s">
        <v>49</v>
      </c>
      <c r="H245" s="5">
        <v>19261000000</v>
      </c>
      <c r="I245" s="5">
        <v>12522000000</v>
      </c>
      <c r="J245" s="5">
        <v>2211000000</v>
      </c>
      <c r="K245" s="2">
        <v>0</v>
      </c>
      <c r="L245" s="5">
        <v>15000000</v>
      </c>
      <c r="M245" s="1">
        <f t="shared" si="13"/>
        <v>2226000000</v>
      </c>
      <c r="N245" s="1">
        <f t="shared" si="14"/>
        <v>6739000000</v>
      </c>
      <c r="O245" s="1">
        <f t="shared" si="15"/>
        <v>4513000000</v>
      </c>
    </row>
    <row r="246" spans="1:15" hidden="1" x14ac:dyDescent="0.3">
      <c r="A246" s="2">
        <v>268</v>
      </c>
      <c r="B246" s="2" t="s">
        <v>127</v>
      </c>
      <c r="C246" s="2" t="s">
        <v>15</v>
      </c>
      <c r="D246" s="3">
        <v>42004</v>
      </c>
      <c r="E246" s="4">
        <f t="shared" si="12"/>
        <v>2014</v>
      </c>
      <c r="F246" s="2" t="s">
        <v>46</v>
      </c>
      <c r="G246" s="2" t="s">
        <v>49</v>
      </c>
      <c r="H246" s="5">
        <v>19171000000</v>
      </c>
      <c r="I246" s="5">
        <v>13241000000</v>
      </c>
      <c r="J246" s="5">
        <v>2245000000</v>
      </c>
      <c r="K246" s="2">
        <v>0</v>
      </c>
      <c r="L246" s="5">
        <v>-82000000</v>
      </c>
      <c r="M246" s="1">
        <f t="shared" si="13"/>
        <v>2163000000</v>
      </c>
      <c r="N246" s="1">
        <f t="shared" si="14"/>
        <v>5930000000</v>
      </c>
      <c r="O246" s="1">
        <f t="shared" si="15"/>
        <v>3767000000</v>
      </c>
    </row>
    <row r="247" spans="1:15" hidden="1" x14ac:dyDescent="0.3">
      <c r="A247" s="2">
        <v>269</v>
      </c>
      <c r="B247" s="2" t="s">
        <v>127</v>
      </c>
      <c r="C247" s="2" t="s">
        <v>16</v>
      </c>
      <c r="D247" s="3">
        <v>42369</v>
      </c>
      <c r="E247" s="4">
        <f t="shared" si="12"/>
        <v>2015</v>
      </c>
      <c r="F247" s="2" t="s">
        <v>46</v>
      </c>
      <c r="G247" s="2" t="s">
        <v>49</v>
      </c>
      <c r="H247" s="5">
        <v>18987000000</v>
      </c>
      <c r="I247" s="5">
        <v>12968000000</v>
      </c>
      <c r="J247" s="5">
        <v>2270000000</v>
      </c>
      <c r="K247" s="2">
        <v>0</v>
      </c>
      <c r="L247" s="5">
        <v>120000000</v>
      </c>
      <c r="M247" s="1">
        <f t="shared" si="13"/>
        <v>2390000000</v>
      </c>
      <c r="N247" s="1">
        <f t="shared" si="14"/>
        <v>6019000000</v>
      </c>
      <c r="O247" s="1">
        <f t="shared" si="15"/>
        <v>3629000000</v>
      </c>
    </row>
    <row r="248" spans="1:15" hidden="1" x14ac:dyDescent="0.3">
      <c r="A248" s="2">
        <v>270</v>
      </c>
      <c r="B248" s="2" t="s">
        <v>128</v>
      </c>
      <c r="C248" s="2" t="s">
        <v>11</v>
      </c>
      <c r="D248" s="3">
        <v>41274</v>
      </c>
      <c r="E248" s="4">
        <f t="shared" si="12"/>
        <v>2012</v>
      </c>
      <c r="F248" s="2" t="s">
        <v>51</v>
      </c>
      <c r="G248" s="2" t="s">
        <v>129</v>
      </c>
      <c r="H248" s="5">
        <v>6514099000</v>
      </c>
      <c r="I248" s="5">
        <v>5745428000</v>
      </c>
      <c r="J248" s="2">
        <v>0</v>
      </c>
      <c r="K248" s="2">
        <v>0</v>
      </c>
      <c r="L248" s="5">
        <v>169645000</v>
      </c>
      <c r="M248" s="1">
        <f t="shared" si="13"/>
        <v>169645000</v>
      </c>
      <c r="N248" s="1">
        <f t="shared" si="14"/>
        <v>768671000</v>
      </c>
      <c r="O248" s="1">
        <f t="shared" si="15"/>
        <v>599026000</v>
      </c>
    </row>
    <row r="249" spans="1:15" hidden="1" x14ac:dyDescent="0.3">
      <c r="A249" s="2">
        <v>271</v>
      </c>
      <c r="B249" s="2" t="s">
        <v>128</v>
      </c>
      <c r="C249" s="2" t="s">
        <v>14</v>
      </c>
      <c r="D249" s="3">
        <v>41639</v>
      </c>
      <c r="E249" s="4">
        <f t="shared" si="12"/>
        <v>2013</v>
      </c>
      <c r="F249" s="2" t="s">
        <v>51</v>
      </c>
      <c r="G249" s="2" t="s">
        <v>129</v>
      </c>
      <c r="H249" s="5">
        <v>7184794000</v>
      </c>
      <c r="I249" s="5">
        <v>6293699000</v>
      </c>
      <c r="J249" s="2">
        <v>0</v>
      </c>
      <c r="K249" s="2">
        <v>0</v>
      </c>
      <c r="L249" s="5">
        <v>190390000</v>
      </c>
      <c r="M249" s="1">
        <f t="shared" si="13"/>
        <v>190390000</v>
      </c>
      <c r="N249" s="1">
        <f t="shared" si="14"/>
        <v>891095000</v>
      </c>
      <c r="O249" s="1">
        <f t="shared" si="15"/>
        <v>700705000</v>
      </c>
    </row>
    <row r="250" spans="1:15" hidden="1" x14ac:dyDescent="0.3">
      <c r="A250" s="2">
        <v>272</v>
      </c>
      <c r="B250" s="2" t="s">
        <v>128</v>
      </c>
      <c r="C250" s="2" t="s">
        <v>15</v>
      </c>
      <c r="D250" s="3">
        <v>42004</v>
      </c>
      <c r="E250" s="4">
        <f t="shared" si="12"/>
        <v>2014</v>
      </c>
      <c r="F250" s="2" t="s">
        <v>51</v>
      </c>
      <c r="G250" s="2" t="s">
        <v>129</v>
      </c>
      <c r="H250" s="5">
        <v>9049918000</v>
      </c>
      <c r="I250" s="5">
        <v>8050222000</v>
      </c>
      <c r="J250" s="2">
        <v>0</v>
      </c>
      <c r="K250" s="2">
        <v>0</v>
      </c>
      <c r="L250" s="5">
        <v>265101000</v>
      </c>
      <c r="M250" s="1">
        <f t="shared" si="13"/>
        <v>265101000</v>
      </c>
      <c r="N250" s="1">
        <f t="shared" si="14"/>
        <v>999696000</v>
      </c>
      <c r="O250" s="1">
        <f t="shared" si="15"/>
        <v>734595000</v>
      </c>
    </row>
    <row r="251" spans="1:15" hidden="1" x14ac:dyDescent="0.3">
      <c r="A251" s="2">
        <v>273</v>
      </c>
      <c r="B251" s="2" t="s">
        <v>128</v>
      </c>
      <c r="C251" s="2" t="s">
        <v>16</v>
      </c>
      <c r="D251" s="3">
        <v>42369</v>
      </c>
      <c r="E251" s="4">
        <f t="shared" si="12"/>
        <v>2015</v>
      </c>
      <c r="F251" s="2" t="s">
        <v>51</v>
      </c>
      <c r="G251" s="2" t="s">
        <v>129</v>
      </c>
      <c r="H251" s="5">
        <v>10855810000</v>
      </c>
      <c r="I251" s="5">
        <v>9716541000</v>
      </c>
      <c r="J251" s="2">
        <v>0</v>
      </c>
      <c r="K251" s="2">
        <v>0</v>
      </c>
      <c r="L251" s="5">
        <v>314096000</v>
      </c>
      <c r="M251" s="1">
        <f t="shared" si="13"/>
        <v>314096000</v>
      </c>
      <c r="N251" s="1">
        <f t="shared" si="14"/>
        <v>1139269000</v>
      </c>
      <c r="O251" s="1">
        <f t="shared" si="15"/>
        <v>825173000</v>
      </c>
    </row>
    <row r="252" spans="1:15" hidden="1" x14ac:dyDescent="0.3">
      <c r="A252" s="2">
        <v>274</v>
      </c>
      <c r="B252" s="2" t="s">
        <v>130</v>
      </c>
      <c r="C252" s="2" t="s">
        <v>11</v>
      </c>
      <c r="D252" s="3">
        <v>41274</v>
      </c>
      <c r="E252" s="4">
        <f t="shared" si="12"/>
        <v>2012</v>
      </c>
      <c r="F252" s="2" t="s">
        <v>51</v>
      </c>
      <c r="G252" s="2" t="s">
        <v>52</v>
      </c>
      <c r="H252" s="5">
        <v>2432680000</v>
      </c>
      <c r="I252" s="5">
        <v>728989000</v>
      </c>
      <c r="J252" s="5">
        <v>212572000</v>
      </c>
      <c r="K252" s="2">
        <v>0</v>
      </c>
      <c r="L252" s="5">
        <v>622592000</v>
      </c>
      <c r="M252" s="1">
        <f t="shared" si="13"/>
        <v>835164000</v>
      </c>
      <c r="N252" s="1">
        <f t="shared" si="14"/>
        <v>1703691000</v>
      </c>
      <c r="O252" s="1">
        <f t="shared" si="15"/>
        <v>868527000</v>
      </c>
    </row>
    <row r="253" spans="1:15" hidden="1" x14ac:dyDescent="0.3">
      <c r="A253" s="2">
        <v>275</v>
      </c>
      <c r="B253" s="2" t="s">
        <v>130</v>
      </c>
      <c r="C253" s="2" t="s">
        <v>14</v>
      </c>
      <c r="D253" s="3">
        <v>41639</v>
      </c>
      <c r="E253" s="4">
        <f t="shared" si="12"/>
        <v>2013</v>
      </c>
      <c r="F253" s="2" t="s">
        <v>51</v>
      </c>
      <c r="G253" s="2" t="s">
        <v>52</v>
      </c>
      <c r="H253" s="5">
        <v>2865751000</v>
      </c>
      <c r="I253" s="5">
        <v>991017000</v>
      </c>
      <c r="J253" s="5">
        <v>213519000</v>
      </c>
      <c r="K253" s="2">
        <v>0</v>
      </c>
      <c r="L253" s="5">
        <v>741342000</v>
      </c>
      <c r="M253" s="1">
        <f t="shared" si="13"/>
        <v>954861000</v>
      </c>
      <c r="N253" s="1">
        <f t="shared" si="14"/>
        <v>1874734000</v>
      </c>
      <c r="O253" s="1">
        <f t="shared" si="15"/>
        <v>919873000</v>
      </c>
    </row>
    <row r="254" spans="1:15" hidden="1" x14ac:dyDescent="0.3">
      <c r="A254" s="2">
        <v>276</v>
      </c>
      <c r="B254" s="2" t="s">
        <v>130</v>
      </c>
      <c r="C254" s="2" t="s">
        <v>15</v>
      </c>
      <c r="D254" s="3">
        <v>42004</v>
      </c>
      <c r="E254" s="4">
        <f t="shared" si="12"/>
        <v>2014</v>
      </c>
      <c r="F254" s="2" t="s">
        <v>51</v>
      </c>
      <c r="G254" s="2" t="s">
        <v>52</v>
      </c>
      <c r="H254" s="5">
        <v>3538756000</v>
      </c>
      <c r="I254" s="5">
        <v>1306606000</v>
      </c>
      <c r="J254" s="5">
        <v>257296000</v>
      </c>
      <c r="K254" s="2">
        <v>0</v>
      </c>
      <c r="L254" s="5">
        <v>985781000</v>
      </c>
      <c r="M254" s="1">
        <f t="shared" si="13"/>
        <v>1243077000</v>
      </c>
      <c r="N254" s="1">
        <f t="shared" si="14"/>
        <v>2232150000</v>
      </c>
      <c r="O254" s="1">
        <f t="shared" si="15"/>
        <v>989073000</v>
      </c>
    </row>
    <row r="255" spans="1:15" hidden="1" x14ac:dyDescent="0.3">
      <c r="A255" s="2">
        <v>277</v>
      </c>
      <c r="B255" s="2" t="s">
        <v>130</v>
      </c>
      <c r="C255" s="2" t="s">
        <v>16</v>
      </c>
      <c r="D255" s="3">
        <v>42369</v>
      </c>
      <c r="E255" s="4">
        <f t="shared" si="12"/>
        <v>2015</v>
      </c>
      <c r="F255" s="2" t="s">
        <v>51</v>
      </c>
      <c r="G255" s="2" t="s">
        <v>52</v>
      </c>
      <c r="H255" s="5">
        <v>3663851000</v>
      </c>
      <c r="I255" s="5">
        <v>1321426000</v>
      </c>
      <c r="J255" s="5">
        <v>310921000</v>
      </c>
      <c r="K255" s="2">
        <v>0</v>
      </c>
      <c r="L255" s="5">
        <v>1036178000</v>
      </c>
      <c r="M255" s="1">
        <f t="shared" si="13"/>
        <v>1347099000</v>
      </c>
      <c r="N255" s="1">
        <f t="shared" si="14"/>
        <v>2342425000</v>
      </c>
      <c r="O255" s="1">
        <f t="shared" si="15"/>
        <v>995326000</v>
      </c>
    </row>
    <row r="256" spans="1:15" hidden="1" x14ac:dyDescent="0.3">
      <c r="A256" s="2">
        <v>278</v>
      </c>
      <c r="B256" s="2" t="s">
        <v>131</v>
      </c>
      <c r="C256" s="2" t="s">
        <v>11</v>
      </c>
      <c r="D256" s="3">
        <v>41608</v>
      </c>
      <c r="E256" s="4">
        <f t="shared" si="12"/>
        <v>2013</v>
      </c>
      <c r="F256" s="2" t="s">
        <v>18</v>
      </c>
      <c r="G256" s="2" t="s">
        <v>132</v>
      </c>
      <c r="H256" s="5">
        <v>15456000000</v>
      </c>
      <c r="I256" s="5">
        <v>10645000000</v>
      </c>
      <c r="J256" s="5">
        <v>1879000000</v>
      </c>
      <c r="K256" s="2">
        <v>0</v>
      </c>
      <c r="L256" s="5">
        <v>1590000000</v>
      </c>
      <c r="M256" s="1">
        <f t="shared" si="13"/>
        <v>3469000000</v>
      </c>
      <c r="N256" s="1">
        <f t="shared" si="14"/>
        <v>4811000000</v>
      </c>
      <c r="O256" s="1">
        <f t="shared" si="15"/>
        <v>1342000000</v>
      </c>
    </row>
    <row r="257" spans="1:15" hidden="1" x14ac:dyDescent="0.3">
      <c r="A257" s="2">
        <v>279</v>
      </c>
      <c r="B257" s="2" t="s">
        <v>131</v>
      </c>
      <c r="C257" s="2" t="s">
        <v>14</v>
      </c>
      <c r="D257" s="3">
        <v>41973</v>
      </c>
      <c r="E257" s="4">
        <f t="shared" si="12"/>
        <v>2014</v>
      </c>
      <c r="F257" s="2" t="s">
        <v>18</v>
      </c>
      <c r="G257" s="2" t="s">
        <v>132</v>
      </c>
      <c r="H257" s="5">
        <v>15884000000</v>
      </c>
      <c r="I257" s="5">
        <v>10421000000</v>
      </c>
      <c r="J257" s="5">
        <v>2054000000</v>
      </c>
      <c r="K257" s="2">
        <v>0</v>
      </c>
      <c r="L257" s="5">
        <v>1637000000</v>
      </c>
      <c r="M257" s="1">
        <f t="shared" si="13"/>
        <v>3691000000</v>
      </c>
      <c r="N257" s="1">
        <f t="shared" si="14"/>
        <v>5463000000</v>
      </c>
      <c r="O257" s="1">
        <f t="shared" si="15"/>
        <v>1772000000</v>
      </c>
    </row>
    <row r="258" spans="1:15" hidden="1" x14ac:dyDescent="0.3">
      <c r="A258" s="2">
        <v>280</v>
      </c>
      <c r="B258" s="2" t="s">
        <v>131</v>
      </c>
      <c r="C258" s="2" t="s">
        <v>15</v>
      </c>
      <c r="D258" s="3">
        <v>42338</v>
      </c>
      <c r="E258" s="4">
        <f t="shared" si="12"/>
        <v>2015</v>
      </c>
      <c r="F258" s="2" t="s">
        <v>18</v>
      </c>
      <c r="G258" s="2" t="s">
        <v>132</v>
      </c>
      <c r="H258" s="5">
        <v>15714000000</v>
      </c>
      <c r="I258" s="5">
        <v>9447000000</v>
      </c>
      <c r="J258" s="5">
        <v>2067000000</v>
      </c>
      <c r="K258" s="2">
        <v>0</v>
      </c>
      <c r="L258" s="5">
        <v>1626000000</v>
      </c>
      <c r="M258" s="1">
        <f t="shared" si="13"/>
        <v>3693000000</v>
      </c>
      <c r="N258" s="1">
        <f t="shared" si="14"/>
        <v>6267000000</v>
      </c>
      <c r="O258" s="1">
        <f t="shared" si="15"/>
        <v>2574000000</v>
      </c>
    </row>
    <row r="259" spans="1:15" hidden="1" x14ac:dyDescent="0.3">
      <c r="A259" s="2">
        <v>281</v>
      </c>
      <c r="B259" s="2" t="s">
        <v>131</v>
      </c>
      <c r="C259" s="2" t="s">
        <v>16</v>
      </c>
      <c r="D259" s="3">
        <v>42704</v>
      </c>
      <c r="E259" s="4">
        <f t="shared" ref="E259:E322" si="16">YEAR(D259)</f>
        <v>2016</v>
      </c>
      <c r="F259" s="2" t="s">
        <v>18</v>
      </c>
      <c r="G259" s="2" t="s">
        <v>132</v>
      </c>
      <c r="H259" s="5">
        <v>16389000000</v>
      </c>
      <c r="I259" s="5">
        <v>9383000000</v>
      </c>
      <c r="J259" s="5">
        <v>2197000000</v>
      </c>
      <c r="K259" s="2">
        <v>0</v>
      </c>
      <c r="L259" s="5">
        <v>1738000000</v>
      </c>
      <c r="M259" s="1">
        <f t="shared" ref="M259:M322" si="17">J259+K259+L259</f>
        <v>3935000000</v>
      </c>
      <c r="N259" s="1">
        <f t="shared" ref="N259:N322" si="18">H259-I259</f>
        <v>7006000000</v>
      </c>
      <c r="O259" s="1">
        <f t="shared" ref="O259:O322" si="19">N259-M259</f>
        <v>3071000000</v>
      </c>
    </row>
    <row r="260" spans="1:15" hidden="1" x14ac:dyDescent="0.3">
      <c r="A260" s="2">
        <v>282</v>
      </c>
      <c r="B260" s="2" t="s">
        <v>133</v>
      </c>
      <c r="C260" s="2" t="s">
        <v>11</v>
      </c>
      <c r="D260" s="3">
        <v>41639</v>
      </c>
      <c r="E260" s="4">
        <f t="shared" si="16"/>
        <v>2013</v>
      </c>
      <c r="F260" s="2" t="s">
        <v>24</v>
      </c>
      <c r="G260" s="2" t="s">
        <v>65</v>
      </c>
      <c r="H260" s="5">
        <v>6493900000</v>
      </c>
      <c r="I260" s="5">
        <v>340400000</v>
      </c>
      <c r="J260" s="5">
        <v>1684500000</v>
      </c>
      <c r="K260" s="5">
        <v>2226200000</v>
      </c>
      <c r="L260" s="5">
        <v>262800000</v>
      </c>
      <c r="M260" s="1">
        <f t="shared" si="17"/>
        <v>4173500000</v>
      </c>
      <c r="N260" s="1">
        <f t="shared" si="18"/>
        <v>6153500000</v>
      </c>
      <c r="O260" s="1">
        <f t="shared" si="19"/>
        <v>1980000000</v>
      </c>
    </row>
    <row r="261" spans="1:15" hidden="1" x14ac:dyDescent="0.3">
      <c r="A261" s="2">
        <v>283</v>
      </c>
      <c r="B261" s="2" t="s">
        <v>133</v>
      </c>
      <c r="C261" s="2" t="s">
        <v>14</v>
      </c>
      <c r="D261" s="3">
        <v>42004</v>
      </c>
      <c r="E261" s="4">
        <f t="shared" si="16"/>
        <v>2014</v>
      </c>
      <c r="F261" s="2" t="s">
        <v>24</v>
      </c>
      <c r="G261" s="2" t="s">
        <v>65</v>
      </c>
      <c r="H261" s="5">
        <v>7670400000</v>
      </c>
      <c r="I261" s="5">
        <v>385900000</v>
      </c>
      <c r="J261" s="5">
        <v>2027900000</v>
      </c>
      <c r="K261" s="5">
        <v>2430600000</v>
      </c>
      <c r="L261" s="5">
        <v>258300000</v>
      </c>
      <c r="M261" s="1">
        <f t="shared" si="17"/>
        <v>4716800000</v>
      </c>
      <c r="N261" s="1">
        <f t="shared" si="18"/>
        <v>7284500000</v>
      </c>
      <c r="O261" s="1">
        <f t="shared" si="19"/>
        <v>2567700000</v>
      </c>
    </row>
    <row r="262" spans="1:15" hidden="1" x14ac:dyDescent="0.3">
      <c r="A262" s="2">
        <v>284</v>
      </c>
      <c r="B262" s="2" t="s">
        <v>133</v>
      </c>
      <c r="C262" s="2" t="s">
        <v>15</v>
      </c>
      <c r="D262" s="3">
        <v>42369</v>
      </c>
      <c r="E262" s="4">
        <f t="shared" si="16"/>
        <v>2015</v>
      </c>
      <c r="F262" s="2" t="s">
        <v>24</v>
      </c>
      <c r="G262" s="2" t="s">
        <v>65</v>
      </c>
      <c r="H262" s="5">
        <v>9256000000</v>
      </c>
      <c r="I262" s="5">
        <v>420100000</v>
      </c>
      <c r="J262" s="5">
        <v>2305400000</v>
      </c>
      <c r="K262" s="5">
        <v>3697300000</v>
      </c>
      <c r="L262" s="5">
        <v>279000000</v>
      </c>
      <c r="M262" s="1">
        <f t="shared" si="17"/>
        <v>6281700000</v>
      </c>
      <c r="N262" s="1">
        <f t="shared" si="18"/>
        <v>8835900000</v>
      </c>
      <c r="O262" s="1">
        <f t="shared" si="19"/>
        <v>2554200000</v>
      </c>
    </row>
    <row r="263" spans="1:15" hidden="1" x14ac:dyDescent="0.3">
      <c r="A263" s="2">
        <v>285</v>
      </c>
      <c r="B263" s="2" t="s">
        <v>133</v>
      </c>
      <c r="C263" s="2" t="s">
        <v>16</v>
      </c>
      <c r="D263" s="3">
        <v>42735</v>
      </c>
      <c r="E263" s="4">
        <f t="shared" si="16"/>
        <v>2016</v>
      </c>
      <c r="F263" s="2" t="s">
        <v>24</v>
      </c>
      <c r="G263" s="2" t="s">
        <v>65</v>
      </c>
      <c r="H263" s="5">
        <v>11229200000</v>
      </c>
      <c r="I263" s="5">
        <v>438000000</v>
      </c>
      <c r="J263" s="5">
        <v>2657700000</v>
      </c>
      <c r="K263" s="5">
        <v>4470100000</v>
      </c>
      <c r="L263" s="5">
        <v>459000000</v>
      </c>
      <c r="M263" s="1">
        <f t="shared" si="17"/>
        <v>7586800000</v>
      </c>
      <c r="N263" s="1">
        <f t="shared" si="18"/>
        <v>10791200000</v>
      </c>
      <c r="O263" s="1">
        <f t="shared" si="19"/>
        <v>3204400000</v>
      </c>
    </row>
    <row r="264" spans="1:15" hidden="1" x14ac:dyDescent="0.3">
      <c r="A264" s="2">
        <v>286</v>
      </c>
      <c r="B264" s="2" t="s">
        <v>134</v>
      </c>
      <c r="C264" s="2" t="s">
        <v>11</v>
      </c>
      <c r="D264" s="3">
        <v>41636</v>
      </c>
      <c r="E264" s="4">
        <f t="shared" si="16"/>
        <v>2013</v>
      </c>
      <c r="F264" s="2" t="s">
        <v>24</v>
      </c>
      <c r="G264" s="2" t="s">
        <v>135</v>
      </c>
      <c r="H264" s="5">
        <v>2910748000</v>
      </c>
      <c r="I264" s="5">
        <v>514722000</v>
      </c>
      <c r="J264" s="5">
        <v>1468434000</v>
      </c>
      <c r="K264" s="5">
        <v>338786000</v>
      </c>
      <c r="L264" s="5">
        <v>12794000</v>
      </c>
      <c r="M264" s="1">
        <f t="shared" si="17"/>
        <v>1820014000</v>
      </c>
      <c r="N264" s="1">
        <f t="shared" si="18"/>
        <v>2396026000</v>
      </c>
      <c r="O264" s="1">
        <f t="shared" si="19"/>
        <v>576012000</v>
      </c>
    </row>
    <row r="265" spans="1:15" hidden="1" x14ac:dyDescent="0.3">
      <c r="A265" s="2">
        <v>287</v>
      </c>
      <c r="B265" s="2" t="s">
        <v>134</v>
      </c>
      <c r="C265" s="2" t="s">
        <v>14</v>
      </c>
      <c r="D265" s="3">
        <v>42007</v>
      </c>
      <c r="E265" s="4">
        <f t="shared" si="16"/>
        <v>2015</v>
      </c>
      <c r="F265" s="2" t="s">
        <v>24</v>
      </c>
      <c r="G265" s="2" t="s">
        <v>135</v>
      </c>
      <c r="H265" s="5">
        <v>3402703000</v>
      </c>
      <c r="I265" s="5">
        <v>604377000</v>
      </c>
      <c r="J265" s="5">
        <v>1628961000</v>
      </c>
      <c r="K265" s="5">
        <v>392805000</v>
      </c>
      <c r="L265" s="5">
        <v>13476000</v>
      </c>
      <c r="M265" s="1">
        <f t="shared" si="17"/>
        <v>2035242000</v>
      </c>
      <c r="N265" s="1">
        <f t="shared" si="18"/>
        <v>2798326000</v>
      </c>
      <c r="O265" s="1">
        <f t="shared" si="19"/>
        <v>763084000</v>
      </c>
    </row>
    <row r="266" spans="1:15" hidden="1" x14ac:dyDescent="0.3">
      <c r="A266" s="2">
        <v>288</v>
      </c>
      <c r="B266" s="2" t="s">
        <v>134</v>
      </c>
      <c r="C266" s="2" t="s">
        <v>15</v>
      </c>
      <c r="D266" s="3">
        <v>42371</v>
      </c>
      <c r="E266" s="4">
        <f t="shared" si="16"/>
        <v>2016</v>
      </c>
      <c r="F266" s="2" t="s">
        <v>24</v>
      </c>
      <c r="G266" s="2" t="s">
        <v>135</v>
      </c>
      <c r="H266" s="5">
        <v>4425267000</v>
      </c>
      <c r="I266" s="5">
        <v>750781000</v>
      </c>
      <c r="J266" s="5">
        <v>2262024000</v>
      </c>
      <c r="K266" s="5">
        <v>539799000</v>
      </c>
      <c r="L266" s="5">
        <v>91527000</v>
      </c>
      <c r="M266" s="1">
        <f t="shared" si="17"/>
        <v>2893350000</v>
      </c>
      <c r="N266" s="1">
        <f t="shared" si="18"/>
        <v>3674486000</v>
      </c>
      <c r="O266" s="1">
        <f t="shared" si="19"/>
        <v>781136000</v>
      </c>
    </row>
    <row r="267" spans="1:15" hidden="1" x14ac:dyDescent="0.3">
      <c r="A267" s="2">
        <v>289</v>
      </c>
      <c r="B267" s="2" t="s">
        <v>134</v>
      </c>
      <c r="C267" s="2" t="s">
        <v>16</v>
      </c>
      <c r="D267" s="3">
        <v>42735</v>
      </c>
      <c r="E267" s="4">
        <f t="shared" si="16"/>
        <v>2016</v>
      </c>
      <c r="F267" s="2" t="s">
        <v>24</v>
      </c>
      <c r="G267" s="2" t="s">
        <v>135</v>
      </c>
      <c r="H267" s="5">
        <v>4796473000</v>
      </c>
      <c r="I267" s="5">
        <v>779116000</v>
      </c>
      <c r="J267" s="5">
        <v>2464380000</v>
      </c>
      <c r="K267" s="5">
        <v>551418000</v>
      </c>
      <c r="L267" s="5">
        <v>90546000</v>
      </c>
      <c r="M267" s="1">
        <f t="shared" si="17"/>
        <v>3106344000</v>
      </c>
      <c r="N267" s="1">
        <f t="shared" si="18"/>
        <v>4017357000</v>
      </c>
      <c r="O267" s="1">
        <f t="shared" si="19"/>
        <v>911013000</v>
      </c>
    </row>
    <row r="268" spans="1:15" hidden="1" x14ac:dyDescent="0.3">
      <c r="A268" s="2">
        <v>290</v>
      </c>
      <c r="B268" s="2" t="s">
        <v>136</v>
      </c>
      <c r="C268" s="2" t="s">
        <v>11</v>
      </c>
      <c r="D268" s="3">
        <v>41274</v>
      </c>
      <c r="E268" s="4">
        <f t="shared" si="16"/>
        <v>2012</v>
      </c>
      <c r="F268" s="2" t="s">
        <v>58</v>
      </c>
      <c r="G268" s="2" t="s">
        <v>137</v>
      </c>
      <c r="H268" s="5">
        <v>6104000000</v>
      </c>
      <c r="I268" s="5">
        <v>2990700000</v>
      </c>
      <c r="J268" s="5">
        <v>200900000</v>
      </c>
      <c r="K268" s="2">
        <v>0</v>
      </c>
      <c r="L268" s="2">
        <v>0</v>
      </c>
      <c r="M268" s="1">
        <f t="shared" si="17"/>
        <v>200900000</v>
      </c>
      <c r="N268" s="1">
        <f t="shared" si="18"/>
        <v>3113300000</v>
      </c>
      <c r="O268" s="1">
        <f t="shared" si="19"/>
        <v>2912400000</v>
      </c>
    </row>
    <row r="269" spans="1:15" hidden="1" x14ac:dyDescent="0.3">
      <c r="A269" s="2">
        <v>291</v>
      </c>
      <c r="B269" s="2" t="s">
        <v>136</v>
      </c>
      <c r="C269" s="2" t="s">
        <v>14</v>
      </c>
      <c r="D269" s="3">
        <v>41639</v>
      </c>
      <c r="E269" s="4">
        <f t="shared" si="16"/>
        <v>2013</v>
      </c>
      <c r="F269" s="2" t="s">
        <v>58</v>
      </c>
      <c r="G269" s="2" t="s">
        <v>137</v>
      </c>
      <c r="H269" s="5">
        <v>5474700000</v>
      </c>
      <c r="I269" s="5">
        <v>2954500000</v>
      </c>
      <c r="J269" s="5">
        <v>150200000</v>
      </c>
      <c r="K269" s="2">
        <v>0</v>
      </c>
      <c r="L269" s="2">
        <v>0</v>
      </c>
      <c r="M269" s="1">
        <f t="shared" si="17"/>
        <v>150200000</v>
      </c>
      <c r="N269" s="1">
        <f t="shared" si="18"/>
        <v>2520200000</v>
      </c>
      <c r="O269" s="1">
        <f t="shared" si="19"/>
        <v>2370000000</v>
      </c>
    </row>
    <row r="270" spans="1:15" hidden="1" x14ac:dyDescent="0.3">
      <c r="A270" s="2">
        <v>292</v>
      </c>
      <c r="B270" s="2" t="s">
        <v>136</v>
      </c>
      <c r="C270" s="2" t="s">
        <v>15</v>
      </c>
      <c r="D270" s="3">
        <v>42004</v>
      </c>
      <c r="E270" s="4">
        <f t="shared" si="16"/>
        <v>2014</v>
      </c>
      <c r="F270" s="2" t="s">
        <v>58</v>
      </c>
      <c r="G270" s="2" t="s">
        <v>137</v>
      </c>
      <c r="H270" s="5">
        <v>4743200000</v>
      </c>
      <c r="I270" s="5">
        <v>2964700000</v>
      </c>
      <c r="J270" s="5">
        <v>205200000</v>
      </c>
      <c r="K270" s="2">
        <v>0</v>
      </c>
      <c r="L270" s="2">
        <v>0</v>
      </c>
      <c r="M270" s="1">
        <f t="shared" si="17"/>
        <v>205200000</v>
      </c>
      <c r="N270" s="1">
        <f t="shared" si="18"/>
        <v>1778500000</v>
      </c>
      <c r="O270" s="1">
        <f t="shared" si="19"/>
        <v>1573300000</v>
      </c>
    </row>
    <row r="271" spans="1:15" hidden="1" x14ac:dyDescent="0.3">
      <c r="A271" s="2">
        <v>293</v>
      </c>
      <c r="B271" s="2" t="s">
        <v>136</v>
      </c>
      <c r="C271" s="2" t="s">
        <v>16</v>
      </c>
      <c r="D271" s="3">
        <v>42369</v>
      </c>
      <c r="E271" s="4">
        <f t="shared" si="16"/>
        <v>2015</v>
      </c>
      <c r="F271" s="2" t="s">
        <v>58</v>
      </c>
      <c r="G271" s="2" t="s">
        <v>137</v>
      </c>
      <c r="H271" s="5">
        <v>4308300000</v>
      </c>
      <c r="I271" s="5">
        <v>2761200000</v>
      </c>
      <c r="J271" s="5">
        <v>319000000</v>
      </c>
      <c r="K271" s="2">
        <v>0</v>
      </c>
      <c r="L271" s="2">
        <v>0</v>
      </c>
      <c r="M271" s="1">
        <f t="shared" si="17"/>
        <v>319000000</v>
      </c>
      <c r="N271" s="1">
        <f t="shared" si="18"/>
        <v>1547100000</v>
      </c>
      <c r="O271" s="1">
        <f t="shared" si="19"/>
        <v>1228100000</v>
      </c>
    </row>
    <row r="272" spans="1:15" hidden="1" x14ac:dyDescent="0.3">
      <c r="A272" s="2">
        <v>294</v>
      </c>
      <c r="B272" s="2" t="s">
        <v>138</v>
      </c>
      <c r="C272" s="2" t="s">
        <v>11</v>
      </c>
      <c r="D272" s="3">
        <v>41274</v>
      </c>
      <c r="E272" s="4">
        <f t="shared" si="16"/>
        <v>2012</v>
      </c>
      <c r="F272" s="2" t="s">
        <v>46</v>
      </c>
      <c r="G272" s="2" t="s">
        <v>139</v>
      </c>
      <c r="H272" s="5">
        <v>5513000000</v>
      </c>
      <c r="I272" s="5">
        <v>375000000</v>
      </c>
      <c r="J272" s="5">
        <v>3380000000</v>
      </c>
      <c r="K272" s="2">
        <v>0</v>
      </c>
      <c r="L272" s="5">
        <v>490000000</v>
      </c>
      <c r="M272" s="1">
        <f t="shared" si="17"/>
        <v>3870000000</v>
      </c>
      <c r="N272" s="1">
        <f t="shared" si="18"/>
        <v>5138000000</v>
      </c>
      <c r="O272" s="1">
        <f t="shared" si="19"/>
        <v>1268000000</v>
      </c>
    </row>
    <row r="273" spans="1:15" hidden="1" x14ac:dyDescent="0.3">
      <c r="A273" s="2">
        <v>295</v>
      </c>
      <c r="B273" s="2" t="s">
        <v>138</v>
      </c>
      <c r="C273" s="2" t="s">
        <v>14</v>
      </c>
      <c r="D273" s="3">
        <v>41639</v>
      </c>
      <c r="E273" s="4">
        <f t="shared" si="16"/>
        <v>2013</v>
      </c>
      <c r="F273" s="2" t="s">
        <v>46</v>
      </c>
      <c r="G273" s="2" t="s">
        <v>139</v>
      </c>
      <c r="H273" s="5">
        <v>5133000000</v>
      </c>
      <c r="I273" s="5">
        <v>216000000</v>
      </c>
      <c r="J273" s="5">
        <v>3142000000</v>
      </c>
      <c r="K273" s="2">
        <v>0</v>
      </c>
      <c r="L273" s="5">
        <v>581000000</v>
      </c>
      <c r="M273" s="1">
        <f t="shared" si="17"/>
        <v>3723000000</v>
      </c>
      <c r="N273" s="1">
        <f t="shared" si="18"/>
        <v>4917000000</v>
      </c>
      <c r="O273" s="1">
        <f t="shared" si="19"/>
        <v>1194000000</v>
      </c>
    </row>
    <row r="274" spans="1:15" hidden="1" x14ac:dyDescent="0.3">
      <c r="A274" s="2">
        <v>296</v>
      </c>
      <c r="B274" s="2" t="s">
        <v>138</v>
      </c>
      <c r="C274" s="2" t="s">
        <v>15</v>
      </c>
      <c r="D274" s="3">
        <v>42004</v>
      </c>
      <c r="E274" s="4">
        <f t="shared" si="16"/>
        <v>2014</v>
      </c>
      <c r="F274" s="2" t="s">
        <v>46</v>
      </c>
      <c r="G274" s="2" t="s">
        <v>139</v>
      </c>
      <c r="H274" s="5">
        <v>5342000000</v>
      </c>
      <c r="I274" s="5">
        <v>160000000</v>
      </c>
      <c r="J274" s="5">
        <v>3247000000</v>
      </c>
      <c r="K274" s="2">
        <v>0</v>
      </c>
      <c r="L274" s="5">
        <v>464000000</v>
      </c>
      <c r="M274" s="1">
        <f t="shared" si="17"/>
        <v>3711000000</v>
      </c>
      <c r="N274" s="1">
        <f t="shared" si="18"/>
        <v>5182000000</v>
      </c>
      <c r="O274" s="1">
        <f t="shared" si="19"/>
        <v>1471000000</v>
      </c>
    </row>
    <row r="275" spans="1:15" hidden="1" x14ac:dyDescent="0.3">
      <c r="A275" s="2">
        <v>297</v>
      </c>
      <c r="B275" s="2" t="s">
        <v>138</v>
      </c>
      <c r="C275" s="2" t="s">
        <v>16</v>
      </c>
      <c r="D275" s="3">
        <v>42369</v>
      </c>
      <c r="E275" s="4">
        <f t="shared" si="16"/>
        <v>2015</v>
      </c>
      <c r="F275" s="2" t="s">
        <v>46</v>
      </c>
      <c r="G275" s="2" t="s">
        <v>139</v>
      </c>
      <c r="H275" s="5">
        <v>5276000000</v>
      </c>
      <c r="I275" s="5">
        <v>237000000</v>
      </c>
      <c r="J275" s="5">
        <v>3113000000</v>
      </c>
      <c r="K275" s="2">
        <v>0</v>
      </c>
      <c r="L275" s="5">
        <v>448000000</v>
      </c>
      <c r="M275" s="1">
        <f t="shared" si="17"/>
        <v>3561000000</v>
      </c>
      <c r="N275" s="1">
        <f t="shared" si="18"/>
        <v>5039000000</v>
      </c>
      <c r="O275" s="1">
        <f t="shared" si="19"/>
        <v>1478000000</v>
      </c>
    </row>
    <row r="276" spans="1:15" hidden="1" x14ac:dyDescent="0.3">
      <c r="A276" s="2">
        <v>298</v>
      </c>
      <c r="B276" s="2" t="s">
        <v>140</v>
      </c>
      <c r="C276" s="2" t="s">
        <v>11</v>
      </c>
      <c r="D276" s="3">
        <v>41274</v>
      </c>
      <c r="E276" s="4">
        <f t="shared" si="16"/>
        <v>2012</v>
      </c>
      <c r="F276" s="2" t="s">
        <v>35</v>
      </c>
      <c r="G276" s="2" t="s">
        <v>141</v>
      </c>
      <c r="H276" s="5">
        <v>2921900000</v>
      </c>
      <c r="I276" s="5">
        <v>1630500000</v>
      </c>
      <c r="J276" s="5">
        <v>746300000</v>
      </c>
      <c r="K276" s="2">
        <v>0</v>
      </c>
      <c r="L276" s="2">
        <v>0</v>
      </c>
      <c r="M276" s="1">
        <f t="shared" si="17"/>
        <v>746300000</v>
      </c>
      <c r="N276" s="1">
        <f t="shared" si="18"/>
        <v>1291400000</v>
      </c>
      <c r="O276" s="1">
        <f t="shared" si="19"/>
        <v>545100000</v>
      </c>
    </row>
    <row r="277" spans="1:15" hidden="1" x14ac:dyDescent="0.3">
      <c r="A277" s="2">
        <v>299</v>
      </c>
      <c r="B277" s="2" t="s">
        <v>140</v>
      </c>
      <c r="C277" s="2" t="s">
        <v>14</v>
      </c>
      <c r="D277" s="3">
        <v>41639</v>
      </c>
      <c r="E277" s="4">
        <f t="shared" si="16"/>
        <v>2013</v>
      </c>
      <c r="F277" s="2" t="s">
        <v>35</v>
      </c>
      <c r="G277" s="2" t="s">
        <v>141</v>
      </c>
      <c r="H277" s="5">
        <v>3194300000</v>
      </c>
      <c r="I277" s="5">
        <v>1756300000</v>
      </c>
      <c r="J277" s="5">
        <v>815800000</v>
      </c>
      <c r="K277" s="2">
        <v>0</v>
      </c>
      <c r="L277" s="2">
        <v>0</v>
      </c>
      <c r="M277" s="1">
        <f t="shared" si="17"/>
        <v>815800000</v>
      </c>
      <c r="N277" s="1">
        <f t="shared" si="18"/>
        <v>1438000000</v>
      </c>
      <c r="O277" s="1">
        <f t="shared" si="19"/>
        <v>622200000</v>
      </c>
    </row>
    <row r="278" spans="1:15" hidden="1" x14ac:dyDescent="0.3">
      <c r="A278" s="2">
        <v>300</v>
      </c>
      <c r="B278" s="2" t="s">
        <v>140</v>
      </c>
      <c r="C278" s="2" t="s">
        <v>15</v>
      </c>
      <c r="D278" s="3">
        <v>42004</v>
      </c>
      <c r="E278" s="4">
        <f t="shared" si="16"/>
        <v>2014</v>
      </c>
      <c r="F278" s="2" t="s">
        <v>35</v>
      </c>
      <c r="G278" s="2" t="s">
        <v>141</v>
      </c>
      <c r="H278" s="5">
        <v>3297600000</v>
      </c>
      <c r="I278" s="5">
        <v>1844700000</v>
      </c>
      <c r="J278" s="5">
        <v>811700000</v>
      </c>
      <c r="K278" s="2">
        <v>0</v>
      </c>
      <c r="L278" s="2">
        <v>0</v>
      </c>
      <c r="M278" s="1">
        <f t="shared" si="17"/>
        <v>811700000</v>
      </c>
      <c r="N278" s="1">
        <f t="shared" si="18"/>
        <v>1452900000</v>
      </c>
      <c r="O278" s="1">
        <f t="shared" si="19"/>
        <v>641200000</v>
      </c>
    </row>
    <row r="279" spans="1:15" hidden="1" x14ac:dyDescent="0.3">
      <c r="A279" s="2">
        <v>301</v>
      </c>
      <c r="B279" s="2" t="s">
        <v>140</v>
      </c>
      <c r="C279" s="2" t="s">
        <v>16</v>
      </c>
      <c r="D279" s="3">
        <v>42369</v>
      </c>
      <c r="E279" s="4">
        <f t="shared" si="16"/>
        <v>2015</v>
      </c>
      <c r="F279" s="2" t="s">
        <v>35</v>
      </c>
      <c r="G279" s="2" t="s">
        <v>141</v>
      </c>
      <c r="H279" s="5">
        <v>3394800000</v>
      </c>
      <c r="I279" s="5">
        <v>1883000000</v>
      </c>
      <c r="J279" s="5">
        <v>837600000</v>
      </c>
      <c r="K279" s="2">
        <v>0</v>
      </c>
      <c r="L279" s="2">
        <v>0</v>
      </c>
      <c r="M279" s="1">
        <f t="shared" si="17"/>
        <v>837600000</v>
      </c>
      <c r="N279" s="1">
        <f t="shared" si="18"/>
        <v>1511800000</v>
      </c>
      <c r="O279" s="1">
        <f t="shared" si="19"/>
        <v>674200000</v>
      </c>
    </row>
    <row r="280" spans="1:15" hidden="1" x14ac:dyDescent="0.3">
      <c r="A280" s="2">
        <v>302</v>
      </c>
      <c r="B280" s="2" t="s">
        <v>142</v>
      </c>
      <c r="C280" s="2" t="s">
        <v>11</v>
      </c>
      <c r="D280" s="3">
        <v>41274</v>
      </c>
      <c r="E280" s="4">
        <f t="shared" si="16"/>
        <v>2012</v>
      </c>
      <c r="F280" s="2" t="s">
        <v>82</v>
      </c>
      <c r="G280" s="2" t="s">
        <v>143</v>
      </c>
      <c r="H280" s="5">
        <v>12316000000</v>
      </c>
      <c r="I280" s="5">
        <v>7081000000</v>
      </c>
      <c r="J280" s="5">
        <v>723000000</v>
      </c>
      <c r="K280" s="2">
        <v>0</v>
      </c>
      <c r="L280" s="5">
        <v>2811000000</v>
      </c>
      <c r="M280" s="1">
        <f t="shared" si="17"/>
        <v>3534000000</v>
      </c>
      <c r="N280" s="1">
        <f t="shared" si="18"/>
        <v>5235000000</v>
      </c>
      <c r="O280" s="1">
        <f t="shared" si="19"/>
        <v>1701000000</v>
      </c>
    </row>
    <row r="281" spans="1:15" hidden="1" x14ac:dyDescent="0.3">
      <c r="A281" s="2">
        <v>303</v>
      </c>
      <c r="B281" s="2" t="s">
        <v>142</v>
      </c>
      <c r="C281" s="2" t="s">
        <v>14</v>
      </c>
      <c r="D281" s="3">
        <v>41639</v>
      </c>
      <c r="E281" s="4">
        <f t="shared" si="16"/>
        <v>2013</v>
      </c>
      <c r="F281" s="2" t="s">
        <v>82</v>
      </c>
      <c r="G281" s="2" t="s">
        <v>143</v>
      </c>
      <c r="H281" s="5">
        <v>19080000000</v>
      </c>
      <c r="I281" s="5">
        <v>12930000000</v>
      </c>
      <c r="J281" s="5">
        <v>686000000</v>
      </c>
      <c r="K281" s="2">
        <v>0</v>
      </c>
      <c r="L281" s="5">
        <v>2903000000</v>
      </c>
      <c r="M281" s="1">
        <f t="shared" si="17"/>
        <v>3589000000</v>
      </c>
      <c r="N281" s="1">
        <f t="shared" si="18"/>
        <v>6150000000</v>
      </c>
      <c r="O281" s="1">
        <f t="shared" si="19"/>
        <v>2561000000</v>
      </c>
    </row>
    <row r="282" spans="1:15" hidden="1" x14ac:dyDescent="0.3">
      <c r="A282" s="2">
        <v>304</v>
      </c>
      <c r="B282" s="2" t="s">
        <v>142</v>
      </c>
      <c r="C282" s="2" t="s">
        <v>15</v>
      </c>
      <c r="D282" s="3">
        <v>42004</v>
      </c>
      <c r="E282" s="4">
        <f t="shared" si="16"/>
        <v>2014</v>
      </c>
      <c r="F282" s="2" t="s">
        <v>82</v>
      </c>
      <c r="G282" s="2" t="s">
        <v>143</v>
      </c>
      <c r="H282" s="5">
        <v>23125000000</v>
      </c>
      <c r="I282" s="5">
        <v>16049000000</v>
      </c>
      <c r="J282" s="5">
        <v>554000000</v>
      </c>
      <c r="K282" s="2">
        <v>0</v>
      </c>
      <c r="L282" s="5">
        <v>2915000000</v>
      </c>
      <c r="M282" s="1">
        <f t="shared" si="17"/>
        <v>3469000000</v>
      </c>
      <c r="N282" s="1">
        <f t="shared" si="18"/>
        <v>7076000000</v>
      </c>
      <c r="O282" s="1">
        <f t="shared" si="19"/>
        <v>3607000000</v>
      </c>
    </row>
    <row r="283" spans="1:15" hidden="1" x14ac:dyDescent="0.3">
      <c r="A283" s="2">
        <v>305</v>
      </c>
      <c r="B283" s="2" t="s">
        <v>142</v>
      </c>
      <c r="C283" s="2" t="s">
        <v>16</v>
      </c>
      <c r="D283" s="3">
        <v>42369</v>
      </c>
      <c r="E283" s="4">
        <f t="shared" si="16"/>
        <v>2015</v>
      </c>
      <c r="F283" s="2" t="s">
        <v>82</v>
      </c>
      <c r="G283" s="2" t="s">
        <v>143</v>
      </c>
      <c r="H283" s="5">
        <v>12764000000</v>
      </c>
      <c r="I283" s="5">
        <v>10295000000</v>
      </c>
      <c r="J283" s="5">
        <v>334000000</v>
      </c>
      <c r="K283" s="2">
        <v>0</v>
      </c>
      <c r="L283" s="5">
        <v>2229000000</v>
      </c>
      <c r="M283" s="1">
        <f t="shared" si="17"/>
        <v>2563000000</v>
      </c>
      <c r="N283" s="1">
        <f t="shared" si="18"/>
        <v>2469000000</v>
      </c>
      <c r="O283" s="1">
        <f t="shared" si="19"/>
        <v>-94000000</v>
      </c>
    </row>
    <row r="284" spans="1:15" hidden="1" x14ac:dyDescent="0.3">
      <c r="A284" s="2">
        <v>306</v>
      </c>
      <c r="B284" s="2" t="s">
        <v>144</v>
      </c>
      <c r="C284" s="2" t="s">
        <v>11</v>
      </c>
      <c r="D284" s="3">
        <v>41274</v>
      </c>
      <c r="E284" s="4">
        <f t="shared" si="16"/>
        <v>2012</v>
      </c>
      <c r="F284" s="2" t="s">
        <v>12</v>
      </c>
      <c r="G284" s="2" t="s">
        <v>145</v>
      </c>
      <c r="H284" s="5">
        <v>11359113000</v>
      </c>
      <c r="I284" s="5">
        <v>9641542000</v>
      </c>
      <c r="J284" s="5">
        <v>1042251000</v>
      </c>
      <c r="K284" s="2">
        <v>0</v>
      </c>
      <c r="L284" s="2">
        <v>0</v>
      </c>
      <c r="M284" s="1">
        <f t="shared" si="17"/>
        <v>1042251000</v>
      </c>
      <c r="N284" s="1">
        <f t="shared" si="18"/>
        <v>1717571000</v>
      </c>
      <c r="O284" s="1">
        <f t="shared" si="19"/>
        <v>675320000</v>
      </c>
    </row>
    <row r="285" spans="1:15" hidden="1" x14ac:dyDescent="0.3">
      <c r="A285" s="2">
        <v>307</v>
      </c>
      <c r="B285" s="2" t="s">
        <v>144</v>
      </c>
      <c r="C285" s="2" t="s">
        <v>14</v>
      </c>
      <c r="D285" s="3">
        <v>41639</v>
      </c>
      <c r="E285" s="4">
        <f t="shared" si="16"/>
        <v>2013</v>
      </c>
      <c r="F285" s="2" t="s">
        <v>12</v>
      </c>
      <c r="G285" s="2" t="s">
        <v>145</v>
      </c>
      <c r="H285" s="5">
        <v>12752076000</v>
      </c>
      <c r="I285" s="5">
        <v>10915981000</v>
      </c>
      <c r="J285" s="5">
        <v>1153445000</v>
      </c>
      <c r="K285" s="2">
        <v>0</v>
      </c>
      <c r="L285" s="2">
        <v>0</v>
      </c>
      <c r="M285" s="1">
        <f t="shared" si="17"/>
        <v>1153445000</v>
      </c>
      <c r="N285" s="1">
        <f t="shared" si="18"/>
        <v>1836095000</v>
      </c>
      <c r="O285" s="1">
        <f t="shared" si="19"/>
        <v>682650000</v>
      </c>
    </row>
    <row r="286" spans="1:15" hidden="1" x14ac:dyDescent="0.3">
      <c r="A286" s="2">
        <v>308</v>
      </c>
      <c r="B286" s="2" t="s">
        <v>144</v>
      </c>
      <c r="C286" s="2" t="s">
        <v>15</v>
      </c>
      <c r="D286" s="3">
        <v>42004</v>
      </c>
      <c r="E286" s="4">
        <f t="shared" si="16"/>
        <v>2014</v>
      </c>
      <c r="F286" s="2" t="s">
        <v>12</v>
      </c>
      <c r="G286" s="2" t="s">
        <v>145</v>
      </c>
      <c r="H286" s="5">
        <v>13470067000</v>
      </c>
      <c r="I286" s="5">
        <v>11462415000</v>
      </c>
      <c r="J286" s="5">
        <v>1259234000</v>
      </c>
      <c r="K286" s="2">
        <v>0</v>
      </c>
      <c r="L286" s="2">
        <v>0</v>
      </c>
      <c r="M286" s="1">
        <f t="shared" si="17"/>
        <v>1259234000</v>
      </c>
      <c r="N286" s="1">
        <f t="shared" si="18"/>
        <v>2007652000</v>
      </c>
      <c r="O286" s="1">
        <f t="shared" si="19"/>
        <v>748418000</v>
      </c>
    </row>
    <row r="287" spans="1:15" hidden="1" x14ac:dyDescent="0.3">
      <c r="A287" s="2">
        <v>309</v>
      </c>
      <c r="B287" s="2" t="s">
        <v>144</v>
      </c>
      <c r="C287" s="2" t="s">
        <v>16</v>
      </c>
      <c r="D287" s="3">
        <v>42369</v>
      </c>
      <c r="E287" s="4">
        <f t="shared" si="16"/>
        <v>2015</v>
      </c>
      <c r="F287" s="2" t="s">
        <v>12</v>
      </c>
      <c r="G287" s="2" t="s">
        <v>145</v>
      </c>
      <c r="H287" s="5">
        <v>13476084000</v>
      </c>
      <c r="I287" s="5">
        <v>11207604000</v>
      </c>
      <c r="J287" s="5">
        <v>1410170000</v>
      </c>
      <c r="K287" s="2">
        <v>0</v>
      </c>
      <c r="L287" s="2">
        <v>0</v>
      </c>
      <c r="M287" s="1">
        <f t="shared" si="17"/>
        <v>1410170000</v>
      </c>
      <c r="N287" s="1">
        <f t="shared" si="18"/>
        <v>2268480000</v>
      </c>
      <c r="O287" s="1">
        <f t="shared" si="19"/>
        <v>858310000</v>
      </c>
    </row>
    <row r="288" spans="1:15" hidden="1" x14ac:dyDescent="0.3">
      <c r="A288" s="2">
        <v>310</v>
      </c>
      <c r="B288" s="2" t="s">
        <v>146</v>
      </c>
      <c r="C288" s="2" t="s">
        <v>11</v>
      </c>
      <c r="D288" s="3">
        <v>41639</v>
      </c>
      <c r="E288" s="4">
        <f t="shared" si="16"/>
        <v>2013</v>
      </c>
      <c r="F288" s="2" t="s">
        <v>18</v>
      </c>
      <c r="G288" s="2" t="s">
        <v>147</v>
      </c>
      <c r="H288" s="5">
        <v>8155000000</v>
      </c>
      <c r="I288" s="5">
        <v>5345000000</v>
      </c>
      <c r="J288" s="5">
        <v>47000000</v>
      </c>
      <c r="K288" s="2">
        <v>0</v>
      </c>
      <c r="L288" s="5">
        <v>1854000000</v>
      </c>
      <c r="M288" s="1">
        <f t="shared" si="17"/>
        <v>1901000000</v>
      </c>
      <c r="N288" s="1">
        <f t="shared" si="18"/>
        <v>2810000000</v>
      </c>
      <c r="O288" s="1">
        <f t="shared" si="19"/>
        <v>909000000</v>
      </c>
    </row>
    <row r="289" spans="1:15" hidden="1" x14ac:dyDescent="0.3">
      <c r="A289" s="2">
        <v>311</v>
      </c>
      <c r="B289" s="2" t="s">
        <v>146</v>
      </c>
      <c r="C289" s="2" t="s">
        <v>14</v>
      </c>
      <c r="D289" s="3">
        <v>42004</v>
      </c>
      <c r="E289" s="4">
        <f t="shared" si="16"/>
        <v>2014</v>
      </c>
      <c r="F289" s="2" t="s">
        <v>18</v>
      </c>
      <c r="G289" s="2" t="s">
        <v>147</v>
      </c>
      <c r="H289" s="5">
        <v>9108000000</v>
      </c>
      <c r="I289" s="5">
        <v>5973000000</v>
      </c>
      <c r="J289" s="5">
        <v>62000000</v>
      </c>
      <c r="K289" s="2">
        <v>0</v>
      </c>
      <c r="L289" s="5">
        <v>2102000000</v>
      </c>
      <c r="M289" s="1">
        <f t="shared" si="17"/>
        <v>2164000000</v>
      </c>
      <c r="N289" s="1">
        <f t="shared" si="18"/>
        <v>3135000000</v>
      </c>
      <c r="O289" s="1">
        <f t="shared" si="19"/>
        <v>971000000</v>
      </c>
    </row>
    <row r="290" spans="1:15" hidden="1" x14ac:dyDescent="0.3">
      <c r="A290" s="2">
        <v>312</v>
      </c>
      <c r="B290" s="2" t="s">
        <v>146</v>
      </c>
      <c r="C290" s="2" t="s">
        <v>15</v>
      </c>
      <c r="D290" s="3">
        <v>42369</v>
      </c>
      <c r="E290" s="4">
        <f t="shared" si="16"/>
        <v>2015</v>
      </c>
      <c r="F290" s="2" t="s">
        <v>18</v>
      </c>
      <c r="G290" s="2" t="s">
        <v>147</v>
      </c>
      <c r="H290" s="5">
        <v>9754000000</v>
      </c>
      <c r="I290" s="5">
        <v>6426000000</v>
      </c>
      <c r="J290" s="5">
        <v>89000000</v>
      </c>
      <c r="K290" s="2">
        <v>0</v>
      </c>
      <c r="L290" s="5">
        <v>2125000000</v>
      </c>
      <c r="M290" s="1">
        <f t="shared" si="17"/>
        <v>2214000000</v>
      </c>
      <c r="N290" s="1">
        <f t="shared" si="18"/>
        <v>3328000000</v>
      </c>
      <c r="O290" s="1">
        <f t="shared" si="19"/>
        <v>1114000000</v>
      </c>
    </row>
    <row r="291" spans="1:15" hidden="1" x14ac:dyDescent="0.3">
      <c r="A291" s="2">
        <v>313</v>
      </c>
      <c r="B291" s="2" t="s">
        <v>146</v>
      </c>
      <c r="C291" s="2" t="s">
        <v>16</v>
      </c>
      <c r="D291" s="3">
        <v>42735</v>
      </c>
      <c r="E291" s="4">
        <f t="shared" si="16"/>
        <v>2016</v>
      </c>
      <c r="F291" s="2" t="s">
        <v>18</v>
      </c>
      <c r="G291" s="2" t="s">
        <v>147</v>
      </c>
      <c r="H291" s="5">
        <v>29003000000</v>
      </c>
      <c r="I291" s="5">
        <v>18655000000</v>
      </c>
      <c r="J291" s="5">
        <v>86000000</v>
      </c>
      <c r="K291" s="2">
        <v>0</v>
      </c>
      <c r="L291" s="5">
        <v>6907000000</v>
      </c>
      <c r="M291" s="1">
        <f t="shared" si="17"/>
        <v>6993000000</v>
      </c>
      <c r="N291" s="1">
        <f t="shared" si="18"/>
        <v>10348000000</v>
      </c>
      <c r="O291" s="1">
        <f t="shared" si="19"/>
        <v>3355000000</v>
      </c>
    </row>
    <row r="292" spans="1:15" hidden="1" x14ac:dyDescent="0.3">
      <c r="A292" s="2">
        <v>314</v>
      </c>
      <c r="B292" s="2" t="s">
        <v>148</v>
      </c>
      <c r="C292" s="2" t="s">
        <v>11</v>
      </c>
      <c r="D292" s="3">
        <v>41274</v>
      </c>
      <c r="E292" s="4">
        <f t="shared" si="16"/>
        <v>2012</v>
      </c>
      <c r="F292" s="2" t="s">
        <v>24</v>
      </c>
      <c r="G292" s="2" t="s">
        <v>80</v>
      </c>
      <c r="H292" s="5">
        <v>29119000000</v>
      </c>
      <c r="I292" s="5">
        <v>17900000000</v>
      </c>
      <c r="J292" s="2">
        <v>0</v>
      </c>
      <c r="K292" s="2">
        <v>0</v>
      </c>
      <c r="L292" s="5">
        <v>8742000000</v>
      </c>
      <c r="M292" s="1">
        <f t="shared" si="17"/>
        <v>8742000000</v>
      </c>
      <c r="N292" s="1">
        <f t="shared" si="18"/>
        <v>11219000000</v>
      </c>
      <c r="O292" s="1">
        <f t="shared" si="19"/>
        <v>2477000000</v>
      </c>
    </row>
    <row r="293" spans="1:15" hidden="1" x14ac:dyDescent="0.3">
      <c r="A293" s="2">
        <v>315</v>
      </c>
      <c r="B293" s="2" t="s">
        <v>148</v>
      </c>
      <c r="C293" s="2" t="s">
        <v>14</v>
      </c>
      <c r="D293" s="3">
        <v>41639</v>
      </c>
      <c r="E293" s="4">
        <f t="shared" si="16"/>
        <v>2013</v>
      </c>
      <c r="F293" s="2" t="s">
        <v>24</v>
      </c>
      <c r="G293" s="2" t="s">
        <v>80</v>
      </c>
      <c r="H293" s="5">
        <v>32380000000</v>
      </c>
      <c r="I293" s="5">
        <v>20865000000</v>
      </c>
      <c r="J293" s="2">
        <v>0</v>
      </c>
      <c r="K293" s="2">
        <v>0</v>
      </c>
      <c r="L293" s="5">
        <v>9339000000</v>
      </c>
      <c r="M293" s="1">
        <f t="shared" si="17"/>
        <v>9339000000</v>
      </c>
      <c r="N293" s="1">
        <f t="shared" si="18"/>
        <v>11515000000</v>
      </c>
      <c r="O293" s="1">
        <f t="shared" si="19"/>
        <v>2176000000</v>
      </c>
    </row>
    <row r="294" spans="1:15" hidden="1" x14ac:dyDescent="0.3">
      <c r="A294" s="2">
        <v>316</v>
      </c>
      <c r="B294" s="2" t="s">
        <v>148</v>
      </c>
      <c r="C294" s="2" t="s">
        <v>15</v>
      </c>
      <c r="D294" s="3">
        <v>42004</v>
      </c>
      <c r="E294" s="4">
        <f t="shared" si="16"/>
        <v>2014</v>
      </c>
      <c r="F294" s="2" t="s">
        <v>24</v>
      </c>
      <c r="G294" s="2" t="s">
        <v>80</v>
      </c>
      <c r="H294" s="5">
        <v>34914000000</v>
      </c>
      <c r="I294" s="5">
        <v>21334000000</v>
      </c>
      <c r="J294" s="2">
        <v>0</v>
      </c>
      <c r="K294" s="2">
        <v>0</v>
      </c>
      <c r="L294" s="5">
        <v>10276000000</v>
      </c>
      <c r="M294" s="1">
        <f t="shared" si="17"/>
        <v>10276000000</v>
      </c>
      <c r="N294" s="1">
        <f t="shared" si="18"/>
        <v>13580000000</v>
      </c>
      <c r="O294" s="1">
        <f t="shared" si="19"/>
        <v>3304000000</v>
      </c>
    </row>
    <row r="295" spans="1:15" hidden="1" x14ac:dyDescent="0.3">
      <c r="A295" s="2">
        <v>317</v>
      </c>
      <c r="B295" s="2" t="s">
        <v>148</v>
      </c>
      <c r="C295" s="2" t="s">
        <v>16</v>
      </c>
      <c r="D295" s="3">
        <v>42369</v>
      </c>
      <c r="E295" s="4">
        <f t="shared" si="16"/>
        <v>2015</v>
      </c>
      <c r="F295" s="2" t="s">
        <v>24</v>
      </c>
      <c r="G295" s="2" t="s">
        <v>80</v>
      </c>
      <c r="H295" s="5">
        <v>37876000000</v>
      </c>
      <c r="I295" s="5">
        <v>23290000000</v>
      </c>
      <c r="J295" s="2">
        <v>0</v>
      </c>
      <c r="K295" s="2">
        <v>0</v>
      </c>
      <c r="L295" s="5">
        <v>11259000000</v>
      </c>
      <c r="M295" s="1">
        <f t="shared" si="17"/>
        <v>11259000000</v>
      </c>
      <c r="N295" s="1">
        <f t="shared" si="18"/>
        <v>14586000000</v>
      </c>
      <c r="O295" s="1">
        <f t="shared" si="19"/>
        <v>3327000000</v>
      </c>
    </row>
    <row r="296" spans="1:15" hidden="1" x14ac:dyDescent="0.3">
      <c r="A296" s="2">
        <v>318</v>
      </c>
      <c r="B296" s="2" t="s">
        <v>149</v>
      </c>
      <c r="C296" s="2" t="s">
        <v>11</v>
      </c>
      <c r="D296" s="3">
        <v>41274</v>
      </c>
      <c r="E296" s="4">
        <f t="shared" si="16"/>
        <v>2012</v>
      </c>
      <c r="F296" s="2" t="s">
        <v>46</v>
      </c>
      <c r="G296" s="2" t="s">
        <v>49</v>
      </c>
      <c r="H296" s="5">
        <v>4111000000</v>
      </c>
      <c r="I296" s="5">
        <v>3477000000</v>
      </c>
      <c r="J296" s="2">
        <v>0</v>
      </c>
      <c r="K296" s="2">
        <v>0</v>
      </c>
      <c r="L296" s="5">
        <v>14000000</v>
      </c>
      <c r="M296" s="1">
        <f t="shared" si="17"/>
        <v>14000000</v>
      </c>
      <c r="N296" s="1">
        <f t="shared" si="18"/>
        <v>634000000</v>
      </c>
      <c r="O296" s="1">
        <f t="shared" si="19"/>
        <v>620000000</v>
      </c>
    </row>
    <row r="297" spans="1:15" hidden="1" x14ac:dyDescent="0.3">
      <c r="A297" s="2">
        <v>319</v>
      </c>
      <c r="B297" s="2" t="s">
        <v>149</v>
      </c>
      <c r="C297" s="2" t="s">
        <v>14</v>
      </c>
      <c r="D297" s="3">
        <v>41639</v>
      </c>
      <c r="E297" s="4">
        <f t="shared" si="16"/>
        <v>2013</v>
      </c>
      <c r="F297" s="2" t="s">
        <v>46</v>
      </c>
      <c r="G297" s="2" t="s">
        <v>49</v>
      </c>
      <c r="H297" s="5">
        <v>4531000000</v>
      </c>
      <c r="I297" s="5">
        <v>3748000000</v>
      </c>
      <c r="J297" s="2">
        <v>0</v>
      </c>
      <c r="K297" s="2">
        <v>0</v>
      </c>
      <c r="L297" s="5">
        <v>15000000</v>
      </c>
      <c r="M297" s="1">
        <f t="shared" si="17"/>
        <v>15000000</v>
      </c>
      <c r="N297" s="1">
        <f t="shared" si="18"/>
        <v>783000000</v>
      </c>
      <c r="O297" s="1">
        <f t="shared" si="19"/>
        <v>768000000</v>
      </c>
    </row>
    <row r="298" spans="1:15" hidden="1" x14ac:dyDescent="0.3">
      <c r="A298" s="2">
        <v>320</v>
      </c>
      <c r="B298" s="2" t="s">
        <v>149</v>
      </c>
      <c r="C298" s="2" t="s">
        <v>15</v>
      </c>
      <c r="D298" s="3">
        <v>42004</v>
      </c>
      <c r="E298" s="4">
        <f t="shared" si="16"/>
        <v>2014</v>
      </c>
      <c r="F298" s="2" t="s">
        <v>46</v>
      </c>
      <c r="G298" s="2" t="s">
        <v>49</v>
      </c>
      <c r="H298" s="5">
        <v>4945000000</v>
      </c>
      <c r="I298" s="5">
        <v>4157000000</v>
      </c>
      <c r="J298" s="2">
        <v>0</v>
      </c>
      <c r="K298" s="2">
        <v>0</v>
      </c>
      <c r="L298" s="5">
        <v>14000000</v>
      </c>
      <c r="M298" s="1">
        <f t="shared" si="17"/>
        <v>14000000</v>
      </c>
      <c r="N298" s="1">
        <f t="shared" si="18"/>
        <v>788000000</v>
      </c>
      <c r="O298" s="1">
        <f t="shared" si="19"/>
        <v>774000000</v>
      </c>
    </row>
    <row r="299" spans="1:15" hidden="1" x14ac:dyDescent="0.3">
      <c r="A299" s="2">
        <v>321</v>
      </c>
      <c r="B299" s="2" t="s">
        <v>149</v>
      </c>
      <c r="C299" s="2" t="s">
        <v>16</v>
      </c>
      <c r="D299" s="3">
        <v>42369</v>
      </c>
      <c r="E299" s="4">
        <f t="shared" si="16"/>
        <v>2015</v>
      </c>
      <c r="F299" s="2" t="s">
        <v>46</v>
      </c>
      <c r="G299" s="2" t="s">
        <v>49</v>
      </c>
      <c r="H299" s="5">
        <v>5142000000</v>
      </c>
      <c r="I299" s="5">
        <v>4195000000</v>
      </c>
      <c r="J299" s="2">
        <v>0</v>
      </c>
      <c r="K299" s="2">
        <v>0</v>
      </c>
      <c r="L299" s="5">
        <v>13000000</v>
      </c>
      <c r="M299" s="1">
        <f t="shared" si="17"/>
        <v>13000000</v>
      </c>
      <c r="N299" s="1">
        <f t="shared" si="18"/>
        <v>947000000</v>
      </c>
      <c r="O299" s="1">
        <f t="shared" si="19"/>
        <v>934000000</v>
      </c>
    </row>
    <row r="300" spans="1:15" hidden="1" x14ac:dyDescent="0.3">
      <c r="A300" s="2">
        <v>322</v>
      </c>
      <c r="B300" s="2" t="s">
        <v>150</v>
      </c>
      <c r="C300" s="2" t="s">
        <v>11</v>
      </c>
      <c r="D300" s="3">
        <v>41274</v>
      </c>
      <c r="E300" s="4">
        <f t="shared" si="16"/>
        <v>2012</v>
      </c>
      <c r="F300" s="2" t="s">
        <v>35</v>
      </c>
      <c r="G300" s="2" t="s">
        <v>141</v>
      </c>
      <c r="H300" s="5">
        <v>17085000000</v>
      </c>
      <c r="I300" s="5">
        <v>7153000000</v>
      </c>
      <c r="J300" s="5">
        <v>6043000000</v>
      </c>
      <c r="K300" s="2">
        <v>0</v>
      </c>
      <c r="L300" s="2">
        <v>0</v>
      </c>
      <c r="M300" s="1">
        <f t="shared" si="17"/>
        <v>6043000000</v>
      </c>
      <c r="N300" s="1">
        <f t="shared" si="18"/>
        <v>9932000000</v>
      </c>
      <c r="O300" s="1">
        <f t="shared" si="19"/>
        <v>3889000000</v>
      </c>
    </row>
    <row r="301" spans="1:15" hidden="1" x14ac:dyDescent="0.3">
      <c r="A301" s="2">
        <v>323</v>
      </c>
      <c r="B301" s="2" t="s">
        <v>150</v>
      </c>
      <c r="C301" s="2" t="s">
        <v>14</v>
      </c>
      <c r="D301" s="3">
        <v>41639</v>
      </c>
      <c r="E301" s="4">
        <f t="shared" si="16"/>
        <v>2013</v>
      </c>
      <c r="F301" s="2" t="s">
        <v>35</v>
      </c>
      <c r="G301" s="2" t="s">
        <v>141</v>
      </c>
      <c r="H301" s="5">
        <v>17420000000</v>
      </c>
      <c r="I301" s="5">
        <v>7219000000</v>
      </c>
      <c r="J301" s="5">
        <v>6645000000</v>
      </c>
      <c r="K301" s="2">
        <v>0</v>
      </c>
      <c r="L301" s="2">
        <v>0</v>
      </c>
      <c r="M301" s="1">
        <f t="shared" si="17"/>
        <v>6645000000</v>
      </c>
      <c r="N301" s="1">
        <f t="shared" si="18"/>
        <v>10201000000</v>
      </c>
      <c r="O301" s="1">
        <f t="shared" si="19"/>
        <v>3556000000</v>
      </c>
    </row>
    <row r="302" spans="1:15" hidden="1" x14ac:dyDescent="0.3">
      <c r="A302" s="2">
        <v>324</v>
      </c>
      <c r="B302" s="2" t="s">
        <v>150</v>
      </c>
      <c r="C302" s="2" t="s">
        <v>15</v>
      </c>
      <c r="D302" s="3">
        <v>42004</v>
      </c>
      <c r="E302" s="4">
        <f t="shared" si="16"/>
        <v>2014</v>
      </c>
      <c r="F302" s="2" t="s">
        <v>35</v>
      </c>
      <c r="G302" s="2" t="s">
        <v>141</v>
      </c>
      <c r="H302" s="5">
        <v>17277000000</v>
      </c>
      <c r="I302" s="5">
        <v>7168000000</v>
      </c>
      <c r="J302" s="5">
        <v>6552000000</v>
      </c>
      <c r="K302" s="2">
        <v>0</v>
      </c>
      <c r="L302" s="2">
        <v>0</v>
      </c>
      <c r="M302" s="1">
        <f t="shared" si="17"/>
        <v>6552000000</v>
      </c>
      <c r="N302" s="1">
        <f t="shared" si="18"/>
        <v>10109000000</v>
      </c>
      <c r="O302" s="1">
        <f t="shared" si="19"/>
        <v>3557000000</v>
      </c>
    </row>
    <row r="303" spans="1:15" hidden="1" x14ac:dyDescent="0.3">
      <c r="A303" s="2">
        <v>325</v>
      </c>
      <c r="B303" s="2" t="s">
        <v>150</v>
      </c>
      <c r="C303" s="2" t="s">
        <v>16</v>
      </c>
      <c r="D303" s="3">
        <v>42369</v>
      </c>
      <c r="E303" s="4">
        <f t="shared" si="16"/>
        <v>2015</v>
      </c>
      <c r="F303" s="2" t="s">
        <v>35</v>
      </c>
      <c r="G303" s="2" t="s">
        <v>141</v>
      </c>
      <c r="H303" s="5">
        <v>16034000000</v>
      </c>
      <c r="I303" s="5">
        <v>6635000000</v>
      </c>
      <c r="J303" s="5">
        <v>6610000000</v>
      </c>
      <c r="K303" s="2">
        <v>0</v>
      </c>
      <c r="L303" s="2">
        <v>0</v>
      </c>
      <c r="M303" s="1">
        <f t="shared" si="17"/>
        <v>6610000000</v>
      </c>
      <c r="N303" s="1">
        <f t="shared" si="18"/>
        <v>9399000000</v>
      </c>
      <c r="O303" s="1">
        <f t="shared" si="19"/>
        <v>2789000000</v>
      </c>
    </row>
    <row r="304" spans="1:15" hidden="1" x14ac:dyDescent="0.3">
      <c r="A304" s="2">
        <v>326</v>
      </c>
      <c r="B304" s="2" t="s">
        <v>151</v>
      </c>
      <c r="C304" s="2" t="s">
        <v>11</v>
      </c>
      <c r="D304" s="3">
        <v>41455</v>
      </c>
      <c r="E304" s="4">
        <f t="shared" si="16"/>
        <v>2013</v>
      </c>
      <c r="F304" s="2" t="s">
        <v>35</v>
      </c>
      <c r="G304" s="2" t="s">
        <v>141</v>
      </c>
      <c r="H304" s="5">
        <v>5533000000</v>
      </c>
      <c r="I304" s="5">
        <v>3142000000</v>
      </c>
      <c r="J304" s="5">
        <v>1291000000</v>
      </c>
      <c r="K304" s="5">
        <v>130000000</v>
      </c>
      <c r="L304" s="2">
        <v>0</v>
      </c>
      <c r="M304" s="1">
        <f t="shared" si="17"/>
        <v>1421000000</v>
      </c>
      <c r="N304" s="1">
        <f t="shared" si="18"/>
        <v>2391000000</v>
      </c>
      <c r="O304" s="1">
        <f t="shared" si="19"/>
        <v>970000000</v>
      </c>
    </row>
    <row r="305" spans="1:15" hidden="1" x14ac:dyDescent="0.3">
      <c r="A305" s="2">
        <v>327</v>
      </c>
      <c r="B305" s="2" t="s">
        <v>151</v>
      </c>
      <c r="C305" s="2" t="s">
        <v>14</v>
      </c>
      <c r="D305" s="3">
        <v>41820</v>
      </c>
      <c r="E305" s="4">
        <f t="shared" si="16"/>
        <v>2014</v>
      </c>
      <c r="F305" s="2" t="s">
        <v>35</v>
      </c>
      <c r="G305" s="2" t="s">
        <v>141</v>
      </c>
      <c r="H305" s="5">
        <v>5514000000</v>
      </c>
      <c r="I305" s="5">
        <v>3158000000</v>
      </c>
      <c r="J305" s="5">
        <v>1254000000</v>
      </c>
      <c r="K305" s="5">
        <v>125000000</v>
      </c>
      <c r="L305" s="2">
        <v>0</v>
      </c>
      <c r="M305" s="1">
        <f t="shared" si="17"/>
        <v>1379000000</v>
      </c>
      <c r="N305" s="1">
        <f t="shared" si="18"/>
        <v>2356000000</v>
      </c>
      <c r="O305" s="1">
        <f t="shared" si="19"/>
        <v>977000000</v>
      </c>
    </row>
    <row r="306" spans="1:15" hidden="1" x14ac:dyDescent="0.3">
      <c r="A306" s="2">
        <v>328</v>
      </c>
      <c r="B306" s="2" t="s">
        <v>151</v>
      </c>
      <c r="C306" s="2" t="s">
        <v>15</v>
      </c>
      <c r="D306" s="3">
        <v>42185</v>
      </c>
      <c r="E306" s="4">
        <f t="shared" si="16"/>
        <v>2015</v>
      </c>
      <c r="F306" s="2" t="s">
        <v>35</v>
      </c>
      <c r="G306" s="2" t="s">
        <v>141</v>
      </c>
      <c r="H306" s="5">
        <v>5655000000</v>
      </c>
      <c r="I306" s="5">
        <v>3190000000</v>
      </c>
      <c r="J306" s="5">
        <v>1321000000</v>
      </c>
      <c r="K306" s="5">
        <v>136000000</v>
      </c>
      <c r="L306" s="2">
        <v>0</v>
      </c>
      <c r="M306" s="1">
        <f t="shared" si="17"/>
        <v>1457000000</v>
      </c>
      <c r="N306" s="1">
        <f t="shared" si="18"/>
        <v>2465000000</v>
      </c>
      <c r="O306" s="1">
        <f t="shared" si="19"/>
        <v>1008000000</v>
      </c>
    </row>
    <row r="307" spans="1:15" hidden="1" x14ac:dyDescent="0.3">
      <c r="A307" s="2">
        <v>329</v>
      </c>
      <c r="B307" s="2" t="s">
        <v>151</v>
      </c>
      <c r="C307" s="2" t="s">
        <v>16</v>
      </c>
      <c r="D307" s="3">
        <v>42551</v>
      </c>
      <c r="E307" s="4">
        <f t="shared" si="16"/>
        <v>2016</v>
      </c>
      <c r="F307" s="2" t="s">
        <v>35</v>
      </c>
      <c r="G307" s="2" t="s">
        <v>141</v>
      </c>
      <c r="H307" s="5">
        <v>5761000000</v>
      </c>
      <c r="I307" s="5">
        <v>3163000000</v>
      </c>
      <c r="J307" s="5">
        <v>1393000000</v>
      </c>
      <c r="K307" s="5">
        <v>141000000</v>
      </c>
      <c r="L307" s="2">
        <v>0</v>
      </c>
      <c r="M307" s="1">
        <f t="shared" si="17"/>
        <v>1534000000</v>
      </c>
      <c r="N307" s="1">
        <f t="shared" si="18"/>
        <v>2598000000</v>
      </c>
      <c r="O307" s="1">
        <f t="shared" si="19"/>
        <v>1064000000</v>
      </c>
    </row>
    <row r="308" spans="1:15" hidden="1" x14ac:dyDescent="0.3">
      <c r="A308" s="2">
        <v>330</v>
      </c>
      <c r="B308" s="2" t="s">
        <v>152</v>
      </c>
      <c r="C308" s="2" t="s">
        <v>11</v>
      </c>
      <c r="D308" s="3">
        <v>41639</v>
      </c>
      <c r="E308" s="4">
        <f t="shared" si="16"/>
        <v>2013</v>
      </c>
      <c r="F308" s="2" t="s">
        <v>46</v>
      </c>
      <c r="G308" s="2" t="s">
        <v>139</v>
      </c>
      <c r="H308" s="5">
        <v>2666000000</v>
      </c>
      <c r="I308" s="5">
        <v>55000000</v>
      </c>
      <c r="J308" s="5">
        <v>1670000000</v>
      </c>
      <c r="K308" s="2">
        <v>0</v>
      </c>
      <c r="L308" s="5">
        <v>46000000</v>
      </c>
      <c r="M308" s="1">
        <f t="shared" si="17"/>
        <v>1716000000</v>
      </c>
      <c r="N308" s="1">
        <f t="shared" si="18"/>
        <v>2611000000</v>
      </c>
      <c r="O308" s="1">
        <f t="shared" si="19"/>
        <v>895000000</v>
      </c>
    </row>
    <row r="309" spans="1:15" hidden="1" x14ac:dyDescent="0.3">
      <c r="A309" s="2">
        <v>331</v>
      </c>
      <c r="B309" s="2" t="s">
        <v>152</v>
      </c>
      <c r="C309" s="2" t="s">
        <v>14</v>
      </c>
      <c r="D309" s="3">
        <v>42004</v>
      </c>
      <c r="E309" s="4">
        <f t="shared" si="16"/>
        <v>2014</v>
      </c>
      <c r="F309" s="2" t="s">
        <v>46</v>
      </c>
      <c r="G309" s="2" t="s">
        <v>139</v>
      </c>
      <c r="H309" s="5">
        <v>2607000000</v>
      </c>
      <c r="I309" s="5">
        <v>45000000</v>
      </c>
      <c r="J309" s="5">
        <v>1611000000</v>
      </c>
      <c r="K309" s="2">
        <v>0</v>
      </c>
      <c r="L309" s="5">
        <v>27000000</v>
      </c>
      <c r="M309" s="1">
        <f t="shared" si="17"/>
        <v>1638000000</v>
      </c>
      <c r="N309" s="1">
        <f t="shared" si="18"/>
        <v>2562000000</v>
      </c>
      <c r="O309" s="1">
        <f t="shared" si="19"/>
        <v>924000000</v>
      </c>
    </row>
    <row r="310" spans="1:15" hidden="1" x14ac:dyDescent="0.3">
      <c r="A310" s="2">
        <v>332</v>
      </c>
      <c r="B310" s="2" t="s">
        <v>152</v>
      </c>
      <c r="C310" s="2" t="s">
        <v>15</v>
      </c>
      <c r="D310" s="3">
        <v>42369</v>
      </c>
      <c r="E310" s="4">
        <f t="shared" si="16"/>
        <v>2015</v>
      </c>
      <c r="F310" s="2" t="s">
        <v>46</v>
      </c>
      <c r="G310" s="2" t="s">
        <v>139</v>
      </c>
      <c r="H310" s="5">
        <v>2819000000</v>
      </c>
      <c r="I310" s="5">
        <v>43000000</v>
      </c>
      <c r="J310" s="5">
        <v>1859000000</v>
      </c>
      <c r="K310" s="2">
        <v>0</v>
      </c>
      <c r="L310" s="5">
        <v>147000000</v>
      </c>
      <c r="M310" s="1">
        <f t="shared" si="17"/>
        <v>2006000000</v>
      </c>
      <c r="N310" s="1">
        <f t="shared" si="18"/>
        <v>2776000000</v>
      </c>
      <c r="O310" s="1">
        <f t="shared" si="19"/>
        <v>770000000</v>
      </c>
    </row>
    <row r="311" spans="1:15" hidden="1" x14ac:dyDescent="0.3">
      <c r="A311" s="2">
        <v>333</v>
      </c>
      <c r="B311" s="2" t="s">
        <v>152</v>
      </c>
      <c r="C311" s="2" t="s">
        <v>16</v>
      </c>
      <c r="D311" s="3">
        <v>42735</v>
      </c>
      <c r="E311" s="4">
        <f t="shared" si="16"/>
        <v>2016</v>
      </c>
      <c r="F311" s="2" t="s">
        <v>46</v>
      </c>
      <c r="G311" s="2" t="s">
        <v>139</v>
      </c>
      <c r="H311" s="5">
        <v>2960000000</v>
      </c>
      <c r="I311" s="5">
        <v>40000000</v>
      </c>
      <c r="J311" s="5">
        <v>1836000000</v>
      </c>
      <c r="K311" s="2">
        <v>0</v>
      </c>
      <c r="L311" s="5">
        <v>248000000</v>
      </c>
      <c r="M311" s="1">
        <f t="shared" si="17"/>
        <v>2084000000</v>
      </c>
      <c r="N311" s="1">
        <f t="shared" si="18"/>
        <v>2920000000</v>
      </c>
      <c r="O311" s="1">
        <f t="shared" si="19"/>
        <v>836000000</v>
      </c>
    </row>
    <row r="312" spans="1:15" hidden="1" x14ac:dyDescent="0.3">
      <c r="A312" s="2">
        <v>338</v>
      </c>
      <c r="B312" s="2" t="s">
        <v>153</v>
      </c>
      <c r="C312" s="2" t="s">
        <v>11</v>
      </c>
      <c r="D312" s="3">
        <v>41639</v>
      </c>
      <c r="E312" s="4">
        <f t="shared" si="16"/>
        <v>2013</v>
      </c>
      <c r="F312" s="2" t="s">
        <v>18</v>
      </c>
      <c r="G312" s="2" t="s">
        <v>154</v>
      </c>
      <c r="H312" s="5">
        <v>3214591000</v>
      </c>
      <c r="I312" s="5">
        <v>2359822000</v>
      </c>
      <c r="J312" s="5">
        <v>203733000</v>
      </c>
      <c r="K312" s="2">
        <v>0</v>
      </c>
      <c r="L312" s="5">
        <v>96054000</v>
      </c>
      <c r="M312" s="1">
        <f t="shared" si="17"/>
        <v>299787000</v>
      </c>
      <c r="N312" s="1">
        <f t="shared" si="18"/>
        <v>854769000</v>
      </c>
      <c r="O312" s="1">
        <f t="shared" si="19"/>
        <v>554982000</v>
      </c>
    </row>
    <row r="313" spans="1:15" hidden="1" x14ac:dyDescent="0.3">
      <c r="A313" s="2">
        <v>339</v>
      </c>
      <c r="B313" s="2" t="s">
        <v>153</v>
      </c>
      <c r="C313" s="2" t="s">
        <v>14</v>
      </c>
      <c r="D313" s="3">
        <v>42004</v>
      </c>
      <c r="E313" s="4">
        <f t="shared" si="16"/>
        <v>2014</v>
      </c>
      <c r="F313" s="2" t="s">
        <v>18</v>
      </c>
      <c r="G313" s="2" t="s">
        <v>154</v>
      </c>
      <c r="H313" s="5">
        <v>4108269000</v>
      </c>
      <c r="I313" s="5">
        <v>2990513000</v>
      </c>
      <c r="J313" s="5">
        <v>273897000</v>
      </c>
      <c r="K313" s="2">
        <v>0</v>
      </c>
      <c r="L313" s="5">
        <v>110474000</v>
      </c>
      <c r="M313" s="1">
        <f t="shared" si="17"/>
        <v>384371000</v>
      </c>
      <c r="N313" s="1">
        <f t="shared" si="18"/>
        <v>1117756000</v>
      </c>
      <c r="O313" s="1">
        <f t="shared" si="19"/>
        <v>733385000</v>
      </c>
    </row>
    <row r="314" spans="1:15" hidden="1" x14ac:dyDescent="0.3">
      <c r="A314" s="2">
        <v>340</v>
      </c>
      <c r="B314" s="2" t="s">
        <v>153</v>
      </c>
      <c r="C314" s="2" t="s">
        <v>15</v>
      </c>
      <c r="D314" s="3">
        <v>42369</v>
      </c>
      <c r="E314" s="4">
        <f t="shared" si="16"/>
        <v>2015</v>
      </c>
      <c r="F314" s="2" t="s">
        <v>18</v>
      </c>
      <c r="G314" s="2" t="s">
        <v>154</v>
      </c>
      <c r="H314" s="5">
        <v>4501223000</v>
      </c>
      <c r="I314" s="5">
        <v>3326936000</v>
      </c>
      <c r="J314" s="5">
        <v>250214000</v>
      </c>
      <c r="K314" s="2">
        <v>0</v>
      </c>
      <c r="L314" s="5">
        <v>130368000</v>
      </c>
      <c r="M314" s="1">
        <f t="shared" si="17"/>
        <v>380582000</v>
      </c>
      <c r="N314" s="1">
        <f t="shared" si="18"/>
        <v>1174287000</v>
      </c>
      <c r="O314" s="1">
        <f t="shared" si="19"/>
        <v>793705000</v>
      </c>
    </row>
    <row r="315" spans="1:15" hidden="1" x14ac:dyDescent="0.3">
      <c r="A315" s="2">
        <v>341</v>
      </c>
      <c r="B315" s="2" t="s">
        <v>153</v>
      </c>
      <c r="C315" s="2" t="s">
        <v>16</v>
      </c>
      <c r="D315" s="3">
        <v>42735</v>
      </c>
      <c r="E315" s="4">
        <f t="shared" si="16"/>
        <v>2016</v>
      </c>
      <c r="F315" s="2" t="s">
        <v>18</v>
      </c>
      <c r="G315" s="2" t="s">
        <v>154</v>
      </c>
      <c r="H315" s="5">
        <v>3904384000</v>
      </c>
      <c r="I315" s="5">
        <v>3406170000</v>
      </c>
      <c r="J315" s="5">
        <v>276240000</v>
      </c>
      <c r="K315" s="2">
        <v>0</v>
      </c>
      <c r="L315" s="5">
        <v>146368000</v>
      </c>
      <c r="M315" s="1">
        <f t="shared" si="17"/>
        <v>422608000</v>
      </c>
      <c r="N315" s="1">
        <f t="shared" si="18"/>
        <v>498214000</v>
      </c>
      <c r="O315" s="1">
        <f t="shared" si="19"/>
        <v>75606000</v>
      </c>
    </row>
    <row r="316" spans="1:15" hidden="1" x14ac:dyDescent="0.3">
      <c r="A316" s="2">
        <v>342</v>
      </c>
      <c r="B316" s="2" t="s">
        <v>155</v>
      </c>
      <c r="C316" s="2" t="s">
        <v>11</v>
      </c>
      <c r="D316" s="3">
        <v>41639</v>
      </c>
      <c r="E316" s="4">
        <f t="shared" si="16"/>
        <v>2013</v>
      </c>
      <c r="F316" s="2" t="s">
        <v>12</v>
      </c>
      <c r="G316" s="2" t="s">
        <v>156</v>
      </c>
      <c r="H316" s="5">
        <v>17301000000</v>
      </c>
      <c r="I316" s="5">
        <v>13021000000</v>
      </c>
      <c r="J316" s="5">
        <v>1827000000</v>
      </c>
      <c r="K316" s="5">
        <v>713000000</v>
      </c>
      <c r="L316" s="2">
        <v>0</v>
      </c>
      <c r="M316" s="1">
        <f t="shared" si="17"/>
        <v>2540000000</v>
      </c>
      <c r="N316" s="1">
        <f t="shared" si="18"/>
        <v>4280000000</v>
      </c>
      <c r="O316" s="1">
        <f t="shared" si="19"/>
        <v>1740000000</v>
      </c>
    </row>
    <row r="317" spans="1:15" hidden="1" x14ac:dyDescent="0.3">
      <c r="A317" s="2">
        <v>343</v>
      </c>
      <c r="B317" s="2" t="s">
        <v>155</v>
      </c>
      <c r="C317" s="2" t="s">
        <v>14</v>
      </c>
      <c r="D317" s="3">
        <v>42004</v>
      </c>
      <c r="E317" s="4">
        <f t="shared" si="16"/>
        <v>2014</v>
      </c>
      <c r="F317" s="2" t="s">
        <v>12</v>
      </c>
      <c r="G317" s="2" t="s">
        <v>156</v>
      </c>
      <c r="H317" s="5">
        <v>19221000000</v>
      </c>
      <c r="I317" s="5">
        <v>14360000000</v>
      </c>
      <c r="J317" s="5">
        <v>2112000000</v>
      </c>
      <c r="K317" s="5">
        <v>754000000</v>
      </c>
      <c r="L317" s="2">
        <v>0</v>
      </c>
      <c r="M317" s="1">
        <f t="shared" si="17"/>
        <v>2866000000</v>
      </c>
      <c r="N317" s="1">
        <f t="shared" si="18"/>
        <v>4861000000</v>
      </c>
      <c r="O317" s="1">
        <f t="shared" si="19"/>
        <v>1995000000</v>
      </c>
    </row>
    <row r="318" spans="1:15" hidden="1" x14ac:dyDescent="0.3">
      <c r="A318" s="2">
        <v>344</v>
      </c>
      <c r="B318" s="2" t="s">
        <v>155</v>
      </c>
      <c r="C318" s="2" t="s">
        <v>15</v>
      </c>
      <c r="D318" s="3">
        <v>42369</v>
      </c>
      <c r="E318" s="4">
        <f t="shared" si="16"/>
        <v>2015</v>
      </c>
      <c r="F318" s="2" t="s">
        <v>12</v>
      </c>
      <c r="G318" s="2" t="s">
        <v>156</v>
      </c>
      <c r="H318" s="5">
        <v>19110000000</v>
      </c>
      <c r="I318" s="5">
        <v>14163000000</v>
      </c>
      <c r="J318" s="5">
        <v>2169000000</v>
      </c>
      <c r="K318" s="5">
        <v>735000000</v>
      </c>
      <c r="L318" s="2">
        <v>0</v>
      </c>
      <c r="M318" s="1">
        <f t="shared" si="17"/>
        <v>2904000000</v>
      </c>
      <c r="N318" s="1">
        <f t="shared" si="18"/>
        <v>4947000000</v>
      </c>
      <c r="O318" s="1">
        <f t="shared" si="19"/>
        <v>2043000000</v>
      </c>
    </row>
    <row r="319" spans="1:15" hidden="1" x14ac:dyDescent="0.3">
      <c r="A319" s="2">
        <v>345</v>
      </c>
      <c r="B319" s="2" t="s">
        <v>155</v>
      </c>
      <c r="C319" s="2" t="s">
        <v>16</v>
      </c>
      <c r="D319" s="3">
        <v>42735</v>
      </c>
      <c r="E319" s="4">
        <f t="shared" si="16"/>
        <v>2016</v>
      </c>
      <c r="F319" s="2" t="s">
        <v>12</v>
      </c>
      <c r="G319" s="2" t="s">
        <v>156</v>
      </c>
      <c r="H319" s="5">
        <v>17509000000</v>
      </c>
      <c r="I319" s="5">
        <v>13057000000</v>
      </c>
      <c r="J319" s="5">
        <v>2189000000</v>
      </c>
      <c r="K319" s="5">
        <v>636000000</v>
      </c>
      <c r="L319" s="2">
        <v>0</v>
      </c>
      <c r="M319" s="1">
        <f t="shared" si="17"/>
        <v>2825000000</v>
      </c>
      <c r="N319" s="1">
        <f t="shared" si="18"/>
        <v>4452000000</v>
      </c>
      <c r="O319" s="1">
        <f t="shared" si="19"/>
        <v>1627000000</v>
      </c>
    </row>
    <row r="320" spans="1:15" hidden="1" x14ac:dyDescent="0.3">
      <c r="A320" s="2">
        <v>346</v>
      </c>
      <c r="B320" s="2" t="s">
        <v>157</v>
      </c>
      <c r="C320" s="2" t="s">
        <v>11</v>
      </c>
      <c r="D320" s="3">
        <v>41639</v>
      </c>
      <c r="E320" s="4">
        <f t="shared" si="16"/>
        <v>2013</v>
      </c>
      <c r="F320" s="2" t="s">
        <v>41</v>
      </c>
      <c r="G320" s="2" t="s">
        <v>42</v>
      </c>
      <c r="H320" s="5">
        <v>6566000000</v>
      </c>
      <c r="I320" s="5">
        <v>4562000000</v>
      </c>
      <c r="J320" s="5">
        <v>234000000</v>
      </c>
      <c r="K320" s="2">
        <v>0</v>
      </c>
      <c r="L320" s="5">
        <v>628000000</v>
      </c>
      <c r="M320" s="1">
        <f t="shared" si="17"/>
        <v>862000000</v>
      </c>
      <c r="N320" s="1">
        <f t="shared" si="18"/>
        <v>2004000000</v>
      </c>
      <c r="O320" s="1">
        <f t="shared" si="19"/>
        <v>1142000000</v>
      </c>
    </row>
    <row r="321" spans="1:15" hidden="1" x14ac:dyDescent="0.3">
      <c r="A321" s="2">
        <v>347</v>
      </c>
      <c r="B321" s="2" t="s">
        <v>157</v>
      </c>
      <c r="C321" s="2" t="s">
        <v>14</v>
      </c>
      <c r="D321" s="3">
        <v>42004</v>
      </c>
      <c r="E321" s="4">
        <f t="shared" si="16"/>
        <v>2014</v>
      </c>
      <c r="F321" s="2" t="s">
        <v>41</v>
      </c>
      <c r="G321" s="2" t="s">
        <v>42</v>
      </c>
      <c r="H321" s="5">
        <v>7179000000</v>
      </c>
      <c r="I321" s="5">
        <v>5090000000</v>
      </c>
      <c r="J321" s="5">
        <v>252000000</v>
      </c>
      <c r="K321" s="2">
        <v>0</v>
      </c>
      <c r="L321" s="5">
        <v>685000000</v>
      </c>
      <c r="M321" s="1">
        <f t="shared" si="17"/>
        <v>937000000</v>
      </c>
      <c r="N321" s="1">
        <f t="shared" si="18"/>
        <v>2089000000</v>
      </c>
      <c r="O321" s="1">
        <f t="shared" si="19"/>
        <v>1152000000</v>
      </c>
    </row>
    <row r="322" spans="1:15" hidden="1" x14ac:dyDescent="0.3">
      <c r="A322" s="2">
        <v>348</v>
      </c>
      <c r="B322" s="2" t="s">
        <v>157</v>
      </c>
      <c r="C322" s="2" t="s">
        <v>15</v>
      </c>
      <c r="D322" s="3">
        <v>42369</v>
      </c>
      <c r="E322" s="4">
        <f t="shared" si="16"/>
        <v>2015</v>
      </c>
      <c r="F322" s="2" t="s">
        <v>41</v>
      </c>
      <c r="G322" s="2" t="s">
        <v>42</v>
      </c>
      <c r="H322" s="5">
        <v>6456000000</v>
      </c>
      <c r="I322" s="5">
        <v>4281000000</v>
      </c>
      <c r="J322" s="5">
        <v>262000000</v>
      </c>
      <c r="K322" s="2">
        <v>0</v>
      </c>
      <c r="L322" s="5">
        <v>750000000</v>
      </c>
      <c r="M322" s="1">
        <f t="shared" si="17"/>
        <v>1012000000</v>
      </c>
      <c r="N322" s="1">
        <f t="shared" si="18"/>
        <v>2175000000</v>
      </c>
      <c r="O322" s="1">
        <f t="shared" si="19"/>
        <v>1163000000</v>
      </c>
    </row>
    <row r="323" spans="1:15" hidden="1" x14ac:dyDescent="0.3">
      <c r="A323" s="2">
        <v>349</v>
      </c>
      <c r="B323" s="2" t="s">
        <v>157</v>
      </c>
      <c r="C323" s="2" t="s">
        <v>16</v>
      </c>
      <c r="D323" s="3">
        <v>42735</v>
      </c>
      <c r="E323" s="4">
        <f t="shared" ref="E323:E386" si="20">YEAR(D323)</f>
        <v>2016</v>
      </c>
      <c r="F323" s="2" t="s">
        <v>41</v>
      </c>
      <c r="G323" s="2" t="s">
        <v>42</v>
      </c>
      <c r="H323" s="5">
        <v>6399000000</v>
      </c>
      <c r="I323" s="5">
        <v>4010000000</v>
      </c>
      <c r="J323" s="5">
        <v>281000000</v>
      </c>
      <c r="K323" s="2">
        <v>0</v>
      </c>
      <c r="L323" s="5">
        <v>811000000</v>
      </c>
      <c r="M323" s="1">
        <f t="shared" ref="M323:M386" si="21">J323+K323+L323</f>
        <v>1092000000</v>
      </c>
      <c r="N323" s="1">
        <f t="shared" ref="N323:N386" si="22">H323-I323</f>
        <v>2389000000</v>
      </c>
      <c r="O323" s="1">
        <f t="shared" ref="O323:O386" si="23">N323-M323</f>
        <v>1297000000</v>
      </c>
    </row>
    <row r="324" spans="1:15" hidden="1" x14ac:dyDescent="0.3">
      <c r="A324" s="2">
        <v>350</v>
      </c>
      <c r="B324" s="2" t="s">
        <v>158</v>
      </c>
      <c r="C324" s="2" t="s">
        <v>11</v>
      </c>
      <c r="D324" s="3">
        <v>41274</v>
      </c>
      <c r="E324" s="4">
        <f t="shared" si="20"/>
        <v>2012</v>
      </c>
      <c r="F324" s="2" t="s">
        <v>24</v>
      </c>
      <c r="G324" s="2" t="s">
        <v>80</v>
      </c>
      <c r="H324" s="5">
        <v>8110000000</v>
      </c>
      <c r="I324" s="5">
        <v>6781000000</v>
      </c>
      <c r="J324" s="5">
        <v>1105000000</v>
      </c>
      <c r="K324" s="2">
        <v>0</v>
      </c>
      <c r="L324" s="5">
        <v>88000000</v>
      </c>
      <c r="M324" s="1">
        <f t="shared" si="21"/>
        <v>1193000000</v>
      </c>
      <c r="N324" s="1">
        <f t="shared" si="22"/>
        <v>1329000000</v>
      </c>
      <c r="O324" s="1">
        <f t="shared" si="23"/>
        <v>136000000</v>
      </c>
    </row>
    <row r="325" spans="1:15" hidden="1" x14ac:dyDescent="0.3">
      <c r="A325" s="2">
        <v>351</v>
      </c>
      <c r="B325" s="2" t="s">
        <v>158</v>
      </c>
      <c r="C325" s="2" t="s">
        <v>14</v>
      </c>
      <c r="D325" s="3">
        <v>41639</v>
      </c>
      <c r="E325" s="4">
        <f t="shared" si="20"/>
        <v>2013</v>
      </c>
      <c r="F325" s="2" t="s">
        <v>24</v>
      </c>
      <c r="G325" s="2" t="s">
        <v>80</v>
      </c>
      <c r="H325" s="5">
        <v>10863000000</v>
      </c>
      <c r="I325" s="5">
        <v>8995000000</v>
      </c>
      <c r="J325" s="5">
        <v>1264000000</v>
      </c>
      <c r="K325" s="2">
        <v>0</v>
      </c>
      <c r="L325" s="5">
        <v>327000000</v>
      </c>
      <c r="M325" s="1">
        <f t="shared" si="21"/>
        <v>1591000000</v>
      </c>
      <c r="N325" s="1">
        <f t="shared" si="22"/>
        <v>1868000000</v>
      </c>
      <c r="O325" s="1">
        <f t="shared" si="23"/>
        <v>277000000</v>
      </c>
    </row>
    <row r="326" spans="1:15" hidden="1" x14ac:dyDescent="0.3">
      <c r="A326" s="2">
        <v>352</v>
      </c>
      <c r="B326" s="2" t="s">
        <v>158</v>
      </c>
      <c r="C326" s="2" t="s">
        <v>15</v>
      </c>
      <c r="D326" s="3">
        <v>42004</v>
      </c>
      <c r="E326" s="4">
        <f t="shared" si="20"/>
        <v>2014</v>
      </c>
      <c r="F326" s="2" t="s">
        <v>24</v>
      </c>
      <c r="G326" s="2" t="s">
        <v>80</v>
      </c>
      <c r="H326" s="5">
        <v>16560000000</v>
      </c>
      <c r="I326" s="5">
        <v>12678000000</v>
      </c>
      <c r="J326" s="5">
        <v>2012000000</v>
      </c>
      <c r="K326" s="2">
        <v>0</v>
      </c>
      <c r="L326" s="5">
        <v>1406000000</v>
      </c>
      <c r="M326" s="1">
        <f t="shared" si="21"/>
        <v>3418000000</v>
      </c>
      <c r="N326" s="1">
        <f t="shared" si="22"/>
        <v>3882000000</v>
      </c>
      <c r="O326" s="1">
        <f t="shared" si="23"/>
        <v>464000000</v>
      </c>
    </row>
    <row r="327" spans="1:15" hidden="1" x14ac:dyDescent="0.3">
      <c r="A327" s="2">
        <v>353</v>
      </c>
      <c r="B327" s="2" t="s">
        <v>158</v>
      </c>
      <c r="C327" s="2" t="s">
        <v>16</v>
      </c>
      <c r="D327" s="3">
        <v>42369</v>
      </c>
      <c r="E327" s="4">
        <f t="shared" si="20"/>
        <v>2015</v>
      </c>
      <c r="F327" s="2" t="s">
        <v>24</v>
      </c>
      <c r="G327" s="2" t="s">
        <v>80</v>
      </c>
      <c r="H327" s="5">
        <v>22760000000</v>
      </c>
      <c r="I327" s="5">
        <v>17242000000</v>
      </c>
      <c r="J327" s="5">
        <v>2977000000</v>
      </c>
      <c r="K327" s="2">
        <v>0</v>
      </c>
      <c r="L327" s="5">
        <v>1836000000</v>
      </c>
      <c r="M327" s="1">
        <f t="shared" si="21"/>
        <v>4813000000</v>
      </c>
      <c r="N327" s="1">
        <f t="shared" si="22"/>
        <v>5518000000</v>
      </c>
      <c r="O327" s="1">
        <f t="shared" si="23"/>
        <v>705000000</v>
      </c>
    </row>
    <row r="328" spans="1:15" hidden="1" x14ac:dyDescent="0.3">
      <c r="A328" s="2">
        <v>354</v>
      </c>
      <c r="B328" s="2" t="s">
        <v>159</v>
      </c>
      <c r="C328" s="2" t="s">
        <v>11</v>
      </c>
      <c r="D328" s="3">
        <v>41274</v>
      </c>
      <c r="E328" s="4">
        <f t="shared" si="20"/>
        <v>2012</v>
      </c>
      <c r="F328" s="2" t="s">
        <v>41</v>
      </c>
      <c r="G328" s="2" t="s">
        <v>42</v>
      </c>
      <c r="H328" s="5">
        <v>7452000000</v>
      </c>
      <c r="I328" s="5">
        <v>4747000000</v>
      </c>
      <c r="J328" s="5">
        <v>365000000</v>
      </c>
      <c r="K328" s="2">
        <v>0</v>
      </c>
      <c r="L328" s="5">
        <v>1050000000</v>
      </c>
      <c r="M328" s="1">
        <f t="shared" si="21"/>
        <v>1415000000</v>
      </c>
      <c r="N328" s="1">
        <f t="shared" si="22"/>
        <v>2705000000</v>
      </c>
      <c r="O328" s="1">
        <f t="shared" si="23"/>
        <v>1290000000</v>
      </c>
    </row>
    <row r="329" spans="1:15" hidden="1" x14ac:dyDescent="0.3">
      <c r="A329" s="2">
        <v>355</v>
      </c>
      <c r="B329" s="2" t="s">
        <v>159</v>
      </c>
      <c r="C329" s="2" t="s">
        <v>14</v>
      </c>
      <c r="D329" s="3">
        <v>41639</v>
      </c>
      <c r="E329" s="4">
        <f t="shared" si="20"/>
        <v>2013</v>
      </c>
      <c r="F329" s="2" t="s">
        <v>41</v>
      </c>
      <c r="G329" s="2" t="s">
        <v>42</v>
      </c>
      <c r="H329" s="5">
        <v>8106000000</v>
      </c>
      <c r="I329" s="5">
        <v>5755000000</v>
      </c>
      <c r="J329" s="5">
        <v>387000000</v>
      </c>
      <c r="K329" s="2">
        <v>0</v>
      </c>
      <c r="L329" s="5">
        <v>954000000</v>
      </c>
      <c r="M329" s="1">
        <f t="shared" si="21"/>
        <v>1341000000</v>
      </c>
      <c r="N329" s="1">
        <f t="shared" si="22"/>
        <v>2351000000</v>
      </c>
      <c r="O329" s="1">
        <f t="shared" si="23"/>
        <v>1010000000</v>
      </c>
    </row>
    <row r="330" spans="1:15" hidden="1" x14ac:dyDescent="0.3">
      <c r="A330" s="2">
        <v>356</v>
      </c>
      <c r="B330" s="2" t="s">
        <v>159</v>
      </c>
      <c r="C330" s="2" t="s">
        <v>15</v>
      </c>
      <c r="D330" s="3">
        <v>42004</v>
      </c>
      <c r="E330" s="4">
        <f t="shared" si="20"/>
        <v>2014</v>
      </c>
      <c r="F330" s="2" t="s">
        <v>41</v>
      </c>
      <c r="G330" s="2" t="s">
        <v>42</v>
      </c>
      <c r="H330" s="5">
        <v>9226000000</v>
      </c>
      <c r="I330" s="5">
        <v>6890000000</v>
      </c>
      <c r="J330" s="5">
        <v>388000000</v>
      </c>
      <c r="K330" s="2">
        <v>0</v>
      </c>
      <c r="L330" s="5">
        <v>1013000000</v>
      </c>
      <c r="M330" s="1">
        <f t="shared" si="21"/>
        <v>1401000000</v>
      </c>
      <c r="N330" s="1">
        <f t="shared" si="22"/>
        <v>2336000000</v>
      </c>
      <c r="O330" s="1">
        <f t="shared" si="23"/>
        <v>935000000</v>
      </c>
    </row>
    <row r="331" spans="1:15" hidden="1" x14ac:dyDescent="0.3">
      <c r="A331" s="2">
        <v>357</v>
      </c>
      <c r="B331" s="2" t="s">
        <v>159</v>
      </c>
      <c r="C331" s="2" t="s">
        <v>16</v>
      </c>
      <c r="D331" s="3">
        <v>42369</v>
      </c>
      <c r="E331" s="4">
        <f t="shared" si="20"/>
        <v>2015</v>
      </c>
      <c r="F331" s="2" t="s">
        <v>41</v>
      </c>
      <c r="G331" s="2" t="s">
        <v>42</v>
      </c>
      <c r="H331" s="5">
        <v>7386000000</v>
      </c>
      <c r="I331" s="5">
        <v>5109000000</v>
      </c>
      <c r="J331" s="5">
        <v>374000000</v>
      </c>
      <c r="K331" s="2">
        <v>0</v>
      </c>
      <c r="L331" s="5">
        <v>970000000</v>
      </c>
      <c r="M331" s="1">
        <f t="shared" si="21"/>
        <v>1344000000</v>
      </c>
      <c r="N331" s="1">
        <f t="shared" si="22"/>
        <v>2277000000</v>
      </c>
      <c r="O331" s="1">
        <f t="shared" si="23"/>
        <v>933000000</v>
      </c>
    </row>
    <row r="332" spans="1:15" hidden="1" x14ac:dyDescent="0.3">
      <c r="A332" s="2">
        <v>358</v>
      </c>
      <c r="B332" s="2" t="s">
        <v>160</v>
      </c>
      <c r="C332" s="2" t="s">
        <v>11</v>
      </c>
      <c r="D332" s="3">
        <v>41274</v>
      </c>
      <c r="E332" s="4">
        <f t="shared" si="20"/>
        <v>2012</v>
      </c>
      <c r="F332" s="2" t="s">
        <v>46</v>
      </c>
      <c r="G332" s="2" t="s">
        <v>99</v>
      </c>
      <c r="H332" s="5">
        <v>23771000000</v>
      </c>
      <c r="I332" s="5">
        <v>1403000000</v>
      </c>
      <c r="J332" s="5">
        <v>11188000000</v>
      </c>
      <c r="K332" s="2">
        <v>0</v>
      </c>
      <c r="L332" s="5">
        <v>5024000000</v>
      </c>
      <c r="M332" s="1">
        <f t="shared" si="21"/>
        <v>16212000000</v>
      </c>
      <c r="N332" s="1">
        <f t="shared" si="22"/>
        <v>22368000000</v>
      </c>
      <c r="O332" s="1">
        <f t="shared" si="23"/>
        <v>6156000000</v>
      </c>
    </row>
    <row r="333" spans="1:15" hidden="1" x14ac:dyDescent="0.3">
      <c r="A333" s="2">
        <v>359</v>
      </c>
      <c r="B333" s="2" t="s">
        <v>160</v>
      </c>
      <c r="C333" s="2" t="s">
        <v>14</v>
      </c>
      <c r="D333" s="3">
        <v>41639</v>
      </c>
      <c r="E333" s="4">
        <f t="shared" si="20"/>
        <v>2013</v>
      </c>
      <c r="F333" s="2" t="s">
        <v>46</v>
      </c>
      <c r="G333" s="2" t="s">
        <v>99</v>
      </c>
      <c r="H333" s="5">
        <v>24176000000</v>
      </c>
      <c r="I333" s="5">
        <v>1241000000</v>
      </c>
      <c r="J333" s="5">
        <v>11682000000</v>
      </c>
      <c r="K333" s="2">
        <v>0</v>
      </c>
      <c r="L333" s="5">
        <v>4124000000</v>
      </c>
      <c r="M333" s="1">
        <f t="shared" si="21"/>
        <v>15806000000</v>
      </c>
      <c r="N333" s="1">
        <f t="shared" si="22"/>
        <v>22935000000</v>
      </c>
      <c r="O333" s="1">
        <f t="shared" si="23"/>
        <v>7129000000</v>
      </c>
    </row>
    <row r="334" spans="1:15" hidden="1" x14ac:dyDescent="0.3">
      <c r="A334" s="2">
        <v>360</v>
      </c>
      <c r="B334" s="2" t="s">
        <v>160</v>
      </c>
      <c r="C334" s="2" t="s">
        <v>15</v>
      </c>
      <c r="D334" s="3">
        <v>42004</v>
      </c>
      <c r="E334" s="4">
        <f t="shared" si="20"/>
        <v>2014</v>
      </c>
      <c r="F334" s="2" t="s">
        <v>46</v>
      </c>
      <c r="G334" s="2" t="s">
        <v>99</v>
      </c>
      <c r="H334" s="5">
        <v>23869000000</v>
      </c>
      <c r="I334" s="5">
        <v>1088000000</v>
      </c>
      <c r="J334" s="5">
        <v>11648000000</v>
      </c>
      <c r="K334" s="2">
        <v>0</v>
      </c>
      <c r="L334" s="5">
        <v>4073000000</v>
      </c>
      <c r="M334" s="1">
        <f t="shared" si="21"/>
        <v>15721000000</v>
      </c>
      <c r="N334" s="1">
        <f t="shared" si="22"/>
        <v>22781000000</v>
      </c>
      <c r="O334" s="1">
        <f t="shared" si="23"/>
        <v>7060000000</v>
      </c>
    </row>
    <row r="335" spans="1:15" hidden="1" x14ac:dyDescent="0.3">
      <c r="A335" s="2">
        <v>361</v>
      </c>
      <c r="B335" s="2" t="s">
        <v>160</v>
      </c>
      <c r="C335" s="2" t="s">
        <v>16</v>
      </c>
      <c r="D335" s="3">
        <v>42369</v>
      </c>
      <c r="E335" s="4">
        <f t="shared" si="20"/>
        <v>2015</v>
      </c>
      <c r="F335" s="2" t="s">
        <v>46</v>
      </c>
      <c r="G335" s="2" t="s">
        <v>99</v>
      </c>
      <c r="H335" s="5">
        <v>25038000000</v>
      </c>
      <c r="I335" s="5">
        <v>1091000000</v>
      </c>
      <c r="J335" s="5">
        <v>12566000000</v>
      </c>
      <c r="K335" s="2">
        <v>0</v>
      </c>
      <c r="L335" s="5">
        <v>4966000000</v>
      </c>
      <c r="M335" s="1">
        <f t="shared" si="21"/>
        <v>17532000000</v>
      </c>
      <c r="N335" s="1">
        <f t="shared" si="22"/>
        <v>23947000000</v>
      </c>
      <c r="O335" s="1">
        <f t="shared" si="23"/>
        <v>6415000000</v>
      </c>
    </row>
    <row r="336" spans="1:15" hidden="1" x14ac:dyDescent="0.3">
      <c r="A336" s="2">
        <v>362</v>
      </c>
      <c r="B336" s="2" t="s">
        <v>161</v>
      </c>
      <c r="C336" s="2" t="s">
        <v>11</v>
      </c>
      <c r="D336" s="3">
        <v>41274</v>
      </c>
      <c r="E336" s="4">
        <f t="shared" si="20"/>
        <v>2012</v>
      </c>
      <c r="F336" s="2" t="s">
        <v>82</v>
      </c>
      <c r="G336" s="2" t="s">
        <v>83</v>
      </c>
      <c r="H336" s="5">
        <v>1204546000</v>
      </c>
      <c r="I336" s="5">
        <v>290054000</v>
      </c>
      <c r="J336" s="5">
        <v>170113000</v>
      </c>
      <c r="K336" s="2">
        <v>0</v>
      </c>
      <c r="L336" s="5">
        <v>451405000</v>
      </c>
      <c r="M336" s="1">
        <f t="shared" si="21"/>
        <v>621518000</v>
      </c>
      <c r="N336" s="1">
        <f t="shared" si="22"/>
        <v>914492000</v>
      </c>
      <c r="O336" s="1">
        <f t="shared" si="23"/>
        <v>292974000</v>
      </c>
    </row>
    <row r="337" spans="1:15" hidden="1" x14ac:dyDescent="0.3">
      <c r="A337" s="2">
        <v>363</v>
      </c>
      <c r="B337" s="2" t="s">
        <v>161</v>
      </c>
      <c r="C337" s="2" t="s">
        <v>14</v>
      </c>
      <c r="D337" s="3">
        <v>41639</v>
      </c>
      <c r="E337" s="4">
        <f t="shared" si="20"/>
        <v>2013</v>
      </c>
      <c r="F337" s="2" t="s">
        <v>82</v>
      </c>
      <c r="G337" s="2" t="s">
        <v>83</v>
      </c>
      <c r="H337" s="5">
        <v>1746278000</v>
      </c>
      <c r="I337" s="5">
        <v>400281000</v>
      </c>
      <c r="J337" s="5">
        <v>147651000</v>
      </c>
      <c r="K337" s="2">
        <v>0</v>
      </c>
      <c r="L337" s="5">
        <v>651052000</v>
      </c>
      <c r="M337" s="1">
        <f t="shared" si="21"/>
        <v>798703000</v>
      </c>
      <c r="N337" s="1">
        <f t="shared" si="22"/>
        <v>1345997000</v>
      </c>
      <c r="O337" s="1">
        <f t="shared" si="23"/>
        <v>547294000</v>
      </c>
    </row>
    <row r="338" spans="1:15" hidden="1" x14ac:dyDescent="0.3">
      <c r="A338" s="2">
        <v>364</v>
      </c>
      <c r="B338" s="2" t="s">
        <v>161</v>
      </c>
      <c r="C338" s="2" t="s">
        <v>15</v>
      </c>
      <c r="D338" s="3">
        <v>42004</v>
      </c>
      <c r="E338" s="4">
        <f t="shared" si="20"/>
        <v>2014</v>
      </c>
      <c r="F338" s="2" t="s">
        <v>82</v>
      </c>
      <c r="G338" s="2" t="s">
        <v>83</v>
      </c>
      <c r="H338" s="5">
        <v>2173011000</v>
      </c>
      <c r="I338" s="5">
        <v>524880000</v>
      </c>
      <c r="J338" s="5">
        <v>129602000</v>
      </c>
      <c r="K338" s="2">
        <v>0</v>
      </c>
      <c r="L338" s="5">
        <v>632760000</v>
      </c>
      <c r="M338" s="1">
        <f t="shared" si="21"/>
        <v>762362000</v>
      </c>
      <c r="N338" s="1">
        <f t="shared" si="22"/>
        <v>1648131000</v>
      </c>
      <c r="O338" s="1">
        <f t="shared" si="23"/>
        <v>885769000</v>
      </c>
    </row>
    <row r="339" spans="1:15" hidden="1" x14ac:dyDescent="0.3">
      <c r="A339" s="2">
        <v>365</v>
      </c>
      <c r="B339" s="2" t="s">
        <v>161</v>
      </c>
      <c r="C339" s="2" t="s">
        <v>16</v>
      </c>
      <c r="D339" s="3">
        <v>42369</v>
      </c>
      <c r="E339" s="4">
        <f t="shared" si="20"/>
        <v>2015</v>
      </c>
      <c r="F339" s="2" t="s">
        <v>82</v>
      </c>
      <c r="G339" s="2" t="s">
        <v>83</v>
      </c>
      <c r="H339" s="5">
        <v>1357150000</v>
      </c>
      <c r="I339" s="5">
        <v>580994000</v>
      </c>
      <c r="J339" s="5">
        <v>112253000</v>
      </c>
      <c r="K339" s="2">
        <v>0</v>
      </c>
      <c r="L339" s="5">
        <v>622211000</v>
      </c>
      <c r="M339" s="1">
        <f t="shared" si="21"/>
        <v>734464000</v>
      </c>
      <c r="N339" s="1">
        <f t="shared" si="22"/>
        <v>776156000</v>
      </c>
      <c r="O339" s="1">
        <f t="shared" si="23"/>
        <v>41692000</v>
      </c>
    </row>
    <row r="340" spans="1:15" hidden="1" x14ac:dyDescent="0.3">
      <c r="A340" s="2">
        <v>366</v>
      </c>
      <c r="B340" s="2" t="s">
        <v>162</v>
      </c>
      <c r="C340" s="2" t="s">
        <v>11</v>
      </c>
      <c r="D340" s="3">
        <v>41547</v>
      </c>
      <c r="E340" s="4">
        <f t="shared" si="20"/>
        <v>2013</v>
      </c>
      <c r="F340" s="2" t="s">
        <v>12</v>
      </c>
      <c r="G340" s="2" t="s">
        <v>163</v>
      </c>
      <c r="H340" s="5">
        <v>4474000000</v>
      </c>
      <c r="I340" s="5">
        <v>3103000000</v>
      </c>
      <c r="J340" s="5">
        <v>495000000</v>
      </c>
      <c r="K340" s="2">
        <v>0</v>
      </c>
      <c r="L340" s="2">
        <v>0</v>
      </c>
      <c r="M340" s="1">
        <f t="shared" si="21"/>
        <v>495000000</v>
      </c>
      <c r="N340" s="1">
        <f t="shared" si="22"/>
        <v>1371000000</v>
      </c>
      <c r="O340" s="1">
        <f t="shared" si="23"/>
        <v>876000000</v>
      </c>
    </row>
    <row r="341" spans="1:15" hidden="1" x14ac:dyDescent="0.3">
      <c r="A341" s="2">
        <v>367</v>
      </c>
      <c r="B341" s="2" t="s">
        <v>162</v>
      </c>
      <c r="C341" s="2" t="s">
        <v>14</v>
      </c>
      <c r="D341" s="3">
        <v>41912</v>
      </c>
      <c r="E341" s="4">
        <f t="shared" si="20"/>
        <v>2014</v>
      </c>
      <c r="F341" s="2" t="s">
        <v>12</v>
      </c>
      <c r="G341" s="2" t="s">
        <v>163</v>
      </c>
      <c r="H341" s="5">
        <v>4979000000</v>
      </c>
      <c r="I341" s="5">
        <v>3469000000</v>
      </c>
      <c r="J341" s="5">
        <v>594000000</v>
      </c>
      <c r="K341" s="2">
        <v>0</v>
      </c>
      <c r="L341" s="2">
        <v>0</v>
      </c>
      <c r="M341" s="1">
        <f t="shared" si="21"/>
        <v>594000000</v>
      </c>
      <c r="N341" s="1">
        <f t="shared" si="22"/>
        <v>1510000000</v>
      </c>
      <c r="O341" s="1">
        <f t="shared" si="23"/>
        <v>916000000</v>
      </c>
    </row>
    <row r="342" spans="1:15" hidden="1" x14ac:dyDescent="0.3">
      <c r="A342" s="2">
        <v>368</v>
      </c>
      <c r="B342" s="2" t="s">
        <v>162</v>
      </c>
      <c r="C342" s="2" t="s">
        <v>15</v>
      </c>
      <c r="D342" s="3">
        <v>42277</v>
      </c>
      <c r="E342" s="4">
        <f t="shared" si="20"/>
        <v>2015</v>
      </c>
      <c r="F342" s="2" t="s">
        <v>12</v>
      </c>
      <c r="G342" s="2" t="s">
        <v>163</v>
      </c>
      <c r="H342" s="5">
        <v>5244000000</v>
      </c>
      <c r="I342" s="5">
        <v>3630000000</v>
      </c>
      <c r="J342" s="5">
        <v>606000000</v>
      </c>
      <c r="K342" s="2">
        <v>0</v>
      </c>
      <c r="L342" s="2">
        <v>0</v>
      </c>
      <c r="M342" s="1">
        <f t="shared" si="21"/>
        <v>606000000</v>
      </c>
      <c r="N342" s="1">
        <f t="shared" si="22"/>
        <v>1614000000</v>
      </c>
      <c r="O342" s="1">
        <f t="shared" si="23"/>
        <v>1008000000</v>
      </c>
    </row>
    <row r="343" spans="1:15" hidden="1" x14ac:dyDescent="0.3">
      <c r="A343" s="2">
        <v>369</v>
      </c>
      <c r="B343" s="2" t="s">
        <v>162</v>
      </c>
      <c r="C343" s="2" t="s">
        <v>16</v>
      </c>
      <c r="D343" s="3">
        <v>42643</v>
      </c>
      <c r="E343" s="4">
        <f t="shared" si="20"/>
        <v>2016</v>
      </c>
      <c r="F343" s="2" t="s">
        <v>12</v>
      </c>
      <c r="G343" s="2" t="s">
        <v>163</v>
      </c>
      <c r="H343" s="5">
        <v>5259000000</v>
      </c>
      <c r="I343" s="5">
        <v>3642000000</v>
      </c>
      <c r="J343" s="5">
        <v>638000000</v>
      </c>
      <c r="K343" s="2">
        <v>0</v>
      </c>
      <c r="L343" s="2">
        <v>0</v>
      </c>
      <c r="M343" s="1">
        <f t="shared" si="21"/>
        <v>638000000</v>
      </c>
      <c r="N343" s="1">
        <f t="shared" si="22"/>
        <v>1617000000</v>
      </c>
      <c r="O343" s="1">
        <f t="shared" si="23"/>
        <v>979000000</v>
      </c>
    </row>
    <row r="344" spans="1:15" hidden="1" x14ac:dyDescent="0.3">
      <c r="A344" s="2">
        <v>370</v>
      </c>
      <c r="B344" s="2" t="s">
        <v>164</v>
      </c>
      <c r="C344" s="2" t="s">
        <v>11</v>
      </c>
      <c r="D344" s="3">
        <v>41578</v>
      </c>
      <c r="E344" s="4">
        <f t="shared" si="20"/>
        <v>2013</v>
      </c>
      <c r="F344" s="2" t="s">
        <v>24</v>
      </c>
      <c r="G344" s="2" t="s">
        <v>165</v>
      </c>
      <c r="H344" s="5">
        <v>1587725000</v>
      </c>
      <c r="I344" s="5">
        <v>560917000</v>
      </c>
      <c r="J344" s="5">
        <v>610735000</v>
      </c>
      <c r="K344" s="5">
        <v>58827000</v>
      </c>
      <c r="L344" s="5">
        <v>30239000</v>
      </c>
      <c r="M344" s="1">
        <f t="shared" si="21"/>
        <v>699801000</v>
      </c>
      <c r="N344" s="1">
        <f t="shared" si="22"/>
        <v>1026808000</v>
      </c>
      <c r="O344" s="1">
        <f t="shared" si="23"/>
        <v>327007000</v>
      </c>
    </row>
    <row r="345" spans="1:15" hidden="1" x14ac:dyDescent="0.3">
      <c r="A345" s="2">
        <v>371</v>
      </c>
      <c r="B345" s="2" t="s">
        <v>164</v>
      </c>
      <c r="C345" s="2" t="s">
        <v>14</v>
      </c>
      <c r="D345" s="3">
        <v>41943</v>
      </c>
      <c r="E345" s="4">
        <f t="shared" si="20"/>
        <v>2014</v>
      </c>
      <c r="F345" s="2" t="s">
        <v>24</v>
      </c>
      <c r="G345" s="2" t="s">
        <v>165</v>
      </c>
      <c r="H345" s="5">
        <v>1717776000</v>
      </c>
      <c r="I345" s="5">
        <v>626206000</v>
      </c>
      <c r="J345" s="5">
        <v>683115000</v>
      </c>
      <c r="K345" s="5">
        <v>66259000</v>
      </c>
      <c r="L345" s="5">
        <v>35710000</v>
      </c>
      <c r="M345" s="1">
        <f t="shared" si="21"/>
        <v>785084000</v>
      </c>
      <c r="N345" s="1">
        <f t="shared" si="22"/>
        <v>1091570000</v>
      </c>
      <c r="O345" s="1">
        <f t="shared" si="23"/>
        <v>306486000</v>
      </c>
    </row>
    <row r="346" spans="1:15" hidden="1" x14ac:dyDescent="0.3">
      <c r="A346" s="2">
        <v>372</v>
      </c>
      <c r="B346" s="2" t="s">
        <v>164</v>
      </c>
      <c r="C346" s="2" t="s">
        <v>15</v>
      </c>
      <c r="D346" s="3">
        <v>42308</v>
      </c>
      <c r="E346" s="4">
        <f t="shared" si="20"/>
        <v>2015</v>
      </c>
      <c r="F346" s="2" t="s">
        <v>24</v>
      </c>
      <c r="G346" s="2" t="s">
        <v>165</v>
      </c>
      <c r="H346" s="5">
        <v>1797060000</v>
      </c>
      <c r="I346" s="5">
        <v>726798000</v>
      </c>
      <c r="J346" s="5">
        <v>712543000</v>
      </c>
      <c r="K346" s="5">
        <v>69589000</v>
      </c>
      <c r="L346" s="5">
        <v>51459000</v>
      </c>
      <c r="M346" s="1">
        <f t="shared" si="21"/>
        <v>833591000</v>
      </c>
      <c r="N346" s="1">
        <f t="shared" si="22"/>
        <v>1070262000</v>
      </c>
      <c r="O346" s="1">
        <f t="shared" si="23"/>
        <v>236671000</v>
      </c>
    </row>
    <row r="347" spans="1:15" hidden="1" x14ac:dyDescent="0.3">
      <c r="A347" s="2">
        <v>373</v>
      </c>
      <c r="B347" s="2" t="s">
        <v>164</v>
      </c>
      <c r="C347" s="2" t="s">
        <v>16</v>
      </c>
      <c r="D347" s="3">
        <v>42674</v>
      </c>
      <c r="E347" s="4">
        <f t="shared" si="20"/>
        <v>2016</v>
      </c>
      <c r="F347" s="2" t="s">
        <v>24</v>
      </c>
      <c r="G347" s="2" t="s">
        <v>165</v>
      </c>
      <c r="H347" s="5">
        <v>1966814000</v>
      </c>
      <c r="I347" s="5">
        <v>793735000</v>
      </c>
      <c r="J347" s="5">
        <v>722798000</v>
      </c>
      <c r="K347" s="5">
        <v>65411000</v>
      </c>
      <c r="L347" s="5">
        <v>60790000</v>
      </c>
      <c r="M347" s="1">
        <f t="shared" si="21"/>
        <v>848999000</v>
      </c>
      <c r="N347" s="1">
        <f t="shared" si="22"/>
        <v>1173079000</v>
      </c>
      <c r="O347" s="1">
        <f t="shared" si="23"/>
        <v>324080000</v>
      </c>
    </row>
    <row r="348" spans="1:15" hidden="1" x14ac:dyDescent="0.3">
      <c r="A348" s="2">
        <v>374</v>
      </c>
      <c r="B348" s="2" t="s">
        <v>166</v>
      </c>
      <c r="C348" s="2" t="s">
        <v>11</v>
      </c>
      <c r="D348" s="3">
        <v>41518</v>
      </c>
      <c r="E348" s="4">
        <f t="shared" si="20"/>
        <v>2013</v>
      </c>
      <c r="F348" s="2" t="s">
        <v>35</v>
      </c>
      <c r="G348" s="2" t="s">
        <v>167</v>
      </c>
      <c r="H348" s="5">
        <v>105156000000</v>
      </c>
      <c r="I348" s="5">
        <v>91948000000</v>
      </c>
      <c r="J348" s="5">
        <v>10104000000</v>
      </c>
      <c r="K348" s="2">
        <v>0</v>
      </c>
      <c r="L348" s="2">
        <v>0</v>
      </c>
      <c r="M348" s="1">
        <f t="shared" si="21"/>
        <v>10104000000</v>
      </c>
      <c r="N348" s="1">
        <f t="shared" si="22"/>
        <v>13208000000</v>
      </c>
      <c r="O348" s="1">
        <f t="shared" si="23"/>
        <v>3104000000</v>
      </c>
    </row>
    <row r="349" spans="1:15" hidden="1" x14ac:dyDescent="0.3">
      <c r="A349" s="2">
        <v>375</v>
      </c>
      <c r="B349" s="2" t="s">
        <v>166</v>
      </c>
      <c r="C349" s="2" t="s">
        <v>14</v>
      </c>
      <c r="D349" s="3">
        <v>41882</v>
      </c>
      <c r="E349" s="4">
        <f t="shared" si="20"/>
        <v>2014</v>
      </c>
      <c r="F349" s="2" t="s">
        <v>35</v>
      </c>
      <c r="G349" s="2" t="s">
        <v>167</v>
      </c>
      <c r="H349" s="5">
        <v>112640000000</v>
      </c>
      <c r="I349" s="5">
        <v>98458000000</v>
      </c>
      <c r="J349" s="5">
        <v>10899000000</v>
      </c>
      <c r="K349" s="2">
        <v>0</v>
      </c>
      <c r="L349" s="2">
        <v>0</v>
      </c>
      <c r="M349" s="1">
        <f t="shared" si="21"/>
        <v>10899000000</v>
      </c>
      <c r="N349" s="1">
        <f t="shared" si="22"/>
        <v>14182000000</v>
      </c>
      <c r="O349" s="1">
        <f t="shared" si="23"/>
        <v>3283000000</v>
      </c>
    </row>
    <row r="350" spans="1:15" hidden="1" x14ac:dyDescent="0.3">
      <c r="A350" s="2">
        <v>376</v>
      </c>
      <c r="B350" s="2" t="s">
        <v>166</v>
      </c>
      <c r="C350" s="2" t="s">
        <v>15</v>
      </c>
      <c r="D350" s="3">
        <v>42246</v>
      </c>
      <c r="E350" s="4">
        <f t="shared" si="20"/>
        <v>2015</v>
      </c>
      <c r="F350" s="2" t="s">
        <v>35</v>
      </c>
      <c r="G350" s="2" t="s">
        <v>167</v>
      </c>
      <c r="H350" s="5">
        <v>116199000000</v>
      </c>
      <c r="I350" s="5">
        <v>101065000000</v>
      </c>
      <c r="J350" s="5">
        <v>11445000000</v>
      </c>
      <c r="K350" s="2">
        <v>0</v>
      </c>
      <c r="L350" s="2">
        <v>0</v>
      </c>
      <c r="M350" s="1">
        <f t="shared" si="21"/>
        <v>11445000000</v>
      </c>
      <c r="N350" s="1">
        <f t="shared" si="22"/>
        <v>15134000000</v>
      </c>
      <c r="O350" s="1">
        <f t="shared" si="23"/>
        <v>3689000000</v>
      </c>
    </row>
    <row r="351" spans="1:15" hidden="1" x14ac:dyDescent="0.3">
      <c r="A351" s="2">
        <v>377</v>
      </c>
      <c r="B351" s="2" t="s">
        <v>166</v>
      </c>
      <c r="C351" s="2" t="s">
        <v>16</v>
      </c>
      <c r="D351" s="3">
        <v>42610</v>
      </c>
      <c r="E351" s="4">
        <f t="shared" si="20"/>
        <v>2016</v>
      </c>
      <c r="F351" s="2" t="s">
        <v>35</v>
      </c>
      <c r="G351" s="2" t="s">
        <v>167</v>
      </c>
      <c r="H351" s="5">
        <v>118719000000</v>
      </c>
      <c r="I351" s="5">
        <v>102901000000</v>
      </c>
      <c r="J351" s="5">
        <v>12068000000</v>
      </c>
      <c r="K351" s="2">
        <v>0</v>
      </c>
      <c r="L351" s="2">
        <v>0</v>
      </c>
      <c r="M351" s="1">
        <f t="shared" si="21"/>
        <v>12068000000</v>
      </c>
      <c r="N351" s="1">
        <f t="shared" si="22"/>
        <v>15818000000</v>
      </c>
      <c r="O351" s="1">
        <f t="shared" si="23"/>
        <v>3750000000</v>
      </c>
    </row>
    <row r="352" spans="1:15" hidden="1" x14ac:dyDescent="0.3">
      <c r="A352" s="2">
        <v>378</v>
      </c>
      <c r="B352" s="2" t="s">
        <v>168</v>
      </c>
      <c r="C352" s="2" t="s">
        <v>11</v>
      </c>
      <c r="D352" s="3">
        <v>37802</v>
      </c>
      <c r="E352" s="4">
        <f t="shared" si="20"/>
        <v>2003</v>
      </c>
      <c r="F352" s="2" t="s">
        <v>35</v>
      </c>
      <c r="G352" s="2" t="s">
        <v>169</v>
      </c>
      <c r="H352" s="5">
        <v>1577000</v>
      </c>
      <c r="I352" s="5">
        <v>258000</v>
      </c>
      <c r="J352" s="5">
        <v>2410000</v>
      </c>
      <c r="K352" s="5">
        <v>65000</v>
      </c>
      <c r="L352" s="2">
        <v>0</v>
      </c>
      <c r="M352" s="1">
        <f t="shared" si="21"/>
        <v>2475000</v>
      </c>
      <c r="N352" s="1">
        <f t="shared" si="22"/>
        <v>1319000</v>
      </c>
      <c r="O352" s="1">
        <f t="shared" si="23"/>
        <v>-1156000</v>
      </c>
    </row>
    <row r="353" spans="1:15" hidden="1" x14ac:dyDescent="0.3">
      <c r="A353" s="2">
        <v>379</v>
      </c>
      <c r="B353" s="2" t="s">
        <v>168</v>
      </c>
      <c r="C353" s="2" t="s">
        <v>14</v>
      </c>
      <c r="D353" s="3">
        <v>38168</v>
      </c>
      <c r="E353" s="4">
        <f t="shared" si="20"/>
        <v>2004</v>
      </c>
      <c r="F353" s="2" t="s">
        <v>35</v>
      </c>
      <c r="G353" s="2" t="s">
        <v>169</v>
      </c>
      <c r="H353" s="5">
        <v>1514000</v>
      </c>
      <c r="I353" s="5">
        <v>142000</v>
      </c>
      <c r="J353" s="5">
        <v>3940000</v>
      </c>
      <c r="K353" s="5">
        <v>30000</v>
      </c>
      <c r="L353" s="5">
        <v>163000</v>
      </c>
      <c r="M353" s="1">
        <f t="shared" si="21"/>
        <v>4133000</v>
      </c>
      <c r="N353" s="1">
        <f t="shared" si="22"/>
        <v>1372000</v>
      </c>
      <c r="O353" s="1">
        <f t="shared" si="23"/>
        <v>-2761000</v>
      </c>
    </row>
    <row r="354" spans="1:15" hidden="1" x14ac:dyDescent="0.3">
      <c r="A354" s="2">
        <v>380</v>
      </c>
      <c r="B354" s="2" t="s">
        <v>168</v>
      </c>
      <c r="C354" s="2" t="s">
        <v>15</v>
      </c>
      <c r="D354" s="3">
        <v>38776</v>
      </c>
      <c r="E354" s="4">
        <f t="shared" si="20"/>
        <v>2006</v>
      </c>
      <c r="F354" s="2" t="s">
        <v>35</v>
      </c>
      <c r="G354" s="2" t="s">
        <v>169</v>
      </c>
      <c r="H354" s="5">
        <v>79562000</v>
      </c>
      <c r="I354" s="5">
        <v>75508000</v>
      </c>
      <c r="J354" s="5">
        <v>15359000</v>
      </c>
      <c r="K354" s="2">
        <v>0</v>
      </c>
      <c r="L354" s="2">
        <v>0</v>
      </c>
      <c r="M354" s="1">
        <f t="shared" si="21"/>
        <v>15359000</v>
      </c>
      <c r="N354" s="1">
        <f t="shared" si="22"/>
        <v>4054000</v>
      </c>
      <c r="O354" s="1">
        <f t="shared" si="23"/>
        <v>-11305000</v>
      </c>
    </row>
    <row r="355" spans="1:15" hidden="1" x14ac:dyDescent="0.3">
      <c r="A355" s="2">
        <v>381</v>
      </c>
      <c r="B355" s="2" t="s">
        <v>168</v>
      </c>
      <c r="C355" s="2" t="s">
        <v>16</v>
      </c>
      <c r="D355" s="3">
        <v>39141</v>
      </c>
      <c r="E355" s="4">
        <f t="shared" si="20"/>
        <v>2007</v>
      </c>
      <c r="F355" s="2" t="s">
        <v>35</v>
      </c>
      <c r="G355" s="2" t="s">
        <v>169</v>
      </c>
      <c r="H355" s="5">
        <v>99642000</v>
      </c>
      <c r="I355" s="5">
        <v>84477000</v>
      </c>
      <c r="J355" s="5">
        <v>25853000</v>
      </c>
      <c r="K355" s="2">
        <v>0</v>
      </c>
      <c r="L355" s="2">
        <v>0</v>
      </c>
      <c r="M355" s="1">
        <f t="shared" si="21"/>
        <v>25853000</v>
      </c>
      <c r="N355" s="1">
        <f t="shared" si="22"/>
        <v>15165000</v>
      </c>
      <c r="O355" s="1">
        <f t="shared" si="23"/>
        <v>-10688000</v>
      </c>
    </row>
    <row r="356" spans="1:15" hidden="1" x14ac:dyDescent="0.3">
      <c r="A356" s="2">
        <v>382</v>
      </c>
      <c r="B356" s="2" t="s">
        <v>170</v>
      </c>
      <c r="C356" s="2" t="s">
        <v>11</v>
      </c>
      <c r="D356" s="3">
        <v>41483</v>
      </c>
      <c r="E356" s="4">
        <f t="shared" si="20"/>
        <v>2013</v>
      </c>
      <c r="F356" s="2" t="s">
        <v>35</v>
      </c>
      <c r="G356" s="2" t="s">
        <v>123</v>
      </c>
      <c r="H356" s="5">
        <v>8052000000</v>
      </c>
      <c r="I356" s="5">
        <v>5140000000</v>
      </c>
      <c r="J356" s="5">
        <v>1653000000</v>
      </c>
      <c r="K356" s="5">
        <v>128000000</v>
      </c>
      <c r="L356" s="2">
        <v>0</v>
      </c>
      <c r="M356" s="1">
        <f t="shared" si="21"/>
        <v>1781000000</v>
      </c>
      <c r="N356" s="1">
        <f t="shared" si="22"/>
        <v>2912000000</v>
      </c>
      <c r="O356" s="1">
        <f t="shared" si="23"/>
        <v>1131000000</v>
      </c>
    </row>
    <row r="357" spans="1:15" hidden="1" x14ac:dyDescent="0.3">
      <c r="A357" s="2">
        <v>383</v>
      </c>
      <c r="B357" s="2" t="s">
        <v>170</v>
      </c>
      <c r="C357" s="2" t="s">
        <v>14</v>
      </c>
      <c r="D357" s="3">
        <v>41854</v>
      </c>
      <c r="E357" s="4">
        <f t="shared" si="20"/>
        <v>2014</v>
      </c>
      <c r="F357" s="2" t="s">
        <v>35</v>
      </c>
      <c r="G357" s="2" t="s">
        <v>123</v>
      </c>
      <c r="H357" s="5">
        <v>8268000000</v>
      </c>
      <c r="I357" s="5">
        <v>5297000000</v>
      </c>
      <c r="J357" s="5">
        <v>1527000000</v>
      </c>
      <c r="K357" s="5">
        <v>122000000</v>
      </c>
      <c r="L357" s="2">
        <v>0</v>
      </c>
      <c r="M357" s="1">
        <f t="shared" si="21"/>
        <v>1649000000</v>
      </c>
      <c r="N357" s="1">
        <f t="shared" si="22"/>
        <v>2971000000</v>
      </c>
      <c r="O357" s="1">
        <f t="shared" si="23"/>
        <v>1322000000</v>
      </c>
    </row>
    <row r="358" spans="1:15" hidden="1" x14ac:dyDescent="0.3">
      <c r="A358" s="2">
        <v>384</v>
      </c>
      <c r="B358" s="2" t="s">
        <v>170</v>
      </c>
      <c r="C358" s="2" t="s">
        <v>15</v>
      </c>
      <c r="D358" s="3">
        <v>42218</v>
      </c>
      <c r="E358" s="4">
        <f t="shared" si="20"/>
        <v>2015</v>
      </c>
      <c r="F358" s="2" t="s">
        <v>35</v>
      </c>
      <c r="G358" s="2" t="s">
        <v>123</v>
      </c>
      <c r="H358" s="5">
        <v>8082000000</v>
      </c>
      <c r="I358" s="5">
        <v>5300000000</v>
      </c>
      <c r="J358" s="5">
        <v>1509000000</v>
      </c>
      <c r="K358" s="5">
        <v>117000000</v>
      </c>
      <c r="L358" s="2">
        <v>0</v>
      </c>
      <c r="M358" s="1">
        <f t="shared" si="21"/>
        <v>1626000000</v>
      </c>
      <c r="N358" s="1">
        <f t="shared" si="22"/>
        <v>2782000000</v>
      </c>
      <c r="O358" s="1">
        <f t="shared" si="23"/>
        <v>1156000000</v>
      </c>
    </row>
    <row r="359" spans="1:15" hidden="1" x14ac:dyDescent="0.3">
      <c r="A359" s="2">
        <v>385</v>
      </c>
      <c r="B359" s="2" t="s">
        <v>170</v>
      </c>
      <c r="C359" s="2" t="s">
        <v>16</v>
      </c>
      <c r="D359" s="3">
        <v>42582</v>
      </c>
      <c r="E359" s="4">
        <f t="shared" si="20"/>
        <v>2016</v>
      </c>
      <c r="F359" s="2" t="s">
        <v>35</v>
      </c>
      <c r="G359" s="2" t="s">
        <v>123</v>
      </c>
      <c r="H359" s="5">
        <v>7961000000</v>
      </c>
      <c r="I359" s="5">
        <v>5181000000</v>
      </c>
      <c r="J359" s="5">
        <v>1665000000</v>
      </c>
      <c r="K359" s="5">
        <v>124000000</v>
      </c>
      <c r="L359" s="2">
        <v>0</v>
      </c>
      <c r="M359" s="1">
        <f t="shared" si="21"/>
        <v>1789000000</v>
      </c>
      <c r="N359" s="1">
        <f t="shared" si="22"/>
        <v>2780000000</v>
      </c>
      <c r="O359" s="1">
        <f t="shared" si="23"/>
        <v>991000000</v>
      </c>
    </row>
    <row r="360" spans="1:15" hidden="1" x14ac:dyDescent="0.3">
      <c r="A360" s="2">
        <v>386</v>
      </c>
      <c r="B360" s="2" t="s">
        <v>171</v>
      </c>
      <c r="C360" s="2" t="s">
        <v>11</v>
      </c>
      <c r="D360" s="3">
        <v>41305</v>
      </c>
      <c r="E360" s="4">
        <f t="shared" si="20"/>
        <v>2013</v>
      </c>
      <c r="F360" s="2" t="s">
        <v>21</v>
      </c>
      <c r="G360" s="2" t="s">
        <v>56</v>
      </c>
      <c r="H360" s="5">
        <v>3050195000</v>
      </c>
      <c r="I360" s="5">
        <v>683579000</v>
      </c>
      <c r="J360" s="5">
        <v>2047847000</v>
      </c>
      <c r="K360" s="5">
        <v>429479000</v>
      </c>
      <c r="L360" s="2">
        <v>0</v>
      </c>
      <c r="M360" s="1">
        <f t="shared" si="21"/>
        <v>2477326000</v>
      </c>
      <c r="N360" s="1">
        <f t="shared" si="22"/>
        <v>2366616000</v>
      </c>
      <c r="O360" s="1">
        <f t="shared" si="23"/>
        <v>-110710000</v>
      </c>
    </row>
    <row r="361" spans="1:15" hidden="1" x14ac:dyDescent="0.3">
      <c r="A361" s="2">
        <v>387</v>
      </c>
      <c r="B361" s="2" t="s">
        <v>171</v>
      </c>
      <c r="C361" s="2" t="s">
        <v>14</v>
      </c>
      <c r="D361" s="3">
        <v>41670</v>
      </c>
      <c r="E361" s="4">
        <f t="shared" si="20"/>
        <v>2014</v>
      </c>
      <c r="F361" s="2" t="s">
        <v>21</v>
      </c>
      <c r="G361" s="2" t="s">
        <v>56</v>
      </c>
      <c r="H361" s="5">
        <v>4071003000</v>
      </c>
      <c r="I361" s="5">
        <v>968428000</v>
      </c>
      <c r="J361" s="5">
        <v>2764851000</v>
      </c>
      <c r="K361" s="5">
        <v>623798000</v>
      </c>
      <c r="L361" s="2">
        <v>0</v>
      </c>
      <c r="M361" s="1">
        <f t="shared" si="21"/>
        <v>3388649000</v>
      </c>
      <c r="N361" s="1">
        <f t="shared" si="22"/>
        <v>3102575000</v>
      </c>
      <c r="O361" s="1">
        <f t="shared" si="23"/>
        <v>-286074000</v>
      </c>
    </row>
    <row r="362" spans="1:15" hidden="1" x14ac:dyDescent="0.3">
      <c r="A362" s="2">
        <v>388</v>
      </c>
      <c r="B362" s="2" t="s">
        <v>171</v>
      </c>
      <c r="C362" s="2" t="s">
        <v>15</v>
      </c>
      <c r="D362" s="3">
        <v>42035</v>
      </c>
      <c r="E362" s="4">
        <f t="shared" si="20"/>
        <v>2015</v>
      </c>
      <c r="F362" s="2" t="s">
        <v>21</v>
      </c>
      <c r="G362" s="2" t="s">
        <v>56</v>
      </c>
      <c r="H362" s="5">
        <v>5373586000</v>
      </c>
      <c r="I362" s="5">
        <v>1289270000</v>
      </c>
      <c r="J362" s="5">
        <v>3437032000</v>
      </c>
      <c r="K362" s="5">
        <v>792917000</v>
      </c>
      <c r="L362" s="2">
        <v>0</v>
      </c>
      <c r="M362" s="1">
        <f t="shared" si="21"/>
        <v>4229949000</v>
      </c>
      <c r="N362" s="1">
        <f t="shared" si="22"/>
        <v>4084316000</v>
      </c>
      <c r="O362" s="1">
        <f t="shared" si="23"/>
        <v>-145633000</v>
      </c>
    </row>
    <row r="363" spans="1:15" hidden="1" x14ac:dyDescent="0.3">
      <c r="A363" s="2">
        <v>389</v>
      </c>
      <c r="B363" s="2" t="s">
        <v>171</v>
      </c>
      <c r="C363" s="2" t="s">
        <v>16</v>
      </c>
      <c r="D363" s="3">
        <v>42400</v>
      </c>
      <c r="E363" s="4">
        <f t="shared" si="20"/>
        <v>2016</v>
      </c>
      <c r="F363" s="2" t="s">
        <v>21</v>
      </c>
      <c r="G363" s="2" t="s">
        <v>56</v>
      </c>
      <c r="H363" s="5">
        <v>6667216000</v>
      </c>
      <c r="I363" s="5">
        <v>1654548000</v>
      </c>
      <c r="J363" s="5">
        <v>3951445000</v>
      </c>
      <c r="K363" s="5">
        <v>946300000</v>
      </c>
      <c r="L363" s="2">
        <v>0</v>
      </c>
      <c r="M363" s="1">
        <f t="shared" si="21"/>
        <v>4897745000</v>
      </c>
      <c r="N363" s="1">
        <f t="shared" si="22"/>
        <v>5012668000</v>
      </c>
      <c r="O363" s="1">
        <f t="shared" si="23"/>
        <v>114923000</v>
      </c>
    </row>
    <row r="364" spans="1:15" hidden="1" x14ac:dyDescent="0.3">
      <c r="A364" s="2">
        <v>390</v>
      </c>
      <c r="B364" s="2" t="s">
        <v>172</v>
      </c>
      <c r="C364" s="2" t="s">
        <v>11</v>
      </c>
      <c r="D364" s="3">
        <v>41482</v>
      </c>
      <c r="E364" s="4">
        <f t="shared" si="20"/>
        <v>2013</v>
      </c>
      <c r="F364" s="2" t="s">
        <v>21</v>
      </c>
      <c r="G364" s="2" t="s">
        <v>173</v>
      </c>
      <c r="H364" s="5">
        <v>48607000000</v>
      </c>
      <c r="I364" s="5">
        <v>19167000000</v>
      </c>
      <c r="J364" s="5">
        <v>11802000000</v>
      </c>
      <c r="K364" s="5">
        <v>5942000000</v>
      </c>
      <c r="L364" s="5">
        <v>395000000</v>
      </c>
      <c r="M364" s="1">
        <f t="shared" si="21"/>
        <v>18139000000</v>
      </c>
      <c r="N364" s="1">
        <f t="shared" si="22"/>
        <v>29440000000</v>
      </c>
      <c r="O364" s="1">
        <f t="shared" si="23"/>
        <v>11301000000</v>
      </c>
    </row>
    <row r="365" spans="1:15" hidden="1" x14ac:dyDescent="0.3">
      <c r="A365" s="2">
        <v>391</v>
      </c>
      <c r="B365" s="2" t="s">
        <v>172</v>
      </c>
      <c r="C365" s="2" t="s">
        <v>14</v>
      </c>
      <c r="D365" s="3">
        <v>41846</v>
      </c>
      <c r="E365" s="4">
        <f t="shared" si="20"/>
        <v>2014</v>
      </c>
      <c r="F365" s="2" t="s">
        <v>21</v>
      </c>
      <c r="G365" s="2" t="s">
        <v>173</v>
      </c>
      <c r="H365" s="5">
        <v>47142000000</v>
      </c>
      <c r="I365" s="5">
        <v>19373000000</v>
      </c>
      <c r="J365" s="5">
        <v>11437000000</v>
      </c>
      <c r="K365" s="5">
        <v>6294000000</v>
      </c>
      <c r="L365" s="5">
        <v>275000000</v>
      </c>
      <c r="M365" s="1">
        <f t="shared" si="21"/>
        <v>18006000000</v>
      </c>
      <c r="N365" s="1">
        <f t="shared" si="22"/>
        <v>27769000000</v>
      </c>
      <c r="O365" s="1">
        <f t="shared" si="23"/>
        <v>9763000000</v>
      </c>
    </row>
    <row r="366" spans="1:15" hidden="1" x14ac:dyDescent="0.3">
      <c r="A366" s="2">
        <v>392</v>
      </c>
      <c r="B366" s="2" t="s">
        <v>172</v>
      </c>
      <c r="C366" s="2" t="s">
        <v>15</v>
      </c>
      <c r="D366" s="3">
        <v>42210</v>
      </c>
      <c r="E366" s="4">
        <f t="shared" si="20"/>
        <v>2015</v>
      </c>
      <c r="F366" s="2" t="s">
        <v>21</v>
      </c>
      <c r="G366" s="2" t="s">
        <v>173</v>
      </c>
      <c r="H366" s="5">
        <v>49161000000</v>
      </c>
      <c r="I366" s="5">
        <v>19480000000</v>
      </c>
      <c r="J366" s="5">
        <v>11861000000</v>
      </c>
      <c r="K366" s="5">
        <v>6207000000</v>
      </c>
      <c r="L366" s="5">
        <v>359000000</v>
      </c>
      <c r="M366" s="1">
        <f t="shared" si="21"/>
        <v>18427000000</v>
      </c>
      <c r="N366" s="1">
        <f t="shared" si="22"/>
        <v>29681000000</v>
      </c>
      <c r="O366" s="1">
        <f t="shared" si="23"/>
        <v>11254000000</v>
      </c>
    </row>
    <row r="367" spans="1:15" hidden="1" x14ac:dyDescent="0.3">
      <c r="A367" s="2">
        <v>393</v>
      </c>
      <c r="B367" s="2" t="s">
        <v>172</v>
      </c>
      <c r="C367" s="2" t="s">
        <v>16</v>
      </c>
      <c r="D367" s="3">
        <v>42581</v>
      </c>
      <c r="E367" s="4">
        <f t="shared" si="20"/>
        <v>2016</v>
      </c>
      <c r="F367" s="2" t="s">
        <v>21</v>
      </c>
      <c r="G367" s="2" t="s">
        <v>173</v>
      </c>
      <c r="H367" s="5">
        <v>49247000000</v>
      </c>
      <c r="I367" s="5">
        <v>18287000000</v>
      </c>
      <c r="J367" s="5">
        <v>11433000000</v>
      </c>
      <c r="K367" s="5">
        <v>6296000000</v>
      </c>
      <c r="L367" s="5">
        <v>303000000</v>
      </c>
      <c r="M367" s="1">
        <f t="shared" si="21"/>
        <v>18032000000</v>
      </c>
      <c r="N367" s="1">
        <f t="shared" si="22"/>
        <v>30960000000</v>
      </c>
      <c r="O367" s="1">
        <f t="shared" si="23"/>
        <v>12928000000</v>
      </c>
    </row>
    <row r="368" spans="1:15" hidden="1" x14ac:dyDescent="0.3">
      <c r="A368" s="2">
        <v>394</v>
      </c>
      <c r="B368" s="2" t="s">
        <v>174</v>
      </c>
      <c r="C368" s="2" t="s">
        <v>11</v>
      </c>
      <c r="D368" s="3">
        <v>42097</v>
      </c>
      <c r="E368" s="4">
        <f t="shared" si="20"/>
        <v>2015</v>
      </c>
      <c r="F368" s="2" t="s">
        <v>21</v>
      </c>
      <c r="G368" s="2" t="s">
        <v>175</v>
      </c>
      <c r="H368" s="5">
        <v>4069746000</v>
      </c>
      <c r="I368" s="5">
        <v>3282301000</v>
      </c>
      <c r="J368" s="5">
        <v>194207000</v>
      </c>
      <c r="K368" s="2">
        <v>0</v>
      </c>
      <c r="L368" s="5">
        <v>137058000</v>
      </c>
      <c r="M368" s="1">
        <f t="shared" si="21"/>
        <v>331265000</v>
      </c>
      <c r="N368" s="1">
        <f t="shared" si="22"/>
        <v>787445000</v>
      </c>
      <c r="O368" s="1">
        <f t="shared" si="23"/>
        <v>456180000</v>
      </c>
    </row>
    <row r="369" spans="1:15" hidden="1" x14ac:dyDescent="0.3">
      <c r="A369" s="2">
        <v>395</v>
      </c>
      <c r="B369" s="2" t="s">
        <v>174</v>
      </c>
      <c r="C369" s="2" t="s">
        <v>14</v>
      </c>
      <c r="D369" s="3">
        <v>42461</v>
      </c>
      <c r="E369" s="4">
        <f t="shared" si="20"/>
        <v>2016</v>
      </c>
      <c r="F369" s="2" t="s">
        <v>21</v>
      </c>
      <c r="G369" s="2" t="s">
        <v>175</v>
      </c>
      <c r="H369" s="5">
        <v>4250447000</v>
      </c>
      <c r="I369" s="5">
        <v>3575631000</v>
      </c>
      <c r="J369" s="5">
        <v>187244000</v>
      </c>
      <c r="K369" s="2">
        <v>0</v>
      </c>
      <c r="L369" s="5">
        <v>182242000</v>
      </c>
      <c r="M369" s="1">
        <f t="shared" si="21"/>
        <v>369486000</v>
      </c>
      <c r="N369" s="1">
        <f t="shared" si="22"/>
        <v>674816000</v>
      </c>
      <c r="O369" s="1">
        <f t="shared" si="23"/>
        <v>305330000</v>
      </c>
    </row>
    <row r="370" spans="1:15" hidden="1" x14ac:dyDescent="0.3">
      <c r="A370" s="2">
        <v>396</v>
      </c>
      <c r="B370" s="2" t="s">
        <v>176</v>
      </c>
      <c r="C370" s="2" t="s">
        <v>11</v>
      </c>
      <c r="D370" s="3">
        <v>41639</v>
      </c>
      <c r="E370" s="4">
        <f t="shared" si="20"/>
        <v>2013</v>
      </c>
      <c r="F370" s="2" t="s">
        <v>12</v>
      </c>
      <c r="G370" s="2" t="s">
        <v>177</v>
      </c>
      <c r="H370" s="5">
        <v>12026000000</v>
      </c>
      <c r="I370" s="5">
        <v>3931000000</v>
      </c>
      <c r="J370" s="5">
        <v>3518000000</v>
      </c>
      <c r="K370" s="2">
        <v>0</v>
      </c>
      <c r="L370" s="5">
        <v>1104000000</v>
      </c>
      <c r="M370" s="1">
        <f t="shared" si="21"/>
        <v>4622000000</v>
      </c>
      <c r="N370" s="1">
        <f t="shared" si="22"/>
        <v>8095000000</v>
      </c>
      <c r="O370" s="1">
        <f t="shared" si="23"/>
        <v>3473000000</v>
      </c>
    </row>
    <row r="371" spans="1:15" hidden="1" x14ac:dyDescent="0.3">
      <c r="A371" s="2">
        <v>397</v>
      </c>
      <c r="B371" s="2" t="s">
        <v>176</v>
      </c>
      <c r="C371" s="2" t="s">
        <v>14</v>
      </c>
      <c r="D371" s="3">
        <v>41999</v>
      </c>
      <c r="E371" s="4">
        <f t="shared" si="20"/>
        <v>2014</v>
      </c>
      <c r="F371" s="2" t="s">
        <v>12</v>
      </c>
      <c r="G371" s="2" t="s">
        <v>177</v>
      </c>
      <c r="H371" s="5">
        <v>12669000000</v>
      </c>
      <c r="I371" s="5">
        <v>4100000000</v>
      </c>
      <c r="J371" s="5">
        <v>3805000000</v>
      </c>
      <c r="K371" s="2">
        <v>0</v>
      </c>
      <c r="L371" s="5">
        <v>1151000000</v>
      </c>
      <c r="M371" s="1">
        <f t="shared" si="21"/>
        <v>4956000000</v>
      </c>
      <c r="N371" s="1">
        <f t="shared" si="22"/>
        <v>8569000000</v>
      </c>
      <c r="O371" s="1">
        <f t="shared" si="23"/>
        <v>3613000000</v>
      </c>
    </row>
    <row r="372" spans="1:15" hidden="1" x14ac:dyDescent="0.3">
      <c r="A372" s="2">
        <v>398</v>
      </c>
      <c r="B372" s="2" t="s">
        <v>176</v>
      </c>
      <c r="C372" s="2" t="s">
        <v>15</v>
      </c>
      <c r="D372" s="3">
        <v>42363</v>
      </c>
      <c r="E372" s="4">
        <f t="shared" si="20"/>
        <v>2015</v>
      </c>
      <c r="F372" s="2" t="s">
        <v>12</v>
      </c>
      <c r="G372" s="2" t="s">
        <v>177</v>
      </c>
      <c r="H372" s="5">
        <v>11811000000</v>
      </c>
      <c r="I372" s="5">
        <v>3293000000</v>
      </c>
      <c r="J372" s="5">
        <v>3726000000</v>
      </c>
      <c r="K372" s="2">
        <v>0</v>
      </c>
      <c r="L372" s="5">
        <v>1208000000</v>
      </c>
      <c r="M372" s="1">
        <f t="shared" si="21"/>
        <v>4934000000</v>
      </c>
      <c r="N372" s="1">
        <f t="shared" si="22"/>
        <v>8518000000</v>
      </c>
      <c r="O372" s="1">
        <f t="shared" si="23"/>
        <v>3584000000</v>
      </c>
    </row>
    <row r="373" spans="1:15" hidden="1" x14ac:dyDescent="0.3">
      <c r="A373" s="2">
        <v>399</v>
      </c>
      <c r="B373" s="2" t="s">
        <v>176</v>
      </c>
      <c r="C373" s="2" t="s">
        <v>16</v>
      </c>
      <c r="D373" s="3">
        <v>42734</v>
      </c>
      <c r="E373" s="4">
        <f t="shared" si="20"/>
        <v>2016</v>
      </c>
      <c r="F373" s="2" t="s">
        <v>12</v>
      </c>
      <c r="G373" s="2" t="s">
        <v>177</v>
      </c>
      <c r="H373" s="5">
        <v>11069000000</v>
      </c>
      <c r="I373" s="5">
        <v>2782000000</v>
      </c>
      <c r="J373" s="5">
        <v>3597000000</v>
      </c>
      <c r="K373" s="2">
        <v>0</v>
      </c>
      <c r="L373" s="5">
        <v>1301000000</v>
      </c>
      <c r="M373" s="1">
        <f t="shared" si="21"/>
        <v>4898000000</v>
      </c>
      <c r="N373" s="1">
        <f t="shared" si="22"/>
        <v>8287000000</v>
      </c>
      <c r="O373" s="1">
        <f t="shared" si="23"/>
        <v>3389000000</v>
      </c>
    </row>
    <row r="374" spans="1:15" hidden="1" x14ac:dyDescent="0.3">
      <c r="A374" s="2">
        <v>400</v>
      </c>
      <c r="B374" s="2" t="s">
        <v>178</v>
      </c>
      <c r="C374" s="2" t="s">
        <v>11</v>
      </c>
      <c r="D374" s="3">
        <v>41425</v>
      </c>
      <c r="E374" s="4">
        <f t="shared" si="20"/>
        <v>2013</v>
      </c>
      <c r="F374" s="2" t="s">
        <v>12</v>
      </c>
      <c r="G374" s="2" t="s">
        <v>179</v>
      </c>
      <c r="H374" s="5">
        <v>4245964000</v>
      </c>
      <c r="I374" s="5">
        <v>2492655000</v>
      </c>
      <c r="J374" s="5">
        <v>1187331000</v>
      </c>
      <c r="K374" s="2">
        <v>0</v>
      </c>
      <c r="L374" s="2">
        <v>0</v>
      </c>
      <c r="M374" s="1">
        <f t="shared" si="21"/>
        <v>1187331000</v>
      </c>
      <c r="N374" s="1">
        <f t="shared" si="22"/>
        <v>1753309000</v>
      </c>
      <c r="O374" s="1">
        <f t="shared" si="23"/>
        <v>565978000</v>
      </c>
    </row>
    <row r="375" spans="1:15" hidden="1" x14ac:dyDescent="0.3">
      <c r="A375" s="2">
        <v>401</v>
      </c>
      <c r="B375" s="2" t="s">
        <v>178</v>
      </c>
      <c r="C375" s="2" t="s">
        <v>14</v>
      </c>
      <c r="D375" s="3">
        <v>41790</v>
      </c>
      <c r="E375" s="4">
        <f t="shared" si="20"/>
        <v>2014</v>
      </c>
      <c r="F375" s="2" t="s">
        <v>12</v>
      </c>
      <c r="G375" s="2" t="s">
        <v>179</v>
      </c>
      <c r="H375" s="5">
        <v>4193844000</v>
      </c>
      <c r="I375" s="5">
        <v>2444085000</v>
      </c>
      <c r="J375" s="5">
        <v>1147039000</v>
      </c>
      <c r="K375" s="2">
        <v>0</v>
      </c>
      <c r="L375" s="2">
        <v>0</v>
      </c>
      <c r="M375" s="1">
        <f t="shared" si="21"/>
        <v>1147039000</v>
      </c>
      <c r="N375" s="1">
        <f t="shared" si="22"/>
        <v>1749759000</v>
      </c>
      <c r="O375" s="1">
        <f t="shared" si="23"/>
        <v>602720000</v>
      </c>
    </row>
    <row r="376" spans="1:15" hidden="1" x14ac:dyDescent="0.3">
      <c r="A376" s="2">
        <v>402</v>
      </c>
      <c r="B376" s="2" t="s">
        <v>178</v>
      </c>
      <c r="C376" s="2" t="s">
        <v>15</v>
      </c>
      <c r="D376" s="3">
        <v>42155</v>
      </c>
      <c r="E376" s="4">
        <f t="shared" si="20"/>
        <v>2015</v>
      </c>
      <c r="F376" s="2" t="s">
        <v>12</v>
      </c>
      <c r="G376" s="2" t="s">
        <v>179</v>
      </c>
      <c r="H376" s="5">
        <v>4476886000</v>
      </c>
      <c r="I376" s="5">
        <v>2555549000</v>
      </c>
      <c r="J376" s="5">
        <v>1224930000</v>
      </c>
      <c r="K376" s="2">
        <v>0</v>
      </c>
      <c r="L376" s="2">
        <v>0</v>
      </c>
      <c r="M376" s="1">
        <f t="shared" si="21"/>
        <v>1224930000</v>
      </c>
      <c r="N376" s="1">
        <f t="shared" si="22"/>
        <v>1921337000</v>
      </c>
      <c r="O376" s="1">
        <f t="shared" si="23"/>
        <v>696407000</v>
      </c>
    </row>
    <row r="377" spans="1:15" hidden="1" x14ac:dyDescent="0.3">
      <c r="A377" s="2">
        <v>403</v>
      </c>
      <c r="B377" s="2" t="s">
        <v>178</v>
      </c>
      <c r="C377" s="2" t="s">
        <v>16</v>
      </c>
      <c r="D377" s="3">
        <v>42521</v>
      </c>
      <c r="E377" s="4">
        <f t="shared" si="20"/>
        <v>2016</v>
      </c>
      <c r="F377" s="2" t="s">
        <v>12</v>
      </c>
      <c r="G377" s="2" t="s">
        <v>179</v>
      </c>
      <c r="H377" s="5">
        <v>4905458000</v>
      </c>
      <c r="I377" s="5">
        <v>2775588000</v>
      </c>
      <c r="J377" s="5">
        <v>1348122000</v>
      </c>
      <c r="K377" s="2">
        <v>0</v>
      </c>
      <c r="L377" s="2">
        <v>0</v>
      </c>
      <c r="M377" s="1">
        <f t="shared" si="21"/>
        <v>1348122000</v>
      </c>
      <c r="N377" s="1">
        <f t="shared" si="22"/>
        <v>2129870000</v>
      </c>
      <c r="O377" s="1">
        <f t="shared" si="23"/>
        <v>781748000</v>
      </c>
    </row>
    <row r="378" spans="1:15" hidden="1" x14ac:dyDescent="0.3">
      <c r="A378" s="2">
        <v>404</v>
      </c>
      <c r="B378" s="2" t="s">
        <v>180</v>
      </c>
      <c r="C378" s="2" t="s">
        <v>11</v>
      </c>
      <c r="D378" s="3">
        <v>41274</v>
      </c>
      <c r="E378" s="4">
        <f t="shared" si="20"/>
        <v>2012</v>
      </c>
      <c r="F378" s="2" t="s">
        <v>181</v>
      </c>
      <c r="G378" s="2" t="s">
        <v>182</v>
      </c>
      <c r="H378" s="5">
        <v>18376000000</v>
      </c>
      <c r="I378" s="5">
        <v>7639000000</v>
      </c>
      <c r="J378" s="5">
        <v>3244000000</v>
      </c>
      <c r="K378" s="2">
        <v>0</v>
      </c>
      <c r="L378" s="5">
        <v>4780000000</v>
      </c>
      <c r="M378" s="1">
        <f t="shared" si="21"/>
        <v>8024000000</v>
      </c>
      <c r="N378" s="1">
        <f t="shared" si="22"/>
        <v>10737000000</v>
      </c>
      <c r="O378" s="1">
        <f t="shared" si="23"/>
        <v>2713000000</v>
      </c>
    </row>
    <row r="379" spans="1:15" hidden="1" x14ac:dyDescent="0.3">
      <c r="A379" s="2">
        <v>405</v>
      </c>
      <c r="B379" s="2" t="s">
        <v>180</v>
      </c>
      <c r="C379" s="2" t="s">
        <v>14</v>
      </c>
      <c r="D379" s="3">
        <v>41639</v>
      </c>
      <c r="E379" s="4">
        <f t="shared" si="20"/>
        <v>2013</v>
      </c>
      <c r="F379" s="2" t="s">
        <v>181</v>
      </c>
      <c r="G379" s="2" t="s">
        <v>182</v>
      </c>
      <c r="H379" s="5">
        <v>18095000000</v>
      </c>
      <c r="I379" s="5">
        <v>7507000000</v>
      </c>
      <c r="J379" s="5">
        <v>3502000000</v>
      </c>
      <c r="K379" s="2">
        <v>0</v>
      </c>
      <c r="L379" s="5">
        <v>4541000000</v>
      </c>
      <c r="M379" s="1">
        <f t="shared" si="21"/>
        <v>8043000000</v>
      </c>
      <c r="N379" s="1">
        <f t="shared" si="22"/>
        <v>10588000000</v>
      </c>
      <c r="O379" s="1">
        <f t="shared" si="23"/>
        <v>2545000000</v>
      </c>
    </row>
    <row r="380" spans="1:15" hidden="1" x14ac:dyDescent="0.3">
      <c r="A380" s="2">
        <v>406</v>
      </c>
      <c r="B380" s="2" t="s">
        <v>180</v>
      </c>
      <c r="C380" s="2" t="s">
        <v>15</v>
      </c>
      <c r="D380" s="3">
        <v>42004</v>
      </c>
      <c r="E380" s="4">
        <f t="shared" si="20"/>
        <v>2014</v>
      </c>
      <c r="F380" s="2" t="s">
        <v>181</v>
      </c>
      <c r="G380" s="2" t="s">
        <v>182</v>
      </c>
      <c r="H380" s="5">
        <v>18031000000</v>
      </c>
      <c r="I380" s="5">
        <v>7846000000</v>
      </c>
      <c r="J380" s="5">
        <v>3347000000</v>
      </c>
      <c r="K380" s="2">
        <v>0</v>
      </c>
      <c r="L380" s="5">
        <v>4428000000</v>
      </c>
      <c r="M380" s="1">
        <f t="shared" si="21"/>
        <v>7775000000</v>
      </c>
      <c r="N380" s="1">
        <f t="shared" si="22"/>
        <v>10185000000</v>
      </c>
      <c r="O380" s="1">
        <f t="shared" si="23"/>
        <v>2410000000</v>
      </c>
    </row>
    <row r="381" spans="1:15" hidden="1" x14ac:dyDescent="0.3">
      <c r="A381" s="2">
        <v>407</v>
      </c>
      <c r="B381" s="2" t="s">
        <v>180</v>
      </c>
      <c r="C381" s="2" t="s">
        <v>16</v>
      </c>
      <c r="D381" s="3">
        <v>42369</v>
      </c>
      <c r="E381" s="4">
        <f t="shared" si="20"/>
        <v>2015</v>
      </c>
      <c r="F381" s="2" t="s">
        <v>181</v>
      </c>
      <c r="G381" s="2" t="s">
        <v>182</v>
      </c>
      <c r="H381" s="5">
        <v>17900000000</v>
      </c>
      <c r="I381" s="5">
        <v>7778000000</v>
      </c>
      <c r="J381" s="5">
        <v>3328000000</v>
      </c>
      <c r="K381" s="2">
        <v>0</v>
      </c>
      <c r="L381" s="5">
        <v>4189000000</v>
      </c>
      <c r="M381" s="1">
        <f t="shared" si="21"/>
        <v>7517000000</v>
      </c>
      <c r="N381" s="1">
        <f t="shared" si="22"/>
        <v>10122000000</v>
      </c>
      <c r="O381" s="1">
        <f t="shared" si="23"/>
        <v>2605000000</v>
      </c>
    </row>
    <row r="382" spans="1:15" hidden="1" x14ac:dyDescent="0.3">
      <c r="A382" s="2">
        <v>408</v>
      </c>
      <c r="B382" s="2" t="s">
        <v>183</v>
      </c>
      <c r="C382" s="2" t="s">
        <v>11</v>
      </c>
      <c r="D382" s="3">
        <v>41274</v>
      </c>
      <c r="E382" s="4">
        <f t="shared" si="20"/>
        <v>2012</v>
      </c>
      <c r="F382" s="2" t="s">
        <v>21</v>
      </c>
      <c r="G382" s="2" t="s">
        <v>175</v>
      </c>
      <c r="H382" s="5">
        <v>7346472000</v>
      </c>
      <c r="I382" s="5">
        <v>4278241000</v>
      </c>
      <c r="J382" s="5">
        <v>1557646000</v>
      </c>
      <c r="K382" s="2">
        <v>0</v>
      </c>
      <c r="L382" s="5">
        <v>149089000</v>
      </c>
      <c r="M382" s="1">
        <f t="shared" si="21"/>
        <v>1706735000</v>
      </c>
      <c r="N382" s="1">
        <f t="shared" si="22"/>
        <v>3068231000</v>
      </c>
      <c r="O382" s="1">
        <f t="shared" si="23"/>
        <v>1361496000</v>
      </c>
    </row>
    <row r="383" spans="1:15" hidden="1" x14ac:dyDescent="0.3">
      <c r="A383" s="2">
        <v>409</v>
      </c>
      <c r="B383" s="2" t="s">
        <v>183</v>
      </c>
      <c r="C383" s="2" t="s">
        <v>14</v>
      </c>
      <c r="D383" s="3">
        <v>41639</v>
      </c>
      <c r="E383" s="4">
        <f t="shared" si="20"/>
        <v>2013</v>
      </c>
      <c r="F383" s="2" t="s">
        <v>21</v>
      </c>
      <c r="G383" s="2" t="s">
        <v>175</v>
      </c>
      <c r="H383" s="5">
        <v>8843200000</v>
      </c>
      <c r="I383" s="5">
        <v>5265500000</v>
      </c>
      <c r="J383" s="5">
        <v>1727600000</v>
      </c>
      <c r="K383" s="2">
        <v>0</v>
      </c>
      <c r="L383" s="5">
        <v>172200000</v>
      </c>
      <c r="M383" s="1">
        <f t="shared" si="21"/>
        <v>1899800000</v>
      </c>
      <c r="N383" s="1">
        <f t="shared" si="22"/>
        <v>3577700000</v>
      </c>
      <c r="O383" s="1">
        <f t="shared" si="23"/>
        <v>1677900000</v>
      </c>
    </row>
    <row r="384" spans="1:15" hidden="1" x14ac:dyDescent="0.3">
      <c r="A384" s="2">
        <v>410</v>
      </c>
      <c r="B384" s="2" t="s">
        <v>183</v>
      </c>
      <c r="C384" s="2" t="s">
        <v>15</v>
      </c>
      <c r="D384" s="3">
        <v>42004</v>
      </c>
      <c r="E384" s="4">
        <f t="shared" si="20"/>
        <v>2014</v>
      </c>
      <c r="F384" s="2" t="s">
        <v>21</v>
      </c>
      <c r="G384" s="2" t="s">
        <v>175</v>
      </c>
      <c r="H384" s="5">
        <v>10262700000</v>
      </c>
      <c r="I384" s="5">
        <v>6141100000</v>
      </c>
      <c r="J384" s="5">
        <v>2037000000</v>
      </c>
      <c r="K384" s="2">
        <v>0</v>
      </c>
      <c r="L384" s="5">
        <v>199700000</v>
      </c>
      <c r="M384" s="1">
        <f t="shared" si="21"/>
        <v>2236700000</v>
      </c>
      <c r="N384" s="1">
        <f t="shared" si="22"/>
        <v>4121600000</v>
      </c>
      <c r="O384" s="1">
        <f t="shared" si="23"/>
        <v>1884900000</v>
      </c>
    </row>
    <row r="385" spans="1:15" hidden="1" x14ac:dyDescent="0.3">
      <c r="A385" s="2">
        <v>411</v>
      </c>
      <c r="B385" s="2" t="s">
        <v>183</v>
      </c>
      <c r="C385" s="2" t="s">
        <v>16</v>
      </c>
      <c r="D385" s="3">
        <v>42369</v>
      </c>
      <c r="E385" s="4">
        <f t="shared" si="20"/>
        <v>2015</v>
      </c>
      <c r="F385" s="2" t="s">
        <v>21</v>
      </c>
      <c r="G385" s="2" t="s">
        <v>175</v>
      </c>
      <c r="H385" s="5">
        <v>12416000000</v>
      </c>
      <c r="I385" s="5">
        <v>7440200000</v>
      </c>
      <c r="J385" s="5">
        <v>2508600000</v>
      </c>
      <c r="K385" s="2">
        <v>0</v>
      </c>
      <c r="L385" s="5">
        <v>325200000</v>
      </c>
      <c r="M385" s="1">
        <f t="shared" si="21"/>
        <v>2833800000</v>
      </c>
      <c r="N385" s="1">
        <f t="shared" si="22"/>
        <v>4975800000</v>
      </c>
      <c r="O385" s="1">
        <f t="shared" si="23"/>
        <v>2142000000</v>
      </c>
    </row>
    <row r="386" spans="1:15" hidden="1" x14ac:dyDescent="0.3">
      <c r="A386" s="2">
        <v>412</v>
      </c>
      <c r="B386" s="2" t="s">
        <v>184</v>
      </c>
      <c r="C386" s="2" t="s">
        <v>11</v>
      </c>
      <c r="D386" s="3">
        <v>41639</v>
      </c>
      <c r="E386" s="4">
        <f t="shared" si="20"/>
        <v>2013</v>
      </c>
      <c r="F386" s="2" t="s">
        <v>21</v>
      </c>
      <c r="G386" s="2" t="s">
        <v>56</v>
      </c>
      <c r="H386" s="5">
        <v>2918434000</v>
      </c>
      <c r="I386" s="5">
        <v>502795000</v>
      </c>
      <c r="J386" s="5">
        <v>1476916000</v>
      </c>
      <c r="K386" s="5">
        <v>516338000</v>
      </c>
      <c r="L386" s="5">
        <v>41668000</v>
      </c>
      <c r="M386" s="1">
        <f t="shared" si="21"/>
        <v>2034922000</v>
      </c>
      <c r="N386" s="1">
        <f t="shared" si="22"/>
        <v>2415639000</v>
      </c>
      <c r="O386" s="1">
        <f t="shared" si="23"/>
        <v>380717000</v>
      </c>
    </row>
    <row r="387" spans="1:15" hidden="1" x14ac:dyDescent="0.3">
      <c r="A387" s="2">
        <v>413</v>
      </c>
      <c r="B387" s="2" t="s">
        <v>184</v>
      </c>
      <c r="C387" s="2" t="s">
        <v>14</v>
      </c>
      <c r="D387" s="3">
        <v>42004</v>
      </c>
      <c r="E387" s="4">
        <f t="shared" ref="E387:E450" si="24">YEAR(D387)</f>
        <v>2014</v>
      </c>
      <c r="F387" s="2" t="s">
        <v>21</v>
      </c>
      <c r="G387" s="2" t="s">
        <v>56</v>
      </c>
      <c r="H387" s="5">
        <v>3142856000</v>
      </c>
      <c r="I387" s="5">
        <v>620219000</v>
      </c>
      <c r="J387" s="5">
        <v>1600187000</v>
      </c>
      <c r="K387" s="5">
        <v>553817000</v>
      </c>
      <c r="L387" s="5">
        <v>39577000</v>
      </c>
      <c r="M387" s="1">
        <f t="shared" ref="M387:M450" si="25">J387+K387+L387</f>
        <v>2193581000</v>
      </c>
      <c r="N387" s="1">
        <f t="shared" ref="N387:N450" si="26">H387-I387</f>
        <v>2522637000</v>
      </c>
      <c r="O387" s="1">
        <f t="shared" ref="O387:O450" si="27">N387-M387</f>
        <v>329056000</v>
      </c>
    </row>
    <row r="388" spans="1:15" hidden="1" x14ac:dyDescent="0.3">
      <c r="A388" s="2">
        <v>414</v>
      </c>
      <c r="B388" s="2" t="s">
        <v>184</v>
      </c>
      <c r="C388" s="2" t="s">
        <v>15</v>
      </c>
      <c r="D388" s="3">
        <v>42369</v>
      </c>
      <c r="E388" s="4">
        <f t="shared" si="24"/>
        <v>2015</v>
      </c>
      <c r="F388" s="2" t="s">
        <v>21</v>
      </c>
      <c r="G388" s="2" t="s">
        <v>56</v>
      </c>
      <c r="H388" s="5">
        <v>3275594000</v>
      </c>
      <c r="I388" s="5">
        <v>614364000</v>
      </c>
      <c r="J388" s="5">
        <v>1538027000</v>
      </c>
      <c r="K388" s="5">
        <v>563975000</v>
      </c>
      <c r="L388" s="5">
        <v>41595000</v>
      </c>
      <c r="M388" s="1">
        <f t="shared" si="25"/>
        <v>2143597000</v>
      </c>
      <c r="N388" s="1">
        <f t="shared" si="26"/>
        <v>2661230000</v>
      </c>
      <c r="O388" s="1">
        <f t="shared" si="27"/>
        <v>517633000</v>
      </c>
    </row>
    <row r="389" spans="1:15" hidden="1" x14ac:dyDescent="0.3">
      <c r="A389" s="2">
        <v>415</v>
      </c>
      <c r="B389" s="2" t="s">
        <v>184</v>
      </c>
      <c r="C389" s="2" t="s">
        <v>16</v>
      </c>
      <c r="D389" s="3">
        <v>42735</v>
      </c>
      <c r="E389" s="4">
        <f t="shared" si="24"/>
        <v>2016</v>
      </c>
      <c r="F389" s="2" t="s">
        <v>21</v>
      </c>
      <c r="G389" s="2" t="s">
        <v>56</v>
      </c>
      <c r="H389" s="5">
        <v>3418265000</v>
      </c>
      <c r="I389" s="5">
        <v>559541000</v>
      </c>
      <c r="J389" s="5">
        <v>1620006000</v>
      </c>
      <c r="K389" s="5">
        <v>489265000</v>
      </c>
      <c r="L389" s="5">
        <v>29173000</v>
      </c>
      <c r="M389" s="1">
        <f t="shared" si="25"/>
        <v>2138444000</v>
      </c>
      <c r="N389" s="1">
        <f t="shared" si="26"/>
        <v>2858724000</v>
      </c>
      <c r="O389" s="1">
        <f t="shared" si="27"/>
        <v>720280000</v>
      </c>
    </row>
    <row r="390" spans="1:15" hidden="1" x14ac:dyDescent="0.3">
      <c r="A390" s="2">
        <v>416</v>
      </c>
      <c r="B390" s="2" t="s">
        <v>185</v>
      </c>
      <c r="C390" s="2" t="s">
        <v>11</v>
      </c>
      <c r="D390" s="3">
        <v>41639</v>
      </c>
      <c r="E390" s="4">
        <f t="shared" si="24"/>
        <v>2013</v>
      </c>
      <c r="F390" s="2" t="s">
        <v>35</v>
      </c>
      <c r="G390" s="2" t="s">
        <v>186</v>
      </c>
      <c r="H390" s="5">
        <v>126761000000</v>
      </c>
      <c r="I390" s="5">
        <v>102978000000</v>
      </c>
      <c r="J390" s="2">
        <v>0</v>
      </c>
      <c r="K390" s="2">
        <v>0</v>
      </c>
      <c r="L390" s="2">
        <v>0</v>
      </c>
      <c r="M390" s="1">
        <f t="shared" si="25"/>
        <v>0</v>
      </c>
      <c r="N390" s="1">
        <f t="shared" si="26"/>
        <v>23783000000</v>
      </c>
      <c r="O390" s="1">
        <f t="shared" si="27"/>
        <v>23783000000</v>
      </c>
    </row>
    <row r="391" spans="1:15" hidden="1" x14ac:dyDescent="0.3">
      <c r="A391" s="2">
        <v>417</v>
      </c>
      <c r="B391" s="2" t="s">
        <v>185</v>
      </c>
      <c r="C391" s="2" t="s">
        <v>14</v>
      </c>
      <c r="D391" s="3">
        <v>42004</v>
      </c>
      <c r="E391" s="4">
        <f t="shared" si="24"/>
        <v>2014</v>
      </c>
      <c r="F391" s="2" t="s">
        <v>35</v>
      </c>
      <c r="G391" s="2" t="s">
        <v>186</v>
      </c>
      <c r="H391" s="5">
        <v>139367000000</v>
      </c>
      <c r="I391" s="5">
        <v>114000000000</v>
      </c>
      <c r="J391" s="2">
        <v>0</v>
      </c>
      <c r="K391" s="2">
        <v>0</v>
      </c>
      <c r="L391" s="2">
        <v>0</v>
      </c>
      <c r="M391" s="1">
        <f t="shared" si="25"/>
        <v>0</v>
      </c>
      <c r="N391" s="1">
        <f t="shared" si="26"/>
        <v>25367000000</v>
      </c>
      <c r="O391" s="1">
        <f t="shared" si="27"/>
        <v>25367000000</v>
      </c>
    </row>
    <row r="392" spans="1:15" hidden="1" x14ac:dyDescent="0.3">
      <c r="A392" s="2">
        <v>418</v>
      </c>
      <c r="B392" s="2" t="s">
        <v>185</v>
      </c>
      <c r="C392" s="2" t="s">
        <v>15</v>
      </c>
      <c r="D392" s="3">
        <v>42369</v>
      </c>
      <c r="E392" s="4">
        <f t="shared" si="24"/>
        <v>2015</v>
      </c>
      <c r="F392" s="2" t="s">
        <v>35</v>
      </c>
      <c r="G392" s="2" t="s">
        <v>186</v>
      </c>
      <c r="H392" s="5">
        <v>153290000000</v>
      </c>
      <c r="I392" s="5">
        <v>126762000000</v>
      </c>
      <c r="J392" s="2">
        <v>0</v>
      </c>
      <c r="K392" s="2">
        <v>0</v>
      </c>
      <c r="L392" s="2">
        <v>0</v>
      </c>
      <c r="M392" s="1">
        <f t="shared" si="25"/>
        <v>0</v>
      </c>
      <c r="N392" s="1">
        <f t="shared" si="26"/>
        <v>26528000000</v>
      </c>
      <c r="O392" s="1">
        <f t="shared" si="27"/>
        <v>26528000000</v>
      </c>
    </row>
    <row r="393" spans="1:15" hidden="1" x14ac:dyDescent="0.3">
      <c r="A393" s="2">
        <v>419</v>
      </c>
      <c r="B393" s="2" t="s">
        <v>185</v>
      </c>
      <c r="C393" s="2" t="s">
        <v>16</v>
      </c>
      <c r="D393" s="3">
        <v>42735</v>
      </c>
      <c r="E393" s="4">
        <f t="shared" si="24"/>
        <v>2016</v>
      </c>
      <c r="F393" s="2" t="s">
        <v>35</v>
      </c>
      <c r="G393" s="2" t="s">
        <v>186</v>
      </c>
      <c r="H393" s="5">
        <v>177526000000</v>
      </c>
      <c r="I393" s="5">
        <v>148669000000</v>
      </c>
      <c r="J393" s="2">
        <v>0</v>
      </c>
      <c r="K393" s="2">
        <v>0</v>
      </c>
      <c r="L393" s="2">
        <v>0</v>
      </c>
      <c r="M393" s="1">
        <f t="shared" si="25"/>
        <v>0</v>
      </c>
      <c r="N393" s="1">
        <f t="shared" si="26"/>
        <v>28857000000</v>
      </c>
      <c r="O393" s="1">
        <f t="shared" si="27"/>
        <v>28857000000</v>
      </c>
    </row>
    <row r="394" spans="1:15" hidden="1" x14ac:dyDescent="0.3">
      <c r="A394" s="2">
        <v>420</v>
      </c>
      <c r="B394" s="2" t="s">
        <v>187</v>
      </c>
      <c r="C394" s="2" t="s">
        <v>11</v>
      </c>
      <c r="D394" s="3">
        <v>41274</v>
      </c>
      <c r="E394" s="4">
        <f t="shared" si="24"/>
        <v>2012</v>
      </c>
      <c r="F394" s="2" t="s">
        <v>82</v>
      </c>
      <c r="G394" s="2" t="s">
        <v>143</v>
      </c>
      <c r="H394" s="5">
        <v>230590000000</v>
      </c>
      <c r="I394" s="5">
        <v>163336000000</v>
      </c>
      <c r="J394" s="5">
        <v>17100000000</v>
      </c>
      <c r="K394" s="2">
        <v>0</v>
      </c>
      <c r="L394" s="5">
        <v>13413000000</v>
      </c>
      <c r="M394" s="1">
        <f t="shared" si="25"/>
        <v>30513000000</v>
      </c>
      <c r="N394" s="1">
        <f t="shared" si="26"/>
        <v>67254000000</v>
      </c>
      <c r="O394" s="1">
        <f t="shared" si="27"/>
        <v>36741000000</v>
      </c>
    </row>
    <row r="395" spans="1:15" hidden="1" x14ac:dyDescent="0.3">
      <c r="A395" s="2">
        <v>421</v>
      </c>
      <c r="B395" s="2" t="s">
        <v>187</v>
      </c>
      <c r="C395" s="2" t="s">
        <v>14</v>
      </c>
      <c r="D395" s="3">
        <v>41639</v>
      </c>
      <c r="E395" s="4">
        <f t="shared" si="24"/>
        <v>2013</v>
      </c>
      <c r="F395" s="2" t="s">
        <v>82</v>
      </c>
      <c r="G395" s="2" t="s">
        <v>143</v>
      </c>
      <c r="H395" s="5">
        <v>220156000000</v>
      </c>
      <c r="I395" s="5">
        <v>159323000000</v>
      </c>
      <c r="J395" s="5">
        <v>17573000000</v>
      </c>
      <c r="K395" s="2">
        <v>0</v>
      </c>
      <c r="L395" s="5">
        <v>14186000000</v>
      </c>
      <c r="M395" s="1">
        <f t="shared" si="25"/>
        <v>31759000000</v>
      </c>
      <c r="N395" s="1">
        <f t="shared" si="26"/>
        <v>60833000000</v>
      </c>
      <c r="O395" s="1">
        <f t="shared" si="27"/>
        <v>29074000000</v>
      </c>
    </row>
    <row r="396" spans="1:15" hidden="1" x14ac:dyDescent="0.3">
      <c r="A396" s="2">
        <v>422</v>
      </c>
      <c r="B396" s="2" t="s">
        <v>187</v>
      </c>
      <c r="C396" s="2" t="s">
        <v>15</v>
      </c>
      <c r="D396" s="3">
        <v>42004</v>
      </c>
      <c r="E396" s="4">
        <f t="shared" si="24"/>
        <v>2014</v>
      </c>
      <c r="F396" s="2" t="s">
        <v>82</v>
      </c>
      <c r="G396" s="2" t="s">
        <v>143</v>
      </c>
      <c r="H396" s="5">
        <v>200494000000</v>
      </c>
      <c r="I396" s="5">
        <v>144956000000</v>
      </c>
      <c r="J396" s="5">
        <v>17034000000</v>
      </c>
      <c r="K396" s="2">
        <v>0</v>
      </c>
      <c r="L396" s="5">
        <v>16793000000</v>
      </c>
      <c r="M396" s="1">
        <f t="shared" si="25"/>
        <v>33827000000</v>
      </c>
      <c r="N396" s="1">
        <f t="shared" si="26"/>
        <v>55538000000</v>
      </c>
      <c r="O396" s="1">
        <f t="shared" si="27"/>
        <v>21711000000</v>
      </c>
    </row>
    <row r="397" spans="1:15" hidden="1" x14ac:dyDescent="0.3">
      <c r="A397" s="2">
        <v>423</v>
      </c>
      <c r="B397" s="2" t="s">
        <v>187</v>
      </c>
      <c r="C397" s="2" t="s">
        <v>16</v>
      </c>
      <c r="D397" s="3">
        <v>42369</v>
      </c>
      <c r="E397" s="4">
        <f t="shared" si="24"/>
        <v>2015</v>
      </c>
      <c r="F397" s="2" t="s">
        <v>82</v>
      </c>
      <c r="G397" s="2" t="s">
        <v>143</v>
      </c>
      <c r="H397" s="5">
        <v>129925000000</v>
      </c>
      <c r="I397" s="5">
        <v>92785000000</v>
      </c>
      <c r="J397" s="5">
        <v>16473000000</v>
      </c>
      <c r="K397" s="2">
        <v>0</v>
      </c>
      <c r="L397" s="5">
        <v>21037000000</v>
      </c>
      <c r="M397" s="1">
        <f t="shared" si="25"/>
        <v>37510000000</v>
      </c>
      <c r="N397" s="1">
        <f t="shared" si="26"/>
        <v>37140000000</v>
      </c>
      <c r="O397" s="1">
        <f t="shared" si="27"/>
        <v>-370000000</v>
      </c>
    </row>
    <row r="398" spans="1:15" hidden="1" x14ac:dyDescent="0.3">
      <c r="A398" s="2">
        <v>424</v>
      </c>
      <c r="B398" s="2" t="s">
        <v>188</v>
      </c>
      <c r="C398" s="2" t="s">
        <v>11</v>
      </c>
      <c r="D398" s="3">
        <v>41274</v>
      </c>
      <c r="E398" s="4">
        <f t="shared" si="24"/>
        <v>2012</v>
      </c>
      <c r="F398" s="2" t="s">
        <v>82</v>
      </c>
      <c r="G398" s="2" t="s">
        <v>83</v>
      </c>
      <c r="H398" s="5">
        <v>1819814000</v>
      </c>
      <c r="I398" s="5">
        <v>343743000</v>
      </c>
      <c r="J398" s="5">
        <v>133796000</v>
      </c>
      <c r="K398" s="2">
        <v>0</v>
      </c>
      <c r="L398" s="5">
        <v>579315000</v>
      </c>
      <c r="M398" s="1">
        <f t="shared" si="25"/>
        <v>713111000</v>
      </c>
      <c r="N398" s="1">
        <f t="shared" si="26"/>
        <v>1476071000</v>
      </c>
      <c r="O398" s="1">
        <f t="shared" si="27"/>
        <v>762960000</v>
      </c>
    </row>
    <row r="399" spans="1:15" hidden="1" x14ac:dyDescent="0.3">
      <c r="A399" s="2">
        <v>425</v>
      </c>
      <c r="B399" s="2" t="s">
        <v>188</v>
      </c>
      <c r="C399" s="2" t="s">
        <v>14</v>
      </c>
      <c r="D399" s="3">
        <v>41639</v>
      </c>
      <c r="E399" s="4">
        <f t="shared" si="24"/>
        <v>2013</v>
      </c>
      <c r="F399" s="2" t="s">
        <v>82</v>
      </c>
      <c r="G399" s="2" t="s">
        <v>83</v>
      </c>
      <c r="H399" s="5">
        <v>2319919000</v>
      </c>
      <c r="I399" s="5">
        <v>455436000</v>
      </c>
      <c r="J399" s="5">
        <v>169815000</v>
      </c>
      <c r="K399" s="2">
        <v>0</v>
      </c>
      <c r="L399" s="5">
        <v>778655000</v>
      </c>
      <c r="M399" s="1">
        <f t="shared" si="25"/>
        <v>948470000</v>
      </c>
      <c r="N399" s="1">
        <f t="shared" si="26"/>
        <v>1864483000</v>
      </c>
      <c r="O399" s="1">
        <f t="shared" si="27"/>
        <v>916013000</v>
      </c>
    </row>
    <row r="400" spans="1:15" hidden="1" x14ac:dyDescent="0.3">
      <c r="A400" s="2">
        <v>426</v>
      </c>
      <c r="B400" s="2" t="s">
        <v>188</v>
      </c>
      <c r="C400" s="2" t="s">
        <v>15</v>
      </c>
      <c r="D400" s="3">
        <v>42004</v>
      </c>
      <c r="E400" s="4">
        <f t="shared" si="24"/>
        <v>2014</v>
      </c>
      <c r="F400" s="2" t="s">
        <v>82</v>
      </c>
      <c r="G400" s="2" t="s">
        <v>83</v>
      </c>
      <c r="H400" s="5">
        <v>2660147000</v>
      </c>
      <c r="I400" s="5">
        <v>538374000</v>
      </c>
      <c r="J400" s="5">
        <v>204161000</v>
      </c>
      <c r="K400" s="2">
        <v>0</v>
      </c>
      <c r="L400" s="5">
        <v>986812000</v>
      </c>
      <c r="M400" s="1">
        <f t="shared" si="25"/>
        <v>1190973000</v>
      </c>
      <c r="N400" s="1">
        <f t="shared" si="26"/>
        <v>2121773000</v>
      </c>
      <c r="O400" s="1">
        <f t="shared" si="27"/>
        <v>930800000</v>
      </c>
    </row>
    <row r="401" spans="1:15" hidden="1" x14ac:dyDescent="0.3">
      <c r="A401" s="2">
        <v>427</v>
      </c>
      <c r="B401" s="2" t="s">
        <v>188</v>
      </c>
      <c r="C401" s="2" t="s">
        <v>16</v>
      </c>
      <c r="D401" s="3">
        <v>42369</v>
      </c>
      <c r="E401" s="4">
        <f t="shared" si="24"/>
        <v>2015</v>
      </c>
      <c r="F401" s="2" t="s">
        <v>82</v>
      </c>
      <c r="G401" s="2" t="s">
        <v>83</v>
      </c>
      <c r="H401" s="5">
        <v>1803573000</v>
      </c>
      <c r="I401" s="5">
        <v>541359000</v>
      </c>
      <c r="J401" s="5">
        <v>230734000</v>
      </c>
      <c r="K401" s="2">
        <v>0</v>
      </c>
      <c r="L401" s="5">
        <v>1230853000</v>
      </c>
      <c r="M401" s="1">
        <f t="shared" si="25"/>
        <v>1461587000</v>
      </c>
      <c r="N401" s="1">
        <f t="shared" si="26"/>
        <v>1262214000</v>
      </c>
      <c r="O401" s="1">
        <f t="shared" si="27"/>
        <v>-199373000</v>
      </c>
    </row>
    <row r="402" spans="1:15" hidden="1" x14ac:dyDescent="0.3">
      <c r="A402" s="2">
        <v>428</v>
      </c>
      <c r="B402" s="2" t="s">
        <v>189</v>
      </c>
      <c r="C402" s="2" t="s">
        <v>11</v>
      </c>
      <c r="D402" s="3">
        <v>41274</v>
      </c>
      <c r="E402" s="4">
        <f t="shared" si="24"/>
        <v>2012</v>
      </c>
      <c r="F402" s="2" t="s">
        <v>41</v>
      </c>
      <c r="G402" s="2" t="s">
        <v>44</v>
      </c>
      <c r="H402" s="5">
        <v>12835000000</v>
      </c>
      <c r="I402" s="5">
        <v>8300000000</v>
      </c>
      <c r="J402" s="5">
        <v>550000000</v>
      </c>
      <c r="K402" s="2">
        <v>0</v>
      </c>
      <c r="L402" s="5">
        <v>1127000000</v>
      </c>
      <c r="M402" s="1">
        <f t="shared" si="25"/>
        <v>1677000000</v>
      </c>
      <c r="N402" s="1">
        <f t="shared" si="26"/>
        <v>4535000000</v>
      </c>
      <c r="O402" s="1">
        <f t="shared" si="27"/>
        <v>2858000000</v>
      </c>
    </row>
    <row r="403" spans="1:15" hidden="1" x14ac:dyDescent="0.3">
      <c r="A403" s="2">
        <v>429</v>
      </c>
      <c r="B403" s="2" t="s">
        <v>189</v>
      </c>
      <c r="C403" s="2" t="s">
        <v>14</v>
      </c>
      <c r="D403" s="3">
        <v>41639</v>
      </c>
      <c r="E403" s="4">
        <f t="shared" si="24"/>
        <v>2013</v>
      </c>
      <c r="F403" s="2" t="s">
        <v>41</v>
      </c>
      <c r="G403" s="2" t="s">
        <v>44</v>
      </c>
      <c r="H403" s="5">
        <v>13120000000</v>
      </c>
      <c r="I403" s="5">
        <v>8033000000</v>
      </c>
      <c r="J403" s="5">
        <v>563000000</v>
      </c>
      <c r="K403" s="2">
        <v>0</v>
      </c>
      <c r="L403" s="5">
        <v>1208000000</v>
      </c>
      <c r="M403" s="1">
        <f t="shared" si="25"/>
        <v>1771000000</v>
      </c>
      <c r="N403" s="1">
        <f t="shared" si="26"/>
        <v>5087000000</v>
      </c>
      <c r="O403" s="1">
        <f t="shared" si="27"/>
        <v>3316000000</v>
      </c>
    </row>
    <row r="404" spans="1:15" hidden="1" x14ac:dyDescent="0.3">
      <c r="A404" s="2">
        <v>430</v>
      </c>
      <c r="B404" s="2" t="s">
        <v>189</v>
      </c>
      <c r="C404" s="2" t="s">
        <v>15</v>
      </c>
      <c r="D404" s="3">
        <v>42004</v>
      </c>
      <c r="E404" s="4">
        <f t="shared" si="24"/>
        <v>2014</v>
      </c>
      <c r="F404" s="2" t="s">
        <v>41</v>
      </c>
      <c r="G404" s="2" t="s">
        <v>44</v>
      </c>
      <c r="H404" s="5">
        <v>12436000000</v>
      </c>
      <c r="I404" s="5">
        <v>7881000000</v>
      </c>
      <c r="J404" s="5">
        <v>542000000</v>
      </c>
      <c r="K404" s="2">
        <v>0</v>
      </c>
      <c r="L404" s="5">
        <v>1292000000</v>
      </c>
      <c r="M404" s="1">
        <f t="shared" si="25"/>
        <v>1834000000</v>
      </c>
      <c r="N404" s="1">
        <f t="shared" si="26"/>
        <v>4555000000</v>
      </c>
      <c r="O404" s="1">
        <f t="shared" si="27"/>
        <v>2721000000</v>
      </c>
    </row>
    <row r="405" spans="1:15" hidden="1" x14ac:dyDescent="0.3">
      <c r="A405" s="2">
        <v>431</v>
      </c>
      <c r="B405" s="2" t="s">
        <v>189</v>
      </c>
      <c r="C405" s="2" t="s">
        <v>16</v>
      </c>
      <c r="D405" s="3">
        <v>42369</v>
      </c>
      <c r="E405" s="4">
        <f t="shared" si="24"/>
        <v>2015</v>
      </c>
      <c r="F405" s="2" t="s">
        <v>41</v>
      </c>
      <c r="G405" s="2" t="s">
        <v>44</v>
      </c>
      <c r="H405" s="5">
        <v>11683000000</v>
      </c>
      <c r="I405" s="5">
        <v>6201000000</v>
      </c>
      <c r="J405" s="5">
        <v>551000000</v>
      </c>
      <c r="K405" s="2">
        <v>0</v>
      </c>
      <c r="L405" s="5">
        <v>1395000000</v>
      </c>
      <c r="M405" s="1">
        <f t="shared" si="25"/>
        <v>1946000000</v>
      </c>
      <c r="N405" s="1">
        <f t="shared" si="26"/>
        <v>5482000000</v>
      </c>
      <c r="O405" s="1">
        <f t="shared" si="27"/>
        <v>3536000000</v>
      </c>
    </row>
    <row r="406" spans="1:15" hidden="1" x14ac:dyDescent="0.3">
      <c r="A406" s="2">
        <v>432</v>
      </c>
      <c r="B406" s="2" t="s">
        <v>190</v>
      </c>
      <c r="C406" s="2" t="s">
        <v>11</v>
      </c>
      <c r="D406" s="3">
        <v>41639</v>
      </c>
      <c r="E406" s="4">
        <f t="shared" si="24"/>
        <v>2013</v>
      </c>
      <c r="F406" s="2" t="s">
        <v>12</v>
      </c>
      <c r="G406" s="2" t="s">
        <v>13</v>
      </c>
      <c r="H406" s="5">
        <v>37773000000</v>
      </c>
      <c r="I406" s="5">
        <v>20964000000</v>
      </c>
      <c r="J406" s="5">
        <v>11349000000</v>
      </c>
      <c r="K406" s="2">
        <v>0</v>
      </c>
      <c r="L406" s="5">
        <v>1658000000</v>
      </c>
      <c r="M406" s="1">
        <f t="shared" si="25"/>
        <v>13007000000</v>
      </c>
      <c r="N406" s="1">
        <f t="shared" si="26"/>
        <v>16809000000</v>
      </c>
      <c r="O406" s="1">
        <f t="shared" si="27"/>
        <v>3802000000</v>
      </c>
    </row>
    <row r="407" spans="1:15" hidden="1" x14ac:dyDescent="0.3">
      <c r="A407" s="2">
        <v>433</v>
      </c>
      <c r="B407" s="2" t="s">
        <v>190</v>
      </c>
      <c r="C407" s="2" t="s">
        <v>14</v>
      </c>
      <c r="D407" s="3">
        <v>42004</v>
      </c>
      <c r="E407" s="4">
        <f t="shared" si="24"/>
        <v>2014</v>
      </c>
      <c r="F407" s="2" t="s">
        <v>12</v>
      </c>
      <c r="G407" s="2" t="s">
        <v>13</v>
      </c>
      <c r="H407" s="5">
        <v>40362000000</v>
      </c>
      <c r="I407" s="5">
        <v>22967000000</v>
      </c>
      <c r="J407" s="5">
        <v>12702000000</v>
      </c>
      <c r="K407" s="2">
        <v>0</v>
      </c>
      <c r="L407" s="5">
        <v>1771000000</v>
      </c>
      <c r="M407" s="1">
        <f t="shared" si="25"/>
        <v>14473000000</v>
      </c>
      <c r="N407" s="1">
        <f t="shared" si="26"/>
        <v>17395000000</v>
      </c>
      <c r="O407" s="1">
        <f t="shared" si="27"/>
        <v>2922000000</v>
      </c>
    </row>
    <row r="408" spans="1:15" hidden="1" x14ac:dyDescent="0.3">
      <c r="A408" s="2">
        <v>434</v>
      </c>
      <c r="B408" s="2" t="s">
        <v>190</v>
      </c>
      <c r="C408" s="2" t="s">
        <v>15</v>
      </c>
      <c r="D408" s="3">
        <v>42369</v>
      </c>
      <c r="E408" s="4">
        <f t="shared" si="24"/>
        <v>2015</v>
      </c>
      <c r="F408" s="2" t="s">
        <v>12</v>
      </c>
      <c r="G408" s="2" t="s">
        <v>13</v>
      </c>
      <c r="H408" s="5">
        <v>40704000000</v>
      </c>
      <c r="I408" s="5">
        <v>17096000000</v>
      </c>
      <c r="J408" s="5">
        <v>13936000000</v>
      </c>
      <c r="K408" s="2">
        <v>0</v>
      </c>
      <c r="L408" s="5">
        <v>1835000000</v>
      </c>
      <c r="M408" s="1">
        <f t="shared" si="25"/>
        <v>15771000000</v>
      </c>
      <c r="N408" s="1">
        <f t="shared" si="26"/>
        <v>23608000000</v>
      </c>
      <c r="O408" s="1">
        <f t="shared" si="27"/>
        <v>7837000000</v>
      </c>
    </row>
    <row r="409" spans="1:15" hidden="1" x14ac:dyDescent="0.3">
      <c r="A409" s="2">
        <v>435</v>
      </c>
      <c r="B409" s="2" t="s">
        <v>190</v>
      </c>
      <c r="C409" s="2" t="s">
        <v>16</v>
      </c>
      <c r="D409" s="3">
        <v>42735</v>
      </c>
      <c r="E409" s="4">
        <f t="shared" si="24"/>
        <v>2016</v>
      </c>
      <c r="F409" s="2" t="s">
        <v>12</v>
      </c>
      <c r="G409" s="2" t="s">
        <v>13</v>
      </c>
      <c r="H409" s="5">
        <v>39639000000</v>
      </c>
      <c r="I409" s="5">
        <v>15940000000</v>
      </c>
      <c r="J409" s="5">
        <v>14845000000</v>
      </c>
      <c r="K409" s="2">
        <v>0</v>
      </c>
      <c r="L409" s="5">
        <v>1902000000</v>
      </c>
      <c r="M409" s="1">
        <f t="shared" si="25"/>
        <v>16747000000</v>
      </c>
      <c r="N409" s="1">
        <f t="shared" si="26"/>
        <v>23699000000</v>
      </c>
      <c r="O409" s="1">
        <f t="shared" si="27"/>
        <v>6952000000</v>
      </c>
    </row>
    <row r="410" spans="1:15" hidden="1" x14ac:dyDescent="0.3">
      <c r="A410" s="2">
        <v>436</v>
      </c>
      <c r="B410" s="2" t="s">
        <v>191</v>
      </c>
      <c r="C410" s="2" t="s">
        <v>11</v>
      </c>
      <c r="D410" s="3">
        <v>41639</v>
      </c>
      <c r="E410" s="4">
        <f t="shared" si="24"/>
        <v>2013</v>
      </c>
      <c r="F410" s="2" t="s">
        <v>58</v>
      </c>
      <c r="G410" s="2" t="s">
        <v>192</v>
      </c>
      <c r="H410" s="5">
        <v>28998000000</v>
      </c>
      <c r="I410" s="5">
        <v>17642000000</v>
      </c>
      <c r="J410" s="5">
        <v>6564000000</v>
      </c>
      <c r="K410" s="5">
        <v>2037000000</v>
      </c>
      <c r="L410" s="2">
        <v>0</v>
      </c>
      <c r="M410" s="1">
        <f t="shared" si="25"/>
        <v>8601000000</v>
      </c>
      <c r="N410" s="1">
        <f t="shared" si="26"/>
        <v>11356000000</v>
      </c>
      <c r="O410" s="1">
        <f t="shared" si="27"/>
        <v>2755000000</v>
      </c>
    </row>
    <row r="411" spans="1:15" hidden="1" x14ac:dyDescent="0.3">
      <c r="A411" s="2">
        <v>437</v>
      </c>
      <c r="B411" s="2" t="s">
        <v>191</v>
      </c>
      <c r="C411" s="2" t="s">
        <v>14</v>
      </c>
      <c r="D411" s="3">
        <v>42004</v>
      </c>
      <c r="E411" s="4">
        <f t="shared" si="24"/>
        <v>2014</v>
      </c>
      <c r="F411" s="2" t="s">
        <v>58</v>
      </c>
      <c r="G411" s="2" t="s">
        <v>192</v>
      </c>
      <c r="H411" s="5">
        <v>28406000000</v>
      </c>
      <c r="I411" s="5">
        <v>17023000000</v>
      </c>
      <c r="J411" s="5">
        <v>5536000000</v>
      </c>
      <c r="K411" s="5">
        <v>1958000000</v>
      </c>
      <c r="L411" s="2">
        <v>0</v>
      </c>
      <c r="M411" s="1">
        <f t="shared" si="25"/>
        <v>7494000000</v>
      </c>
      <c r="N411" s="1">
        <f t="shared" si="26"/>
        <v>11383000000</v>
      </c>
      <c r="O411" s="1">
        <f t="shared" si="27"/>
        <v>3889000000</v>
      </c>
    </row>
    <row r="412" spans="1:15" hidden="1" x14ac:dyDescent="0.3">
      <c r="A412" s="2">
        <v>438</v>
      </c>
      <c r="B412" s="2" t="s">
        <v>191</v>
      </c>
      <c r="C412" s="2" t="s">
        <v>15</v>
      </c>
      <c r="D412" s="3">
        <v>42369</v>
      </c>
      <c r="E412" s="4">
        <f t="shared" si="24"/>
        <v>2015</v>
      </c>
      <c r="F412" s="2" t="s">
        <v>58</v>
      </c>
      <c r="G412" s="2" t="s">
        <v>192</v>
      </c>
      <c r="H412" s="5">
        <v>25130000000</v>
      </c>
      <c r="I412" s="5">
        <v>15112000000</v>
      </c>
      <c r="J412" s="5">
        <v>5074000000</v>
      </c>
      <c r="K412" s="5">
        <v>1898000000</v>
      </c>
      <c r="L412" s="2">
        <v>0</v>
      </c>
      <c r="M412" s="1">
        <f t="shared" si="25"/>
        <v>6972000000</v>
      </c>
      <c r="N412" s="1">
        <f t="shared" si="26"/>
        <v>10018000000</v>
      </c>
      <c r="O412" s="1">
        <f t="shared" si="27"/>
        <v>3046000000</v>
      </c>
    </row>
    <row r="413" spans="1:15" hidden="1" x14ac:dyDescent="0.3">
      <c r="A413" s="2">
        <v>439</v>
      </c>
      <c r="B413" s="2" t="s">
        <v>191</v>
      </c>
      <c r="C413" s="2" t="s">
        <v>16</v>
      </c>
      <c r="D413" s="3">
        <v>42735</v>
      </c>
      <c r="E413" s="4">
        <f t="shared" si="24"/>
        <v>2016</v>
      </c>
      <c r="F413" s="2" t="s">
        <v>58</v>
      </c>
      <c r="G413" s="2" t="s">
        <v>192</v>
      </c>
      <c r="H413" s="5">
        <v>24594000000</v>
      </c>
      <c r="I413" s="5">
        <v>14469000000</v>
      </c>
      <c r="J413" s="5">
        <v>5005000000</v>
      </c>
      <c r="K413" s="5">
        <v>1641000000</v>
      </c>
      <c r="L413" s="2">
        <v>0</v>
      </c>
      <c r="M413" s="1">
        <f t="shared" si="25"/>
        <v>6646000000</v>
      </c>
      <c r="N413" s="1">
        <f t="shared" si="26"/>
        <v>10125000000</v>
      </c>
      <c r="O413" s="1">
        <f t="shared" si="27"/>
        <v>3479000000</v>
      </c>
    </row>
    <row r="414" spans="1:15" hidden="1" x14ac:dyDescent="0.3">
      <c r="A414" s="2">
        <v>440</v>
      </c>
      <c r="B414" s="2" t="s">
        <v>193</v>
      </c>
      <c r="C414" s="2" t="s">
        <v>11</v>
      </c>
      <c r="D414" s="3">
        <v>41578</v>
      </c>
      <c r="E414" s="4">
        <f t="shared" si="24"/>
        <v>2013</v>
      </c>
      <c r="F414" s="2" t="s">
        <v>12</v>
      </c>
      <c r="G414" s="2" t="s">
        <v>126</v>
      </c>
      <c r="H414" s="5">
        <v>37795400000</v>
      </c>
      <c r="I414" s="5">
        <v>25667300000</v>
      </c>
      <c r="J414" s="5">
        <v>4426100000</v>
      </c>
      <c r="K414" s="5">
        <v>1477300000</v>
      </c>
      <c r="L414" s="2">
        <v>0</v>
      </c>
      <c r="M414" s="1">
        <f t="shared" si="25"/>
        <v>5903400000</v>
      </c>
      <c r="N414" s="1">
        <f t="shared" si="26"/>
        <v>12128100000</v>
      </c>
      <c r="O414" s="1">
        <f t="shared" si="27"/>
        <v>6224700000</v>
      </c>
    </row>
    <row r="415" spans="1:15" hidden="1" x14ac:dyDescent="0.3">
      <c r="A415" s="2">
        <v>441</v>
      </c>
      <c r="B415" s="2" t="s">
        <v>193</v>
      </c>
      <c r="C415" s="2" t="s">
        <v>14</v>
      </c>
      <c r="D415" s="3">
        <v>41943</v>
      </c>
      <c r="E415" s="4">
        <f t="shared" si="24"/>
        <v>2014</v>
      </c>
      <c r="F415" s="2" t="s">
        <v>12</v>
      </c>
      <c r="G415" s="2" t="s">
        <v>126</v>
      </c>
      <c r="H415" s="5">
        <v>36066900000</v>
      </c>
      <c r="I415" s="5">
        <v>24775800000</v>
      </c>
      <c r="J415" s="5">
        <v>4377700000</v>
      </c>
      <c r="K415" s="5">
        <v>1452000000</v>
      </c>
      <c r="L415" s="2">
        <v>0</v>
      </c>
      <c r="M415" s="1">
        <f t="shared" si="25"/>
        <v>5829700000</v>
      </c>
      <c r="N415" s="1">
        <f t="shared" si="26"/>
        <v>11291100000</v>
      </c>
      <c r="O415" s="1">
        <f t="shared" si="27"/>
        <v>5461400000</v>
      </c>
    </row>
    <row r="416" spans="1:15" hidden="1" x14ac:dyDescent="0.3">
      <c r="A416" s="2">
        <v>442</v>
      </c>
      <c r="B416" s="2" t="s">
        <v>193</v>
      </c>
      <c r="C416" s="2" t="s">
        <v>15</v>
      </c>
      <c r="D416" s="3">
        <v>42308</v>
      </c>
      <c r="E416" s="4">
        <f t="shared" si="24"/>
        <v>2015</v>
      </c>
      <c r="F416" s="2" t="s">
        <v>12</v>
      </c>
      <c r="G416" s="2" t="s">
        <v>126</v>
      </c>
      <c r="H416" s="5">
        <v>28862800000</v>
      </c>
      <c r="I416" s="5">
        <v>20143200000</v>
      </c>
      <c r="J416" s="5">
        <v>3834400000</v>
      </c>
      <c r="K416" s="5">
        <v>1425100000</v>
      </c>
      <c r="L416" s="2">
        <v>0</v>
      </c>
      <c r="M416" s="1">
        <f t="shared" si="25"/>
        <v>5259500000</v>
      </c>
      <c r="N416" s="1">
        <f t="shared" si="26"/>
        <v>8719600000</v>
      </c>
      <c r="O416" s="1">
        <f t="shared" si="27"/>
        <v>3460100000</v>
      </c>
    </row>
    <row r="417" spans="1:15" hidden="1" x14ac:dyDescent="0.3">
      <c r="A417" s="2">
        <v>443</v>
      </c>
      <c r="B417" s="2" t="s">
        <v>193</v>
      </c>
      <c r="C417" s="2" t="s">
        <v>16</v>
      </c>
      <c r="D417" s="3">
        <v>42674</v>
      </c>
      <c r="E417" s="4">
        <f t="shared" si="24"/>
        <v>2016</v>
      </c>
      <c r="F417" s="2" t="s">
        <v>12</v>
      </c>
      <c r="G417" s="2" t="s">
        <v>126</v>
      </c>
      <c r="H417" s="5">
        <v>26644000000</v>
      </c>
      <c r="I417" s="5">
        <v>18248900000</v>
      </c>
      <c r="J417" s="5">
        <v>4018300000</v>
      </c>
      <c r="K417" s="5">
        <v>1389100000</v>
      </c>
      <c r="L417" s="2">
        <v>0</v>
      </c>
      <c r="M417" s="1">
        <f t="shared" si="25"/>
        <v>5407400000</v>
      </c>
      <c r="N417" s="1">
        <f t="shared" si="26"/>
        <v>8395100000</v>
      </c>
      <c r="O417" s="1">
        <f t="shared" si="27"/>
        <v>2987700000</v>
      </c>
    </row>
    <row r="418" spans="1:15" hidden="1" x14ac:dyDescent="0.3">
      <c r="A418" s="2">
        <v>444</v>
      </c>
      <c r="B418" s="2" t="s">
        <v>194</v>
      </c>
      <c r="C418" s="2" t="s">
        <v>11</v>
      </c>
      <c r="D418" s="3">
        <v>41243</v>
      </c>
      <c r="E418" s="4">
        <f t="shared" si="24"/>
        <v>2012</v>
      </c>
      <c r="F418" s="2" t="s">
        <v>46</v>
      </c>
      <c r="G418" s="2" t="s">
        <v>99</v>
      </c>
      <c r="H418" s="5">
        <v>8984000000</v>
      </c>
      <c r="I418" s="5">
        <v>845000000</v>
      </c>
      <c r="J418" s="5">
        <v>3052000000</v>
      </c>
      <c r="K418" s="2">
        <v>0</v>
      </c>
      <c r="L418" s="5">
        <v>848000000</v>
      </c>
      <c r="M418" s="1">
        <f t="shared" si="25"/>
        <v>3900000000</v>
      </c>
      <c r="N418" s="1">
        <f t="shared" si="26"/>
        <v>8139000000</v>
      </c>
      <c r="O418" s="1">
        <f t="shared" si="27"/>
        <v>4239000000</v>
      </c>
    </row>
    <row r="419" spans="1:15" hidden="1" x14ac:dyDescent="0.3">
      <c r="A419" s="2">
        <v>445</v>
      </c>
      <c r="B419" s="2" t="s">
        <v>194</v>
      </c>
      <c r="C419" s="2" t="s">
        <v>14</v>
      </c>
      <c r="D419" s="3">
        <v>41639</v>
      </c>
      <c r="E419" s="4">
        <f t="shared" si="24"/>
        <v>2013</v>
      </c>
      <c r="F419" s="2" t="s">
        <v>46</v>
      </c>
      <c r="G419" s="2" t="s">
        <v>99</v>
      </c>
      <c r="H419" s="5">
        <v>9370000000</v>
      </c>
      <c r="I419" s="5">
        <v>698000000</v>
      </c>
      <c r="J419" s="5">
        <v>3194000000</v>
      </c>
      <c r="K419" s="2">
        <v>0</v>
      </c>
      <c r="L419" s="5">
        <v>1086000000</v>
      </c>
      <c r="M419" s="1">
        <f t="shared" si="25"/>
        <v>4280000000</v>
      </c>
      <c r="N419" s="1">
        <f t="shared" si="26"/>
        <v>8672000000</v>
      </c>
      <c r="O419" s="1">
        <f t="shared" si="27"/>
        <v>4392000000</v>
      </c>
    </row>
    <row r="420" spans="1:15" hidden="1" x14ac:dyDescent="0.3">
      <c r="A420" s="2">
        <v>446</v>
      </c>
      <c r="B420" s="2" t="s">
        <v>194</v>
      </c>
      <c r="C420" s="2" t="s">
        <v>15</v>
      </c>
      <c r="D420" s="3">
        <v>42004</v>
      </c>
      <c r="E420" s="4">
        <f t="shared" si="24"/>
        <v>2014</v>
      </c>
      <c r="F420" s="2" t="s">
        <v>46</v>
      </c>
      <c r="G420" s="2" t="s">
        <v>99</v>
      </c>
      <c r="H420" s="5">
        <v>9611000000</v>
      </c>
      <c r="I420" s="5">
        <v>614000000</v>
      </c>
      <c r="J420" s="5">
        <v>3340000000</v>
      </c>
      <c r="K420" s="2">
        <v>0</v>
      </c>
      <c r="L420" s="5">
        <v>1443000000</v>
      </c>
      <c r="M420" s="1">
        <f t="shared" si="25"/>
        <v>4783000000</v>
      </c>
      <c r="N420" s="1">
        <f t="shared" si="26"/>
        <v>8997000000</v>
      </c>
      <c r="O420" s="1">
        <f t="shared" si="27"/>
        <v>4214000000</v>
      </c>
    </row>
    <row r="421" spans="1:15" hidden="1" x14ac:dyDescent="0.3">
      <c r="A421" s="2">
        <v>447</v>
      </c>
      <c r="B421" s="2" t="s">
        <v>194</v>
      </c>
      <c r="C421" s="2" t="s">
        <v>16</v>
      </c>
      <c r="D421" s="3">
        <v>42369</v>
      </c>
      <c r="E421" s="4">
        <f t="shared" si="24"/>
        <v>2015</v>
      </c>
      <c r="F421" s="2" t="s">
        <v>46</v>
      </c>
      <c r="G421" s="2" t="s">
        <v>99</v>
      </c>
      <c r="H421" s="5">
        <v>10002000000</v>
      </c>
      <c r="I421" s="5">
        <v>623000000</v>
      </c>
      <c r="J421" s="5">
        <v>3615000000</v>
      </c>
      <c r="K421" s="2">
        <v>0</v>
      </c>
      <c r="L421" s="5">
        <v>1512000000</v>
      </c>
      <c r="M421" s="1">
        <f t="shared" si="25"/>
        <v>5127000000</v>
      </c>
      <c r="N421" s="1">
        <f t="shared" si="26"/>
        <v>9379000000</v>
      </c>
      <c r="O421" s="1">
        <f t="shared" si="27"/>
        <v>4252000000</v>
      </c>
    </row>
    <row r="422" spans="1:15" hidden="1" x14ac:dyDescent="0.3">
      <c r="A422" s="2">
        <v>448</v>
      </c>
      <c r="B422" s="2" t="s">
        <v>195</v>
      </c>
      <c r="C422" s="2" t="s">
        <v>11</v>
      </c>
      <c r="D422" s="3">
        <v>41306</v>
      </c>
      <c r="E422" s="4">
        <f t="shared" si="24"/>
        <v>2013</v>
      </c>
      <c r="F422" s="2" t="s">
        <v>18</v>
      </c>
      <c r="G422" s="2" t="s">
        <v>196</v>
      </c>
      <c r="H422" s="5">
        <v>16022128000</v>
      </c>
      <c r="I422" s="5">
        <v>10936727000</v>
      </c>
      <c r="J422" s="5">
        <v>3430125000</v>
      </c>
      <c r="K422" s="2">
        <v>0</v>
      </c>
      <c r="L422" s="2">
        <v>0</v>
      </c>
      <c r="M422" s="1">
        <f t="shared" si="25"/>
        <v>3430125000</v>
      </c>
      <c r="N422" s="1">
        <f t="shared" si="26"/>
        <v>5085401000</v>
      </c>
      <c r="O422" s="1">
        <f t="shared" si="27"/>
        <v>1655276000</v>
      </c>
    </row>
    <row r="423" spans="1:15" hidden="1" x14ac:dyDescent="0.3">
      <c r="A423" s="2">
        <v>449</v>
      </c>
      <c r="B423" s="2" t="s">
        <v>195</v>
      </c>
      <c r="C423" s="2" t="s">
        <v>14</v>
      </c>
      <c r="D423" s="3">
        <v>41670</v>
      </c>
      <c r="E423" s="4">
        <f t="shared" si="24"/>
        <v>2014</v>
      </c>
      <c r="F423" s="2" t="s">
        <v>18</v>
      </c>
      <c r="G423" s="2" t="s">
        <v>196</v>
      </c>
      <c r="H423" s="5">
        <v>17504167000</v>
      </c>
      <c r="I423" s="5">
        <v>12068425000</v>
      </c>
      <c r="J423" s="5">
        <v>3699557000</v>
      </c>
      <c r="K423" s="2">
        <v>0</v>
      </c>
      <c r="L423" s="2">
        <v>0</v>
      </c>
      <c r="M423" s="1">
        <f t="shared" si="25"/>
        <v>3699557000</v>
      </c>
      <c r="N423" s="1">
        <f t="shared" si="26"/>
        <v>5435742000</v>
      </c>
      <c r="O423" s="1">
        <f t="shared" si="27"/>
        <v>1736185000</v>
      </c>
    </row>
    <row r="424" spans="1:15" hidden="1" x14ac:dyDescent="0.3">
      <c r="A424" s="2">
        <v>450</v>
      </c>
      <c r="B424" s="2" t="s">
        <v>195</v>
      </c>
      <c r="C424" s="2" t="s">
        <v>15</v>
      </c>
      <c r="D424" s="3">
        <v>42034</v>
      </c>
      <c r="E424" s="4">
        <f t="shared" si="24"/>
        <v>2015</v>
      </c>
      <c r="F424" s="2" t="s">
        <v>18</v>
      </c>
      <c r="G424" s="2" t="s">
        <v>196</v>
      </c>
      <c r="H424" s="5">
        <v>18909588000</v>
      </c>
      <c r="I424" s="5">
        <v>13107081000</v>
      </c>
      <c r="J424" s="5">
        <v>4033414000</v>
      </c>
      <c r="K424" s="2">
        <v>0</v>
      </c>
      <c r="L424" s="2">
        <v>0</v>
      </c>
      <c r="M424" s="1">
        <f t="shared" si="25"/>
        <v>4033414000</v>
      </c>
      <c r="N424" s="1">
        <f t="shared" si="26"/>
        <v>5802507000</v>
      </c>
      <c r="O424" s="1">
        <f t="shared" si="27"/>
        <v>1769093000</v>
      </c>
    </row>
    <row r="425" spans="1:15" hidden="1" x14ac:dyDescent="0.3">
      <c r="A425" s="2">
        <v>451</v>
      </c>
      <c r="B425" s="2" t="s">
        <v>195</v>
      </c>
      <c r="C425" s="2" t="s">
        <v>16</v>
      </c>
      <c r="D425" s="3">
        <v>42398</v>
      </c>
      <c r="E425" s="4">
        <f t="shared" si="24"/>
        <v>2016</v>
      </c>
      <c r="F425" s="2" t="s">
        <v>18</v>
      </c>
      <c r="G425" s="2" t="s">
        <v>196</v>
      </c>
      <c r="H425" s="5">
        <v>20368562000</v>
      </c>
      <c r="I425" s="5">
        <v>14062471000</v>
      </c>
      <c r="J425" s="5">
        <v>4365797000</v>
      </c>
      <c r="K425" s="2">
        <v>0</v>
      </c>
      <c r="L425" s="2">
        <v>0</v>
      </c>
      <c r="M425" s="1">
        <f t="shared" si="25"/>
        <v>4365797000</v>
      </c>
      <c r="N425" s="1">
        <f t="shared" si="26"/>
        <v>6306091000</v>
      </c>
      <c r="O425" s="1">
        <f t="shared" si="27"/>
        <v>1940294000</v>
      </c>
    </row>
    <row r="426" spans="1:15" hidden="1" x14ac:dyDescent="0.3">
      <c r="A426" s="2">
        <v>452</v>
      </c>
      <c r="B426" s="2" t="s">
        <v>197</v>
      </c>
      <c r="C426" s="2" t="s">
        <v>11</v>
      </c>
      <c r="D426" s="3">
        <v>41274</v>
      </c>
      <c r="E426" s="4">
        <f t="shared" si="24"/>
        <v>2012</v>
      </c>
      <c r="F426" s="2" t="s">
        <v>24</v>
      </c>
      <c r="G426" s="2" t="s">
        <v>198</v>
      </c>
      <c r="H426" s="5">
        <v>7383000000</v>
      </c>
      <c r="I426" s="5">
        <v>4365000000</v>
      </c>
      <c r="J426" s="5">
        <v>1742000000</v>
      </c>
      <c r="K426" s="2">
        <v>0</v>
      </c>
      <c r="L426" s="5">
        <v>75000000</v>
      </c>
      <c r="M426" s="1">
        <f t="shared" si="25"/>
        <v>1817000000</v>
      </c>
      <c r="N426" s="1">
        <f t="shared" si="26"/>
        <v>3018000000</v>
      </c>
      <c r="O426" s="1">
        <f t="shared" si="27"/>
        <v>1201000000</v>
      </c>
    </row>
    <row r="427" spans="1:15" hidden="1" x14ac:dyDescent="0.3">
      <c r="A427" s="2">
        <v>453</v>
      </c>
      <c r="B427" s="2" t="s">
        <v>197</v>
      </c>
      <c r="C427" s="2" t="s">
        <v>14</v>
      </c>
      <c r="D427" s="3">
        <v>41639</v>
      </c>
      <c r="E427" s="4">
        <f t="shared" si="24"/>
        <v>2013</v>
      </c>
      <c r="F427" s="2" t="s">
        <v>24</v>
      </c>
      <c r="G427" s="2" t="s">
        <v>198</v>
      </c>
      <c r="H427" s="5">
        <v>7146000000</v>
      </c>
      <c r="I427" s="5">
        <v>4326000000</v>
      </c>
      <c r="J427" s="5">
        <v>1740000000</v>
      </c>
      <c r="K427" s="2">
        <v>0</v>
      </c>
      <c r="L427" s="5">
        <v>79000000</v>
      </c>
      <c r="M427" s="1">
        <f t="shared" si="25"/>
        <v>1819000000</v>
      </c>
      <c r="N427" s="1">
        <f t="shared" si="26"/>
        <v>2820000000</v>
      </c>
      <c r="O427" s="1">
        <f t="shared" si="27"/>
        <v>1001000000</v>
      </c>
    </row>
    <row r="428" spans="1:15" hidden="1" x14ac:dyDescent="0.3">
      <c r="A428" s="2">
        <v>454</v>
      </c>
      <c r="B428" s="2" t="s">
        <v>197</v>
      </c>
      <c r="C428" s="2" t="s">
        <v>15</v>
      </c>
      <c r="D428" s="3">
        <v>42004</v>
      </c>
      <c r="E428" s="4">
        <f t="shared" si="24"/>
        <v>2014</v>
      </c>
      <c r="F428" s="2" t="s">
        <v>24</v>
      </c>
      <c r="G428" s="2" t="s">
        <v>198</v>
      </c>
      <c r="H428" s="5">
        <v>7435000000</v>
      </c>
      <c r="I428" s="5">
        <v>4637000000</v>
      </c>
      <c r="J428" s="5">
        <v>1721000000</v>
      </c>
      <c r="K428" s="2">
        <v>0</v>
      </c>
      <c r="L428" s="5">
        <v>94000000</v>
      </c>
      <c r="M428" s="1">
        <f t="shared" si="25"/>
        <v>1815000000</v>
      </c>
      <c r="N428" s="1">
        <f t="shared" si="26"/>
        <v>2798000000</v>
      </c>
      <c r="O428" s="1">
        <f t="shared" si="27"/>
        <v>983000000</v>
      </c>
    </row>
    <row r="429" spans="1:15" hidden="1" x14ac:dyDescent="0.3">
      <c r="A429" s="2">
        <v>455</v>
      </c>
      <c r="B429" s="2" t="s">
        <v>197</v>
      </c>
      <c r="C429" s="2" t="s">
        <v>16</v>
      </c>
      <c r="D429" s="3">
        <v>42369</v>
      </c>
      <c r="E429" s="4">
        <f t="shared" si="24"/>
        <v>2015</v>
      </c>
      <c r="F429" s="2" t="s">
        <v>24</v>
      </c>
      <c r="G429" s="2" t="s">
        <v>198</v>
      </c>
      <c r="H429" s="5">
        <v>7493000000</v>
      </c>
      <c r="I429" s="5">
        <v>4657000000</v>
      </c>
      <c r="J429" s="5">
        <v>1356000000</v>
      </c>
      <c r="K429" s="2">
        <v>0</v>
      </c>
      <c r="L429" s="5">
        <v>81000000</v>
      </c>
      <c r="M429" s="1">
        <f t="shared" si="25"/>
        <v>1437000000</v>
      </c>
      <c r="N429" s="1">
        <f t="shared" si="26"/>
        <v>2836000000</v>
      </c>
      <c r="O429" s="1">
        <f t="shared" si="27"/>
        <v>1399000000</v>
      </c>
    </row>
    <row r="430" spans="1:15" hidden="1" x14ac:dyDescent="0.3">
      <c r="A430" s="2">
        <v>456</v>
      </c>
      <c r="B430" s="2" t="s">
        <v>199</v>
      </c>
      <c r="C430" s="2" t="s">
        <v>11</v>
      </c>
      <c r="D430" s="3">
        <v>41547</v>
      </c>
      <c r="E430" s="4">
        <f t="shared" si="24"/>
        <v>2013</v>
      </c>
      <c r="F430" s="2" t="s">
        <v>18</v>
      </c>
      <c r="G430" s="2" t="s">
        <v>200</v>
      </c>
      <c r="H430" s="5">
        <v>6259300000</v>
      </c>
      <c r="I430" s="5">
        <v>4853500000</v>
      </c>
      <c r="J430" s="5">
        <v>649900000</v>
      </c>
      <c r="K430" s="2">
        <v>0</v>
      </c>
      <c r="L430" s="2">
        <v>0</v>
      </c>
      <c r="M430" s="1">
        <f t="shared" si="25"/>
        <v>649900000</v>
      </c>
      <c r="N430" s="1">
        <f t="shared" si="26"/>
        <v>1405800000</v>
      </c>
      <c r="O430" s="1">
        <f t="shared" si="27"/>
        <v>755900000</v>
      </c>
    </row>
    <row r="431" spans="1:15" hidden="1" x14ac:dyDescent="0.3">
      <c r="A431" s="2">
        <v>457</v>
      </c>
      <c r="B431" s="2" t="s">
        <v>199</v>
      </c>
      <c r="C431" s="2" t="s">
        <v>14</v>
      </c>
      <c r="D431" s="3">
        <v>41912</v>
      </c>
      <c r="E431" s="4">
        <f t="shared" si="24"/>
        <v>2014</v>
      </c>
      <c r="F431" s="2" t="s">
        <v>18</v>
      </c>
      <c r="G431" s="2" t="s">
        <v>200</v>
      </c>
      <c r="H431" s="5">
        <v>8024900000</v>
      </c>
      <c r="I431" s="5">
        <v>6268600000</v>
      </c>
      <c r="J431" s="5">
        <v>826900000</v>
      </c>
      <c r="K431" s="2">
        <v>0</v>
      </c>
      <c r="L431" s="2">
        <v>0</v>
      </c>
      <c r="M431" s="1">
        <f t="shared" si="25"/>
        <v>826900000</v>
      </c>
      <c r="N431" s="1">
        <f t="shared" si="26"/>
        <v>1756300000</v>
      </c>
      <c r="O431" s="1">
        <f t="shared" si="27"/>
        <v>929400000</v>
      </c>
    </row>
    <row r="432" spans="1:15" hidden="1" x14ac:dyDescent="0.3">
      <c r="A432" s="2">
        <v>458</v>
      </c>
      <c r="B432" s="2" t="s">
        <v>199</v>
      </c>
      <c r="C432" s="2" t="s">
        <v>15</v>
      </c>
      <c r="D432" s="3">
        <v>42277</v>
      </c>
      <c r="E432" s="4">
        <f t="shared" si="24"/>
        <v>2015</v>
      </c>
      <c r="F432" s="2" t="s">
        <v>18</v>
      </c>
      <c r="G432" s="2" t="s">
        <v>200</v>
      </c>
      <c r="H432" s="5">
        <v>10824000000</v>
      </c>
      <c r="I432" s="5">
        <v>8535700000</v>
      </c>
      <c r="J432" s="5">
        <v>1003000000</v>
      </c>
      <c r="K432" s="2">
        <v>0</v>
      </c>
      <c r="L432" s="2">
        <v>0</v>
      </c>
      <c r="M432" s="1">
        <f t="shared" si="25"/>
        <v>1003000000</v>
      </c>
      <c r="N432" s="1">
        <f t="shared" si="26"/>
        <v>2288300000</v>
      </c>
      <c r="O432" s="1">
        <f t="shared" si="27"/>
        <v>1285300000</v>
      </c>
    </row>
    <row r="433" spans="1:15" hidden="1" x14ac:dyDescent="0.3">
      <c r="A433" s="2">
        <v>459</v>
      </c>
      <c r="B433" s="2" t="s">
        <v>199</v>
      </c>
      <c r="C433" s="2" t="s">
        <v>16</v>
      </c>
      <c r="D433" s="3">
        <v>42643</v>
      </c>
      <c r="E433" s="4">
        <f t="shared" si="24"/>
        <v>2016</v>
      </c>
      <c r="F433" s="2" t="s">
        <v>18</v>
      </c>
      <c r="G433" s="2" t="s">
        <v>200</v>
      </c>
      <c r="H433" s="5">
        <v>12157400000</v>
      </c>
      <c r="I433" s="5">
        <v>9502600000</v>
      </c>
      <c r="J433" s="5">
        <v>1100300000</v>
      </c>
      <c r="K433" s="2">
        <v>0</v>
      </c>
      <c r="L433" s="2">
        <v>0</v>
      </c>
      <c r="M433" s="1">
        <f t="shared" si="25"/>
        <v>1100300000</v>
      </c>
      <c r="N433" s="1">
        <f t="shared" si="26"/>
        <v>2654800000</v>
      </c>
      <c r="O433" s="1">
        <f t="shared" si="27"/>
        <v>1554500000</v>
      </c>
    </row>
    <row r="434" spans="1:15" hidden="1" x14ac:dyDescent="0.3">
      <c r="A434" s="2">
        <v>460</v>
      </c>
      <c r="B434" s="2" t="s">
        <v>201</v>
      </c>
      <c r="C434" s="2" t="s">
        <v>11</v>
      </c>
      <c r="D434" s="3">
        <v>41274</v>
      </c>
      <c r="E434" s="4">
        <f t="shared" si="24"/>
        <v>2012</v>
      </c>
      <c r="F434" s="2" t="s">
        <v>12</v>
      </c>
      <c r="G434" s="2" t="s">
        <v>163</v>
      </c>
      <c r="H434" s="5">
        <v>18260400000</v>
      </c>
      <c r="I434" s="5">
        <v>8846100000</v>
      </c>
      <c r="J434" s="5">
        <v>5181200000</v>
      </c>
      <c r="K434" s="5">
        <v>1137900000</v>
      </c>
      <c r="L434" s="2">
        <v>0</v>
      </c>
      <c r="M434" s="1">
        <f t="shared" si="25"/>
        <v>6319100000</v>
      </c>
      <c r="N434" s="1">
        <f t="shared" si="26"/>
        <v>9414300000</v>
      </c>
      <c r="O434" s="1">
        <f t="shared" si="27"/>
        <v>3095200000</v>
      </c>
    </row>
    <row r="435" spans="1:15" hidden="1" x14ac:dyDescent="0.3">
      <c r="A435" s="2">
        <v>461</v>
      </c>
      <c r="B435" s="2" t="s">
        <v>201</v>
      </c>
      <c r="C435" s="2" t="s">
        <v>14</v>
      </c>
      <c r="D435" s="3">
        <v>41639</v>
      </c>
      <c r="E435" s="4">
        <f t="shared" si="24"/>
        <v>2013</v>
      </c>
      <c r="F435" s="2" t="s">
        <v>12</v>
      </c>
      <c r="G435" s="2" t="s">
        <v>163</v>
      </c>
      <c r="H435" s="5">
        <v>18283100000</v>
      </c>
      <c r="I435" s="5">
        <v>8941100000</v>
      </c>
      <c r="J435" s="5">
        <v>5117100000</v>
      </c>
      <c r="K435" s="5">
        <v>1104400000</v>
      </c>
      <c r="L435" s="2">
        <v>0</v>
      </c>
      <c r="M435" s="1">
        <f t="shared" si="25"/>
        <v>6221500000</v>
      </c>
      <c r="N435" s="1">
        <f t="shared" si="26"/>
        <v>9342000000</v>
      </c>
      <c r="O435" s="1">
        <f t="shared" si="27"/>
        <v>3120500000</v>
      </c>
    </row>
    <row r="436" spans="1:15" hidden="1" x14ac:dyDescent="0.3">
      <c r="A436" s="2">
        <v>462</v>
      </c>
      <c r="B436" s="2" t="s">
        <v>201</v>
      </c>
      <c r="C436" s="2" t="s">
        <v>15</v>
      </c>
      <c r="D436" s="3">
        <v>42004</v>
      </c>
      <c r="E436" s="4">
        <f t="shared" si="24"/>
        <v>2014</v>
      </c>
      <c r="F436" s="2" t="s">
        <v>12</v>
      </c>
      <c r="G436" s="2" t="s">
        <v>163</v>
      </c>
      <c r="H436" s="5">
        <v>19154000000</v>
      </c>
      <c r="I436" s="5">
        <v>9261400000</v>
      </c>
      <c r="J436" s="5">
        <v>5389000000</v>
      </c>
      <c r="K436" s="5">
        <v>1157000000</v>
      </c>
      <c r="L436" s="2">
        <v>0</v>
      </c>
      <c r="M436" s="1">
        <f t="shared" si="25"/>
        <v>6546000000</v>
      </c>
      <c r="N436" s="1">
        <f t="shared" si="26"/>
        <v>9892600000</v>
      </c>
      <c r="O436" s="1">
        <f t="shared" si="27"/>
        <v>3346600000</v>
      </c>
    </row>
    <row r="437" spans="1:15" hidden="1" x14ac:dyDescent="0.3">
      <c r="A437" s="2">
        <v>463</v>
      </c>
      <c r="B437" s="2" t="s">
        <v>201</v>
      </c>
      <c r="C437" s="2" t="s">
        <v>16</v>
      </c>
      <c r="D437" s="3">
        <v>42369</v>
      </c>
      <c r="E437" s="4">
        <f t="shared" si="24"/>
        <v>2015</v>
      </c>
      <c r="F437" s="2" t="s">
        <v>12</v>
      </c>
      <c r="G437" s="2" t="s">
        <v>163</v>
      </c>
      <c r="H437" s="5">
        <v>20563100000</v>
      </c>
      <c r="I437" s="5">
        <v>9800600000</v>
      </c>
      <c r="J437" s="5">
        <v>6054300000</v>
      </c>
      <c r="K437" s="5">
        <v>1239100000</v>
      </c>
      <c r="L437" s="2">
        <v>0</v>
      </c>
      <c r="M437" s="1">
        <f t="shared" si="25"/>
        <v>7293400000</v>
      </c>
      <c r="N437" s="1">
        <f t="shared" si="26"/>
        <v>10762500000</v>
      </c>
      <c r="O437" s="1">
        <f t="shared" si="27"/>
        <v>3469100000</v>
      </c>
    </row>
    <row r="438" spans="1:15" hidden="1" x14ac:dyDescent="0.3">
      <c r="A438" s="2">
        <v>464</v>
      </c>
      <c r="B438" s="2" t="s">
        <v>202</v>
      </c>
      <c r="C438" s="2" t="s">
        <v>11</v>
      </c>
      <c r="D438" s="3">
        <v>41545</v>
      </c>
      <c r="E438" s="4">
        <f t="shared" si="24"/>
        <v>2013</v>
      </c>
      <c r="F438" s="2" t="s">
        <v>18</v>
      </c>
      <c r="G438" s="2" t="s">
        <v>203</v>
      </c>
      <c r="H438" s="5">
        <v>45041000000</v>
      </c>
      <c r="I438" s="5">
        <v>25034000000</v>
      </c>
      <c r="J438" s="5">
        <v>8365000000</v>
      </c>
      <c r="K438" s="2">
        <v>0</v>
      </c>
      <c r="L438" s="5">
        <v>2192000000</v>
      </c>
      <c r="M438" s="1">
        <f t="shared" si="25"/>
        <v>10557000000</v>
      </c>
      <c r="N438" s="1">
        <f t="shared" si="26"/>
        <v>20007000000</v>
      </c>
      <c r="O438" s="1">
        <f t="shared" si="27"/>
        <v>9450000000</v>
      </c>
    </row>
    <row r="439" spans="1:15" hidden="1" x14ac:dyDescent="0.3">
      <c r="A439" s="2">
        <v>465</v>
      </c>
      <c r="B439" s="2" t="s">
        <v>202</v>
      </c>
      <c r="C439" s="2" t="s">
        <v>14</v>
      </c>
      <c r="D439" s="3">
        <v>41909</v>
      </c>
      <c r="E439" s="4">
        <f t="shared" si="24"/>
        <v>2014</v>
      </c>
      <c r="F439" s="2" t="s">
        <v>18</v>
      </c>
      <c r="G439" s="2" t="s">
        <v>203</v>
      </c>
      <c r="H439" s="5">
        <v>48813000000</v>
      </c>
      <c r="I439" s="5">
        <v>26420000000</v>
      </c>
      <c r="J439" s="5">
        <v>8565000000</v>
      </c>
      <c r="K439" s="2">
        <v>0</v>
      </c>
      <c r="L439" s="5">
        <v>2288000000</v>
      </c>
      <c r="M439" s="1">
        <f t="shared" si="25"/>
        <v>10853000000</v>
      </c>
      <c r="N439" s="1">
        <f t="shared" si="26"/>
        <v>22393000000</v>
      </c>
      <c r="O439" s="1">
        <f t="shared" si="27"/>
        <v>11540000000</v>
      </c>
    </row>
    <row r="440" spans="1:15" hidden="1" x14ac:dyDescent="0.3">
      <c r="A440" s="2">
        <v>466</v>
      </c>
      <c r="B440" s="2" t="s">
        <v>202</v>
      </c>
      <c r="C440" s="2" t="s">
        <v>15</v>
      </c>
      <c r="D440" s="3">
        <v>42280</v>
      </c>
      <c r="E440" s="4">
        <f t="shared" si="24"/>
        <v>2015</v>
      </c>
      <c r="F440" s="2" t="s">
        <v>18</v>
      </c>
      <c r="G440" s="2" t="s">
        <v>203</v>
      </c>
      <c r="H440" s="5">
        <v>52465000000</v>
      </c>
      <c r="I440" s="5">
        <v>28364000000</v>
      </c>
      <c r="J440" s="5">
        <v>8523000000</v>
      </c>
      <c r="K440" s="2">
        <v>0</v>
      </c>
      <c r="L440" s="5">
        <v>2354000000</v>
      </c>
      <c r="M440" s="1">
        <f t="shared" si="25"/>
        <v>10877000000</v>
      </c>
      <c r="N440" s="1">
        <f t="shared" si="26"/>
        <v>24101000000</v>
      </c>
      <c r="O440" s="1">
        <f t="shared" si="27"/>
        <v>13224000000</v>
      </c>
    </row>
    <row r="441" spans="1:15" hidden="1" x14ac:dyDescent="0.3">
      <c r="A441" s="2">
        <v>467</v>
      </c>
      <c r="B441" s="2" t="s">
        <v>202</v>
      </c>
      <c r="C441" s="2" t="s">
        <v>16</v>
      </c>
      <c r="D441" s="3">
        <v>42644</v>
      </c>
      <c r="E441" s="4">
        <f t="shared" si="24"/>
        <v>2016</v>
      </c>
      <c r="F441" s="2" t="s">
        <v>18</v>
      </c>
      <c r="G441" s="2" t="s">
        <v>203</v>
      </c>
      <c r="H441" s="5">
        <v>55632000000</v>
      </c>
      <c r="I441" s="5">
        <v>29993000000</v>
      </c>
      <c r="J441" s="5">
        <v>8754000000</v>
      </c>
      <c r="K441" s="2">
        <v>0</v>
      </c>
      <c r="L441" s="5">
        <v>2527000000</v>
      </c>
      <c r="M441" s="1">
        <f t="shared" si="25"/>
        <v>11281000000</v>
      </c>
      <c r="N441" s="1">
        <f t="shared" si="26"/>
        <v>25639000000</v>
      </c>
      <c r="O441" s="1">
        <f t="shared" si="27"/>
        <v>14358000000</v>
      </c>
    </row>
    <row r="442" spans="1:15" hidden="1" x14ac:dyDescent="0.3">
      <c r="A442" s="2">
        <v>468</v>
      </c>
      <c r="B442" s="2" t="s">
        <v>204</v>
      </c>
      <c r="C442" s="2" t="s">
        <v>11</v>
      </c>
      <c r="D442" s="3">
        <v>41639</v>
      </c>
      <c r="E442" s="4">
        <f t="shared" si="24"/>
        <v>2013</v>
      </c>
      <c r="F442" s="2" t="s">
        <v>18</v>
      </c>
      <c r="G442" s="2" t="s">
        <v>147</v>
      </c>
      <c r="H442" s="5">
        <v>5535000000</v>
      </c>
      <c r="I442" s="5">
        <v>1689000000</v>
      </c>
      <c r="J442" s="5">
        <v>1598000000</v>
      </c>
      <c r="K442" s="2">
        <v>0</v>
      </c>
      <c r="L442" s="5">
        <v>276000000</v>
      </c>
      <c r="M442" s="1">
        <f t="shared" si="25"/>
        <v>1874000000</v>
      </c>
      <c r="N442" s="1">
        <f t="shared" si="26"/>
        <v>3846000000</v>
      </c>
      <c r="O442" s="1">
        <f t="shared" si="27"/>
        <v>1972000000</v>
      </c>
    </row>
    <row r="443" spans="1:15" hidden="1" x14ac:dyDescent="0.3">
      <c r="A443" s="2">
        <v>469</v>
      </c>
      <c r="B443" s="2" t="s">
        <v>204</v>
      </c>
      <c r="C443" s="2" t="s">
        <v>14</v>
      </c>
      <c r="D443" s="3">
        <v>42004</v>
      </c>
      <c r="E443" s="4">
        <f t="shared" si="24"/>
        <v>2014</v>
      </c>
      <c r="F443" s="2" t="s">
        <v>18</v>
      </c>
      <c r="G443" s="2" t="s">
        <v>147</v>
      </c>
      <c r="H443" s="5">
        <v>6265000000</v>
      </c>
      <c r="I443" s="5">
        <v>2124000000</v>
      </c>
      <c r="J443" s="5">
        <v>1692000000</v>
      </c>
      <c r="K443" s="2">
        <v>0</v>
      </c>
      <c r="L443" s="5">
        <v>329000000</v>
      </c>
      <c r="M443" s="1">
        <f t="shared" si="25"/>
        <v>2021000000</v>
      </c>
      <c r="N443" s="1">
        <f t="shared" si="26"/>
        <v>4141000000</v>
      </c>
      <c r="O443" s="1">
        <f t="shared" si="27"/>
        <v>2120000000</v>
      </c>
    </row>
    <row r="444" spans="1:15" hidden="1" x14ac:dyDescent="0.3">
      <c r="A444" s="2">
        <v>470</v>
      </c>
      <c r="B444" s="2" t="s">
        <v>204</v>
      </c>
      <c r="C444" s="2" t="s">
        <v>15</v>
      </c>
      <c r="D444" s="3">
        <v>42369</v>
      </c>
      <c r="E444" s="4">
        <f t="shared" si="24"/>
        <v>2015</v>
      </c>
      <c r="F444" s="2" t="s">
        <v>18</v>
      </c>
      <c r="G444" s="2" t="s">
        <v>147</v>
      </c>
      <c r="H444" s="5">
        <v>6394000000</v>
      </c>
      <c r="I444" s="5">
        <v>2343000000</v>
      </c>
      <c r="J444" s="5">
        <v>1669000000</v>
      </c>
      <c r="K444" s="2">
        <v>0</v>
      </c>
      <c r="L444" s="5">
        <v>330000000</v>
      </c>
      <c r="M444" s="1">
        <f t="shared" si="25"/>
        <v>1999000000</v>
      </c>
      <c r="N444" s="1">
        <f t="shared" si="26"/>
        <v>4051000000</v>
      </c>
      <c r="O444" s="1">
        <f t="shared" si="27"/>
        <v>2052000000</v>
      </c>
    </row>
    <row r="445" spans="1:15" hidden="1" x14ac:dyDescent="0.3">
      <c r="A445" s="2">
        <v>471</v>
      </c>
      <c r="B445" s="2" t="s">
        <v>204</v>
      </c>
      <c r="C445" s="2" t="s">
        <v>16</v>
      </c>
      <c r="D445" s="3">
        <v>42735</v>
      </c>
      <c r="E445" s="4">
        <f t="shared" si="24"/>
        <v>2016</v>
      </c>
      <c r="F445" s="2" t="s">
        <v>18</v>
      </c>
      <c r="G445" s="2" t="s">
        <v>147</v>
      </c>
      <c r="H445" s="5">
        <v>6497000000</v>
      </c>
      <c r="I445" s="5">
        <v>2432000000</v>
      </c>
      <c r="J445" s="5">
        <v>1690000000</v>
      </c>
      <c r="K445" s="2">
        <v>0</v>
      </c>
      <c r="L445" s="5">
        <v>322000000</v>
      </c>
      <c r="M445" s="1">
        <f t="shared" si="25"/>
        <v>2012000000</v>
      </c>
      <c r="N445" s="1">
        <f t="shared" si="26"/>
        <v>4065000000</v>
      </c>
      <c r="O445" s="1">
        <f t="shared" si="27"/>
        <v>2053000000</v>
      </c>
    </row>
    <row r="446" spans="1:15" hidden="1" x14ac:dyDescent="0.3">
      <c r="A446" s="2">
        <v>472</v>
      </c>
      <c r="B446" s="2" t="s">
        <v>205</v>
      </c>
      <c r="C446" s="2" t="s">
        <v>11</v>
      </c>
      <c r="D446" s="3">
        <v>41639</v>
      </c>
      <c r="E446" s="4">
        <f t="shared" si="24"/>
        <v>2013</v>
      </c>
      <c r="F446" s="2" t="s">
        <v>18</v>
      </c>
      <c r="G446" s="2" t="s">
        <v>147</v>
      </c>
      <c r="H446" s="5">
        <v>5535000000</v>
      </c>
      <c r="I446" s="5">
        <v>1689000000</v>
      </c>
      <c r="J446" s="5">
        <v>1598000000</v>
      </c>
      <c r="K446" s="2">
        <v>0</v>
      </c>
      <c r="L446" s="5">
        <v>276000000</v>
      </c>
      <c r="M446" s="1">
        <f t="shared" si="25"/>
        <v>1874000000</v>
      </c>
      <c r="N446" s="1">
        <f t="shared" si="26"/>
        <v>3846000000</v>
      </c>
      <c r="O446" s="1">
        <f t="shared" si="27"/>
        <v>1972000000</v>
      </c>
    </row>
    <row r="447" spans="1:15" hidden="1" x14ac:dyDescent="0.3">
      <c r="A447" s="2">
        <v>473</v>
      </c>
      <c r="B447" s="2" t="s">
        <v>205</v>
      </c>
      <c r="C447" s="2" t="s">
        <v>14</v>
      </c>
      <c r="D447" s="3">
        <v>42004</v>
      </c>
      <c r="E447" s="4">
        <f t="shared" si="24"/>
        <v>2014</v>
      </c>
      <c r="F447" s="2" t="s">
        <v>18</v>
      </c>
      <c r="G447" s="2" t="s">
        <v>147</v>
      </c>
      <c r="H447" s="5">
        <v>6265000000</v>
      </c>
      <c r="I447" s="5">
        <v>2124000000</v>
      </c>
      <c r="J447" s="5">
        <v>1692000000</v>
      </c>
      <c r="K447" s="2">
        <v>0</v>
      </c>
      <c r="L447" s="5">
        <v>329000000</v>
      </c>
      <c r="M447" s="1">
        <f t="shared" si="25"/>
        <v>2021000000</v>
      </c>
      <c r="N447" s="1">
        <f t="shared" si="26"/>
        <v>4141000000</v>
      </c>
      <c r="O447" s="1">
        <f t="shared" si="27"/>
        <v>2120000000</v>
      </c>
    </row>
    <row r="448" spans="1:15" hidden="1" x14ac:dyDescent="0.3">
      <c r="A448" s="2">
        <v>474</v>
      </c>
      <c r="B448" s="2" t="s">
        <v>205</v>
      </c>
      <c r="C448" s="2" t="s">
        <v>15</v>
      </c>
      <c r="D448" s="3">
        <v>42369</v>
      </c>
      <c r="E448" s="4">
        <f t="shared" si="24"/>
        <v>2015</v>
      </c>
      <c r="F448" s="2" t="s">
        <v>18</v>
      </c>
      <c r="G448" s="2" t="s">
        <v>147</v>
      </c>
      <c r="H448" s="5">
        <v>6394000000</v>
      </c>
      <c r="I448" s="5">
        <v>2343000000</v>
      </c>
      <c r="J448" s="5">
        <v>1669000000</v>
      </c>
      <c r="K448" s="2">
        <v>0</v>
      </c>
      <c r="L448" s="5">
        <v>330000000</v>
      </c>
      <c r="M448" s="1">
        <f t="shared" si="25"/>
        <v>1999000000</v>
      </c>
      <c r="N448" s="1">
        <f t="shared" si="26"/>
        <v>4051000000</v>
      </c>
      <c r="O448" s="1">
        <f t="shared" si="27"/>
        <v>2052000000</v>
      </c>
    </row>
    <row r="449" spans="1:15" hidden="1" x14ac:dyDescent="0.3">
      <c r="A449" s="2">
        <v>475</v>
      </c>
      <c r="B449" s="2" t="s">
        <v>205</v>
      </c>
      <c r="C449" s="2" t="s">
        <v>16</v>
      </c>
      <c r="D449" s="3">
        <v>42735</v>
      </c>
      <c r="E449" s="4">
        <f t="shared" si="24"/>
        <v>2016</v>
      </c>
      <c r="F449" s="2" t="s">
        <v>18</v>
      </c>
      <c r="G449" s="2" t="s">
        <v>147</v>
      </c>
      <c r="H449" s="5">
        <v>6497000000</v>
      </c>
      <c r="I449" s="5">
        <v>2432000000</v>
      </c>
      <c r="J449" s="5">
        <v>1690000000</v>
      </c>
      <c r="K449" s="2">
        <v>0</v>
      </c>
      <c r="L449" s="5">
        <v>322000000</v>
      </c>
      <c r="M449" s="1">
        <f t="shared" si="25"/>
        <v>2012000000</v>
      </c>
      <c r="N449" s="1">
        <f t="shared" si="26"/>
        <v>4065000000</v>
      </c>
      <c r="O449" s="1">
        <f t="shared" si="27"/>
        <v>2053000000</v>
      </c>
    </row>
    <row r="450" spans="1:15" hidden="1" x14ac:dyDescent="0.3">
      <c r="A450" s="2">
        <v>476</v>
      </c>
      <c r="B450" s="2" t="s">
        <v>206</v>
      </c>
      <c r="C450" s="2" t="s">
        <v>11</v>
      </c>
      <c r="D450" s="3">
        <v>41639</v>
      </c>
      <c r="E450" s="4">
        <f t="shared" si="24"/>
        <v>2013</v>
      </c>
      <c r="F450" s="2" t="s">
        <v>18</v>
      </c>
      <c r="G450" s="2" t="s">
        <v>120</v>
      </c>
      <c r="H450" s="5">
        <v>15051000000</v>
      </c>
      <c r="I450" s="5">
        <v>12274000000</v>
      </c>
      <c r="J450" s="5">
        <v>916000000</v>
      </c>
      <c r="K450" s="2">
        <v>0</v>
      </c>
      <c r="L450" s="5">
        <v>97000000</v>
      </c>
      <c r="M450" s="1">
        <f t="shared" si="25"/>
        <v>1013000000</v>
      </c>
      <c r="N450" s="1">
        <f t="shared" si="26"/>
        <v>2777000000</v>
      </c>
      <c r="O450" s="1">
        <f t="shared" si="27"/>
        <v>1764000000</v>
      </c>
    </row>
    <row r="451" spans="1:15" hidden="1" x14ac:dyDescent="0.3">
      <c r="A451" s="2">
        <v>477</v>
      </c>
      <c r="B451" s="2" t="s">
        <v>206</v>
      </c>
      <c r="C451" s="2" t="s">
        <v>14</v>
      </c>
      <c r="D451" s="3">
        <v>42004</v>
      </c>
      <c r="E451" s="4">
        <f t="shared" ref="E451:E514" si="28">YEAR(D451)</f>
        <v>2014</v>
      </c>
      <c r="F451" s="2" t="s">
        <v>18</v>
      </c>
      <c r="G451" s="2" t="s">
        <v>120</v>
      </c>
      <c r="H451" s="5">
        <v>15499000000</v>
      </c>
      <c r="I451" s="5">
        <v>12471000000</v>
      </c>
      <c r="J451" s="5">
        <v>1036000000</v>
      </c>
      <c r="K451" s="2">
        <v>0</v>
      </c>
      <c r="L451" s="5">
        <v>94000000</v>
      </c>
      <c r="M451" s="1">
        <f t="shared" ref="M451:M514" si="29">J451+K451+L451</f>
        <v>1130000000</v>
      </c>
      <c r="N451" s="1">
        <f t="shared" ref="N451:N514" si="30">H451-I451</f>
        <v>3028000000</v>
      </c>
      <c r="O451" s="1">
        <f t="shared" ref="O451:O514" si="31">N451-M451</f>
        <v>1898000000</v>
      </c>
    </row>
    <row r="452" spans="1:15" hidden="1" x14ac:dyDescent="0.3">
      <c r="A452" s="2">
        <v>478</v>
      </c>
      <c r="B452" s="2" t="s">
        <v>206</v>
      </c>
      <c r="C452" s="2" t="s">
        <v>15</v>
      </c>
      <c r="D452" s="3">
        <v>42369</v>
      </c>
      <c r="E452" s="4">
        <f t="shared" si="28"/>
        <v>2015</v>
      </c>
      <c r="F452" s="2" t="s">
        <v>18</v>
      </c>
      <c r="G452" s="2" t="s">
        <v>120</v>
      </c>
      <c r="H452" s="5">
        <v>15165000000</v>
      </c>
      <c r="I452" s="5">
        <v>12155000000</v>
      </c>
      <c r="J452" s="5">
        <v>1017000000</v>
      </c>
      <c r="K452" s="2">
        <v>0</v>
      </c>
      <c r="L452" s="5">
        <v>93000000</v>
      </c>
      <c r="M452" s="1">
        <f t="shared" si="29"/>
        <v>1110000000</v>
      </c>
      <c r="N452" s="1">
        <f t="shared" si="30"/>
        <v>3010000000</v>
      </c>
      <c r="O452" s="1">
        <f t="shared" si="31"/>
        <v>1900000000</v>
      </c>
    </row>
    <row r="453" spans="1:15" hidden="1" x14ac:dyDescent="0.3">
      <c r="A453" s="2">
        <v>479</v>
      </c>
      <c r="B453" s="2" t="s">
        <v>206</v>
      </c>
      <c r="C453" s="2" t="s">
        <v>16</v>
      </c>
      <c r="D453" s="3">
        <v>42735</v>
      </c>
      <c r="E453" s="4">
        <f t="shared" si="28"/>
        <v>2016</v>
      </c>
      <c r="F453" s="2" t="s">
        <v>18</v>
      </c>
      <c r="G453" s="2" t="s">
        <v>120</v>
      </c>
      <c r="H453" s="5">
        <v>16661000000</v>
      </c>
      <c r="I453" s="5">
        <v>13107000000</v>
      </c>
      <c r="J453" s="5">
        <v>1145000000</v>
      </c>
      <c r="K453" s="2">
        <v>0</v>
      </c>
      <c r="L453" s="5">
        <v>134000000</v>
      </c>
      <c r="M453" s="1">
        <f t="shared" si="29"/>
        <v>1279000000</v>
      </c>
      <c r="N453" s="1">
        <f t="shared" si="30"/>
        <v>3554000000</v>
      </c>
      <c r="O453" s="1">
        <f t="shared" si="31"/>
        <v>2275000000</v>
      </c>
    </row>
    <row r="454" spans="1:15" hidden="1" x14ac:dyDescent="0.3">
      <c r="A454" s="2">
        <v>480</v>
      </c>
      <c r="B454" s="2" t="s">
        <v>207</v>
      </c>
      <c r="C454" s="2" t="s">
        <v>11</v>
      </c>
      <c r="D454" s="3">
        <v>41274</v>
      </c>
      <c r="E454" s="4">
        <f t="shared" si="28"/>
        <v>2012</v>
      </c>
      <c r="F454" s="2" t="s">
        <v>51</v>
      </c>
      <c r="G454" s="2" t="s">
        <v>74</v>
      </c>
      <c r="H454" s="5">
        <v>1279067000</v>
      </c>
      <c r="I454" s="5">
        <v>461898000</v>
      </c>
      <c r="J454" s="5">
        <v>68538000</v>
      </c>
      <c r="K454" s="2">
        <v>0</v>
      </c>
      <c r="L454" s="5">
        <v>382553000</v>
      </c>
      <c r="M454" s="1">
        <f t="shared" si="29"/>
        <v>451091000</v>
      </c>
      <c r="N454" s="1">
        <f t="shared" si="30"/>
        <v>817169000</v>
      </c>
      <c r="O454" s="1">
        <f t="shared" si="31"/>
        <v>366078000</v>
      </c>
    </row>
    <row r="455" spans="1:15" hidden="1" x14ac:dyDescent="0.3">
      <c r="A455" s="2">
        <v>481</v>
      </c>
      <c r="B455" s="2" t="s">
        <v>207</v>
      </c>
      <c r="C455" s="2" t="s">
        <v>14</v>
      </c>
      <c r="D455" s="3">
        <v>41639</v>
      </c>
      <c r="E455" s="4">
        <f t="shared" si="28"/>
        <v>2013</v>
      </c>
      <c r="F455" s="2" t="s">
        <v>51</v>
      </c>
      <c r="G455" s="2" t="s">
        <v>74</v>
      </c>
      <c r="H455" s="5">
        <v>1482259000</v>
      </c>
      <c r="I455" s="5">
        <v>555660000</v>
      </c>
      <c r="J455" s="5">
        <v>69323000</v>
      </c>
      <c r="K455" s="2">
        <v>0</v>
      </c>
      <c r="L455" s="5">
        <v>475464000</v>
      </c>
      <c r="M455" s="1">
        <f t="shared" si="29"/>
        <v>544787000</v>
      </c>
      <c r="N455" s="1">
        <f t="shared" si="30"/>
        <v>926599000</v>
      </c>
      <c r="O455" s="1">
        <f t="shared" si="31"/>
        <v>381812000</v>
      </c>
    </row>
    <row r="456" spans="1:15" hidden="1" x14ac:dyDescent="0.3">
      <c r="A456" s="2">
        <v>482</v>
      </c>
      <c r="B456" s="2" t="s">
        <v>207</v>
      </c>
      <c r="C456" s="2" t="s">
        <v>15</v>
      </c>
      <c r="D456" s="3">
        <v>42004</v>
      </c>
      <c r="E456" s="4">
        <f t="shared" si="28"/>
        <v>2014</v>
      </c>
      <c r="F456" s="2" t="s">
        <v>51</v>
      </c>
      <c r="G456" s="2" t="s">
        <v>74</v>
      </c>
      <c r="H456" s="5">
        <v>1616438000</v>
      </c>
      <c r="I456" s="5">
        <v>603321000</v>
      </c>
      <c r="J456" s="5">
        <v>89468000</v>
      </c>
      <c r="K456" s="2">
        <v>0</v>
      </c>
      <c r="L456" s="5">
        <v>538513000</v>
      </c>
      <c r="M456" s="1">
        <f t="shared" si="29"/>
        <v>627981000</v>
      </c>
      <c r="N456" s="1">
        <f t="shared" si="30"/>
        <v>1013117000</v>
      </c>
      <c r="O456" s="1">
        <f t="shared" si="31"/>
        <v>385136000</v>
      </c>
    </row>
    <row r="457" spans="1:15" hidden="1" x14ac:dyDescent="0.3">
      <c r="A457" s="2">
        <v>483</v>
      </c>
      <c r="B457" s="2" t="s">
        <v>207</v>
      </c>
      <c r="C457" s="2" t="s">
        <v>16</v>
      </c>
      <c r="D457" s="3">
        <v>42369</v>
      </c>
      <c r="E457" s="4">
        <f t="shared" si="28"/>
        <v>2015</v>
      </c>
      <c r="F457" s="2" t="s">
        <v>51</v>
      </c>
      <c r="G457" s="2" t="s">
        <v>74</v>
      </c>
      <c r="H457" s="5">
        <v>1763336000</v>
      </c>
      <c r="I457" s="5">
        <v>651282000</v>
      </c>
      <c r="J457" s="5">
        <v>139616000</v>
      </c>
      <c r="K457" s="2">
        <v>0</v>
      </c>
      <c r="L457" s="5">
        <v>570527000</v>
      </c>
      <c r="M457" s="1">
        <f t="shared" si="29"/>
        <v>710143000</v>
      </c>
      <c r="N457" s="1">
        <f t="shared" si="30"/>
        <v>1112054000</v>
      </c>
      <c r="O457" s="1">
        <f t="shared" si="31"/>
        <v>401911000</v>
      </c>
    </row>
    <row r="458" spans="1:15" hidden="1" x14ac:dyDescent="0.3">
      <c r="A458" s="2">
        <v>484</v>
      </c>
      <c r="B458" s="2" t="s">
        <v>208</v>
      </c>
      <c r="C458" s="2" t="s">
        <v>11</v>
      </c>
      <c r="D458" s="3">
        <v>41307</v>
      </c>
      <c r="E458" s="4">
        <f t="shared" si="28"/>
        <v>2013</v>
      </c>
      <c r="F458" s="2" t="s">
        <v>18</v>
      </c>
      <c r="G458" s="2" t="s">
        <v>196</v>
      </c>
      <c r="H458" s="5">
        <v>7394500000</v>
      </c>
      <c r="I458" s="5">
        <v>4741800000</v>
      </c>
      <c r="J458" s="5">
        <v>1732600000</v>
      </c>
      <c r="K458" s="2">
        <v>0</v>
      </c>
      <c r="L458" s="2">
        <v>0</v>
      </c>
      <c r="M458" s="1">
        <f t="shared" si="29"/>
        <v>1732600000</v>
      </c>
      <c r="N458" s="1">
        <f t="shared" si="30"/>
        <v>2652700000</v>
      </c>
      <c r="O458" s="1">
        <f t="shared" si="31"/>
        <v>920100000</v>
      </c>
    </row>
    <row r="459" spans="1:15" hidden="1" x14ac:dyDescent="0.3">
      <c r="A459" s="2">
        <v>485</v>
      </c>
      <c r="B459" s="2" t="s">
        <v>208</v>
      </c>
      <c r="C459" s="2" t="s">
        <v>14</v>
      </c>
      <c r="D459" s="3">
        <v>41671</v>
      </c>
      <c r="E459" s="4">
        <f t="shared" si="28"/>
        <v>2014</v>
      </c>
      <c r="F459" s="2" t="s">
        <v>18</v>
      </c>
      <c r="G459" s="2" t="s">
        <v>196</v>
      </c>
      <c r="H459" s="5">
        <v>7840300000</v>
      </c>
      <c r="I459" s="5">
        <v>5050500000</v>
      </c>
      <c r="J459" s="5">
        <v>1819500000</v>
      </c>
      <c r="K459" s="2">
        <v>0</v>
      </c>
      <c r="L459" s="2">
        <v>0</v>
      </c>
      <c r="M459" s="1">
        <f t="shared" si="29"/>
        <v>1819500000</v>
      </c>
      <c r="N459" s="1">
        <f t="shared" si="30"/>
        <v>2789800000</v>
      </c>
      <c r="O459" s="1">
        <f t="shared" si="31"/>
        <v>970300000</v>
      </c>
    </row>
    <row r="460" spans="1:15" hidden="1" x14ac:dyDescent="0.3">
      <c r="A460" s="2">
        <v>486</v>
      </c>
      <c r="B460" s="2" t="s">
        <v>208</v>
      </c>
      <c r="C460" s="2" t="s">
        <v>15</v>
      </c>
      <c r="D460" s="3">
        <v>42035</v>
      </c>
      <c r="E460" s="4">
        <f t="shared" si="28"/>
        <v>2015</v>
      </c>
      <c r="F460" s="2" t="s">
        <v>18</v>
      </c>
      <c r="G460" s="2" t="s">
        <v>196</v>
      </c>
      <c r="H460" s="5">
        <v>8602200000</v>
      </c>
      <c r="I460" s="5">
        <v>5568200000</v>
      </c>
      <c r="J460" s="5">
        <v>1993800000</v>
      </c>
      <c r="K460" s="2">
        <v>0</v>
      </c>
      <c r="L460" s="2">
        <v>0</v>
      </c>
      <c r="M460" s="1">
        <f t="shared" si="29"/>
        <v>1993800000</v>
      </c>
      <c r="N460" s="1">
        <f t="shared" si="30"/>
        <v>3034000000</v>
      </c>
      <c r="O460" s="1">
        <f t="shared" si="31"/>
        <v>1040200000</v>
      </c>
    </row>
    <row r="461" spans="1:15" hidden="1" x14ac:dyDescent="0.3">
      <c r="A461" s="2">
        <v>487</v>
      </c>
      <c r="B461" s="2" t="s">
        <v>208</v>
      </c>
      <c r="C461" s="2" t="s">
        <v>16</v>
      </c>
      <c r="D461" s="3">
        <v>42399</v>
      </c>
      <c r="E461" s="4">
        <f t="shared" si="28"/>
        <v>2016</v>
      </c>
      <c r="F461" s="2" t="s">
        <v>18</v>
      </c>
      <c r="G461" s="2" t="s">
        <v>196</v>
      </c>
      <c r="H461" s="5">
        <v>15498400000</v>
      </c>
      <c r="I461" s="5">
        <v>10841700000</v>
      </c>
      <c r="J461" s="5">
        <v>3607000000</v>
      </c>
      <c r="K461" s="2">
        <v>0</v>
      </c>
      <c r="L461" s="2">
        <v>0</v>
      </c>
      <c r="M461" s="1">
        <f t="shared" si="29"/>
        <v>3607000000</v>
      </c>
      <c r="N461" s="1">
        <f t="shared" si="30"/>
        <v>4656700000</v>
      </c>
      <c r="O461" s="1">
        <f t="shared" si="31"/>
        <v>1049700000</v>
      </c>
    </row>
    <row r="462" spans="1:15" hidden="1" x14ac:dyDescent="0.3">
      <c r="A462" s="2">
        <v>488</v>
      </c>
      <c r="B462" s="2" t="s">
        <v>209</v>
      </c>
      <c r="C462" s="2" t="s">
        <v>11</v>
      </c>
      <c r="D462" s="3">
        <v>41274</v>
      </c>
      <c r="E462" s="4">
        <f t="shared" si="28"/>
        <v>2012</v>
      </c>
      <c r="F462" s="2" t="s">
        <v>12</v>
      </c>
      <c r="G462" s="2" t="s">
        <v>210</v>
      </c>
      <c r="H462" s="5">
        <v>1663000000</v>
      </c>
      <c r="I462" s="2">
        <v>0</v>
      </c>
      <c r="J462" s="5">
        <v>1123200000</v>
      </c>
      <c r="K462" s="2">
        <v>0</v>
      </c>
      <c r="L462" s="5">
        <v>78300000</v>
      </c>
      <c r="M462" s="1">
        <f t="shared" si="29"/>
        <v>1201500000</v>
      </c>
      <c r="N462" s="1">
        <f t="shared" si="30"/>
        <v>1663000000</v>
      </c>
      <c r="O462" s="1">
        <f t="shared" si="31"/>
        <v>461500000</v>
      </c>
    </row>
    <row r="463" spans="1:15" hidden="1" x14ac:dyDescent="0.3">
      <c r="A463" s="2">
        <v>489</v>
      </c>
      <c r="B463" s="2" t="s">
        <v>209</v>
      </c>
      <c r="C463" s="2" t="s">
        <v>14</v>
      </c>
      <c r="D463" s="3">
        <v>41639</v>
      </c>
      <c r="E463" s="4">
        <f t="shared" si="28"/>
        <v>2013</v>
      </c>
      <c r="F463" s="2" t="s">
        <v>12</v>
      </c>
      <c r="G463" s="2" t="s">
        <v>210</v>
      </c>
      <c r="H463" s="5">
        <v>1558400000</v>
      </c>
      <c r="I463" s="2">
        <v>0</v>
      </c>
      <c r="J463" s="5">
        <v>1058000000</v>
      </c>
      <c r="K463" s="2">
        <v>0</v>
      </c>
      <c r="L463" s="5">
        <v>60400000</v>
      </c>
      <c r="M463" s="1">
        <f t="shared" si="29"/>
        <v>1118400000</v>
      </c>
      <c r="N463" s="1">
        <f t="shared" si="30"/>
        <v>1558400000</v>
      </c>
      <c r="O463" s="1">
        <f t="shared" si="31"/>
        <v>440000000</v>
      </c>
    </row>
    <row r="464" spans="1:15" hidden="1" x14ac:dyDescent="0.3">
      <c r="A464" s="2">
        <v>490</v>
      </c>
      <c r="B464" s="2" t="s">
        <v>209</v>
      </c>
      <c r="C464" s="2" t="s">
        <v>15</v>
      </c>
      <c r="D464" s="3">
        <v>42004</v>
      </c>
      <c r="E464" s="4">
        <f t="shared" si="28"/>
        <v>2014</v>
      </c>
      <c r="F464" s="2" t="s">
        <v>12</v>
      </c>
      <c r="G464" s="2" t="s">
        <v>210</v>
      </c>
      <c r="H464" s="5">
        <v>1584500000</v>
      </c>
      <c r="I464" s="2">
        <v>0</v>
      </c>
      <c r="J464" s="5">
        <v>1105700000</v>
      </c>
      <c r="K464" s="2">
        <v>0</v>
      </c>
      <c r="L464" s="5">
        <v>52500000</v>
      </c>
      <c r="M464" s="1">
        <f t="shared" si="29"/>
        <v>1158200000</v>
      </c>
      <c r="N464" s="1">
        <f t="shared" si="30"/>
        <v>1584500000</v>
      </c>
      <c r="O464" s="1">
        <f t="shared" si="31"/>
        <v>426300000</v>
      </c>
    </row>
    <row r="465" spans="1:15" hidden="1" x14ac:dyDescent="0.3">
      <c r="A465" s="2">
        <v>491</v>
      </c>
      <c r="B465" s="2" t="s">
        <v>209</v>
      </c>
      <c r="C465" s="2" t="s">
        <v>16</v>
      </c>
      <c r="D465" s="3">
        <v>42369</v>
      </c>
      <c r="E465" s="4">
        <f t="shared" si="28"/>
        <v>2015</v>
      </c>
      <c r="F465" s="2" t="s">
        <v>12</v>
      </c>
      <c r="G465" s="2" t="s">
        <v>210</v>
      </c>
      <c r="H465" s="5">
        <v>1637100000</v>
      </c>
      <c r="I465" s="2">
        <v>0</v>
      </c>
      <c r="J465" s="5">
        <v>1209100000</v>
      </c>
      <c r="K465" s="2">
        <v>0</v>
      </c>
      <c r="L465" s="5">
        <v>58700000</v>
      </c>
      <c r="M465" s="1">
        <f t="shared" si="29"/>
        <v>1267800000</v>
      </c>
      <c r="N465" s="1">
        <f t="shared" si="30"/>
        <v>1637100000</v>
      </c>
      <c r="O465" s="1">
        <f t="shared" si="31"/>
        <v>369300000</v>
      </c>
    </row>
    <row r="466" spans="1:15" hidden="1" x14ac:dyDescent="0.3">
      <c r="A466" s="2">
        <v>492</v>
      </c>
      <c r="B466" s="2" t="s">
        <v>211</v>
      </c>
      <c r="C466" s="2" t="s">
        <v>11</v>
      </c>
      <c r="D466" s="3">
        <v>41639</v>
      </c>
      <c r="E466" s="4">
        <f t="shared" si="28"/>
        <v>2013</v>
      </c>
      <c r="F466" s="2" t="s">
        <v>12</v>
      </c>
      <c r="G466" s="2" t="s">
        <v>156</v>
      </c>
      <c r="H466" s="5">
        <v>7155096000</v>
      </c>
      <c r="I466" s="5">
        <v>4376505000</v>
      </c>
      <c r="J466" s="5">
        <v>1616921000</v>
      </c>
      <c r="K466" s="2">
        <v>0</v>
      </c>
      <c r="L466" s="2">
        <v>0</v>
      </c>
      <c r="M466" s="1">
        <f t="shared" si="29"/>
        <v>1616921000</v>
      </c>
      <c r="N466" s="1">
        <f t="shared" si="30"/>
        <v>2778591000</v>
      </c>
      <c r="O466" s="1">
        <f t="shared" si="31"/>
        <v>1161670000</v>
      </c>
    </row>
    <row r="467" spans="1:15" hidden="1" x14ac:dyDescent="0.3">
      <c r="A467" s="2">
        <v>493</v>
      </c>
      <c r="B467" s="2" t="s">
        <v>211</v>
      </c>
      <c r="C467" s="2" t="s">
        <v>14</v>
      </c>
      <c r="D467" s="3">
        <v>42004</v>
      </c>
      <c r="E467" s="4">
        <f t="shared" si="28"/>
        <v>2014</v>
      </c>
      <c r="F467" s="2" t="s">
        <v>12</v>
      </c>
      <c r="G467" s="2" t="s">
        <v>156</v>
      </c>
      <c r="H467" s="5">
        <v>7752728000</v>
      </c>
      <c r="I467" s="5">
        <v>4778479000</v>
      </c>
      <c r="J467" s="5">
        <v>1758765000</v>
      </c>
      <c r="K467" s="2">
        <v>0</v>
      </c>
      <c r="L467" s="2">
        <v>0</v>
      </c>
      <c r="M467" s="1">
        <f t="shared" si="29"/>
        <v>1758765000</v>
      </c>
      <c r="N467" s="1">
        <f t="shared" si="30"/>
        <v>2974249000</v>
      </c>
      <c r="O467" s="1">
        <f t="shared" si="31"/>
        <v>1215484000</v>
      </c>
    </row>
    <row r="468" spans="1:15" hidden="1" x14ac:dyDescent="0.3">
      <c r="A468" s="2">
        <v>494</v>
      </c>
      <c r="B468" s="2" t="s">
        <v>211</v>
      </c>
      <c r="C468" s="2" t="s">
        <v>15</v>
      </c>
      <c r="D468" s="3">
        <v>42369</v>
      </c>
      <c r="E468" s="4">
        <f t="shared" si="28"/>
        <v>2015</v>
      </c>
      <c r="F468" s="2" t="s">
        <v>12</v>
      </c>
      <c r="G468" s="2" t="s">
        <v>156</v>
      </c>
      <c r="H468" s="5">
        <v>6956311000</v>
      </c>
      <c r="I468" s="5">
        <v>4388167000</v>
      </c>
      <c r="J468" s="5">
        <v>1647382000</v>
      </c>
      <c r="K468" s="2">
        <v>0</v>
      </c>
      <c r="L468" s="2">
        <v>0</v>
      </c>
      <c r="M468" s="1">
        <f t="shared" si="29"/>
        <v>1647382000</v>
      </c>
      <c r="N468" s="1">
        <f t="shared" si="30"/>
        <v>2568144000</v>
      </c>
      <c r="O468" s="1">
        <f t="shared" si="31"/>
        <v>920762000</v>
      </c>
    </row>
    <row r="469" spans="1:15" hidden="1" x14ac:dyDescent="0.3">
      <c r="A469" s="2">
        <v>495</v>
      </c>
      <c r="B469" s="2" t="s">
        <v>211</v>
      </c>
      <c r="C469" s="2" t="s">
        <v>16</v>
      </c>
      <c r="D469" s="3">
        <v>42735</v>
      </c>
      <c r="E469" s="4">
        <f t="shared" si="28"/>
        <v>2016</v>
      </c>
      <c r="F469" s="2" t="s">
        <v>12</v>
      </c>
      <c r="G469" s="2" t="s">
        <v>156</v>
      </c>
      <c r="H469" s="5">
        <v>6794342000</v>
      </c>
      <c r="I469" s="5">
        <v>4322373000</v>
      </c>
      <c r="J469" s="5">
        <v>1757523000</v>
      </c>
      <c r="K469" s="2">
        <v>0</v>
      </c>
      <c r="L469" s="2">
        <v>0</v>
      </c>
      <c r="M469" s="1">
        <f t="shared" si="29"/>
        <v>1757523000</v>
      </c>
      <c r="N469" s="1">
        <f t="shared" si="30"/>
        <v>2471969000</v>
      </c>
      <c r="O469" s="1">
        <f t="shared" si="31"/>
        <v>714446000</v>
      </c>
    </row>
    <row r="470" spans="1:15" hidden="1" x14ac:dyDescent="0.3">
      <c r="A470" s="2">
        <v>496</v>
      </c>
      <c r="B470" s="2" t="s">
        <v>212</v>
      </c>
      <c r="C470" s="2" t="s">
        <v>11</v>
      </c>
      <c r="D470" s="3">
        <v>41639</v>
      </c>
      <c r="E470" s="4">
        <f t="shared" si="28"/>
        <v>2013</v>
      </c>
      <c r="F470" s="2" t="s">
        <v>35</v>
      </c>
      <c r="G470" s="2" t="s">
        <v>213</v>
      </c>
      <c r="H470" s="5">
        <v>5997000000</v>
      </c>
      <c r="I470" s="5">
        <v>2499000000</v>
      </c>
      <c r="J470" s="5">
        <v>2337000000</v>
      </c>
      <c r="K470" s="2">
        <v>0</v>
      </c>
      <c r="L470" s="5">
        <v>115000000</v>
      </c>
      <c r="M470" s="1">
        <f t="shared" si="29"/>
        <v>2452000000</v>
      </c>
      <c r="N470" s="1">
        <f t="shared" si="30"/>
        <v>3498000000</v>
      </c>
      <c r="O470" s="1">
        <f t="shared" si="31"/>
        <v>1046000000</v>
      </c>
    </row>
    <row r="471" spans="1:15" hidden="1" x14ac:dyDescent="0.3">
      <c r="A471" s="2">
        <v>497</v>
      </c>
      <c r="B471" s="2" t="s">
        <v>212</v>
      </c>
      <c r="C471" s="2" t="s">
        <v>14</v>
      </c>
      <c r="D471" s="3">
        <v>42004</v>
      </c>
      <c r="E471" s="4">
        <f t="shared" si="28"/>
        <v>2014</v>
      </c>
      <c r="F471" s="2" t="s">
        <v>35</v>
      </c>
      <c r="G471" s="2" t="s">
        <v>213</v>
      </c>
      <c r="H471" s="5">
        <v>6121000000</v>
      </c>
      <c r="I471" s="5">
        <v>2491000000</v>
      </c>
      <c r="J471" s="5">
        <v>2335000000</v>
      </c>
      <c r="K471" s="2">
        <v>0</v>
      </c>
      <c r="L471" s="5">
        <v>115000000</v>
      </c>
      <c r="M471" s="1">
        <f t="shared" si="29"/>
        <v>2450000000</v>
      </c>
      <c r="N471" s="1">
        <f t="shared" si="30"/>
        <v>3630000000</v>
      </c>
      <c r="O471" s="1">
        <f t="shared" si="31"/>
        <v>1180000000</v>
      </c>
    </row>
    <row r="472" spans="1:15" hidden="1" x14ac:dyDescent="0.3">
      <c r="A472" s="2">
        <v>498</v>
      </c>
      <c r="B472" s="2" t="s">
        <v>212</v>
      </c>
      <c r="C472" s="2" t="s">
        <v>15</v>
      </c>
      <c r="D472" s="3">
        <v>42369</v>
      </c>
      <c r="E472" s="4">
        <f t="shared" si="28"/>
        <v>2015</v>
      </c>
      <c r="F472" s="2" t="s">
        <v>35</v>
      </c>
      <c r="G472" s="2" t="s">
        <v>213</v>
      </c>
      <c r="H472" s="5">
        <v>6282000000</v>
      </c>
      <c r="I472" s="5">
        <v>2559000000</v>
      </c>
      <c r="J472" s="5">
        <v>2320000000</v>
      </c>
      <c r="K472" s="2">
        <v>0</v>
      </c>
      <c r="L472" s="5">
        <v>105000000</v>
      </c>
      <c r="M472" s="1">
        <f t="shared" si="29"/>
        <v>2425000000</v>
      </c>
      <c r="N472" s="1">
        <f t="shared" si="30"/>
        <v>3723000000</v>
      </c>
      <c r="O472" s="1">
        <f t="shared" si="31"/>
        <v>1298000000</v>
      </c>
    </row>
    <row r="473" spans="1:15" hidden="1" x14ac:dyDescent="0.3">
      <c r="A473" s="2">
        <v>499</v>
      </c>
      <c r="B473" s="2" t="s">
        <v>212</v>
      </c>
      <c r="C473" s="2" t="s">
        <v>16</v>
      </c>
      <c r="D473" s="3">
        <v>42735</v>
      </c>
      <c r="E473" s="4">
        <f t="shared" si="28"/>
        <v>2016</v>
      </c>
      <c r="F473" s="2" t="s">
        <v>35</v>
      </c>
      <c r="G473" s="2" t="s">
        <v>213</v>
      </c>
      <c r="H473" s="5">
        <v>6440000000</v>
      </c>
      <c r="I473" s="5">
        <v>2582000000</v>
      </c>
      <c r="J473" s="5">
        <v>2326000000</v>
      </c>
      <c r="K473" s="2">
        <v>0</v>
      </c>
      <c r="L473" s="5">
        <v>99000000</v>
      </c>
      <c r="M473" s="1">
        <f t="shared" si="29"/>
        <v>2425000000</v>
      </c>
      <c r="N473" s="1">
        <f t="shared" si="30"/>
        <v>3858000000</v>
      </c>
      <c r="O473" s="1">
        <f t="shared" si="31"/>
        <v>1433000000</v>
      </c>
    </row>
    <row r="474" spans="1:15" hidden="1" x14ac:dyDescent="0.3">
      <c r="A474" s="2">
        <v>500</v>
      </c>
      <c r="B474" s="2" t="s">
        <v>214</v>
      </c>
      <c r="C474" s="2" t="s">
        <v>11</v>
      </c>
      <c r="D474" s="3">
        <v>41420</v>
      </c>
      <c r="E474" s="4">
        <f t="shared" si="28"/>
        <v>2013</v>
      </c>
      <c r="F474" s="2" t="s">
        <v>18</v>
      </c>
      <c r="G474" s="2" t="s">
        <v>154</v>
      </c>
      <c r="H474" s="5">
        <v>5921000000</v>
      </c>
      <c r="I474" s="5">
        <v>4616600000</v>
      </c>
      <c r="J474" s="5">
        <v>625200000</v>
      </c>
      <c r="K474" s="2">
        <v>0</v>
      </c>
      <c r="L474" s="5">
        <v>278300000</v>
      </c>
      <c r="M474" s="1">
        <f t="shared" si="29"/>
        <v>903500000</v>
      </c>
      <c r="N474" s="1">
        <f t="shared" si="30"/>
        <v>1304400000</v>
      </c>
      <c r="O474" s="1">
        <f t="shared" si="31"/>
        <v>400900000</v>
      </c>
    </row>
    <row r="475" spans="1:15" hidden="1" x14ac:dyDescent="0.3">
      <c r="A475" s="2">
        <v>501</v>
      </c>
      <c r="B475" s="2" t="s">
        <v>214</v>
      </c>
      <c r="C475" s="2" t="s">
        <v>14</v>
      </c>
      <c r="D475" s="3">
        <v>41784</v>
      </c>
      <c r="E475" s="4">
        <f t="shared" si="28"/>
        <v>2014</v>
      </c>
      <c r="F475" s="2" t="s">
        <v>18</v>
      </c>
      <c r="G475" s="2" t="s">
        <v>154</v>
      </c>
      <c r="H475" s="5">
        <v>6285600000</v>
      </c>
      <c r="I475" s="5">
        <v>4990500000</v>
      </c>
      <c r="J475" s="5">
        <v>665400000</v>
      </c>
      <c r="K475" s="2">
        <v>0</v>
      </c>
      <c r="L475" s="5">
        <v>304400000</v>
      </c>
      <c r="M475" s="1">
        <f t="shared" si="29"/>
        <v>969800000</v>
      </c>
      <c r="N475" s="1">
        <f t="shared" si="30"/>
        <v>1295100000</v>
      </c>
      <c r="O475" s="1">
        <f t="shared" si="31"/>
        <v>325300000</v>
      </c>
    </row>
    <row r="476" spans="1:15" hidden="1" x14ac:dyDescent="0.3">
      <c r="A476" s="2">
        <v>502</v>
      </c>
      <c r="B476" s="2" t="s">
        <v>214</v>
      </c>
      <c r="C476" s="2" t="s">
        <v>15</v>
      </c>
      <c r="D476" s="3">
        <v>42155</v>
      </c>
      <c r="E476" s="4">
        <f t="shared" si="28"/>
        <v>2015</v>
      </c>
      <c r="F476" s="2" t="s">
        <v>18</v>
      </c>
      <c r="G476" s="2" t="s">
        <v>154</v>
      </c>
      <c r="H476" s="5">
        <v>6764000000</v>
      </c>
      <c r="I476" s="5">
        <v>5341500000</v>
      </c>
      <c r="J476" s="5">
        <v>673500000</v>
      </c>
      <c r="K476" s="2">
        <v>0</v>
      </c>
      <c r="L476" s="5">
        <v>319300000</v>
      </c>
      <c r="M476" s="1">
        <f t="shared" si="29"/>
        <v>992800000</v>
      </c>
      <c r="N476" s="1">
        <f t="shared" si="30"/>
        <v>1422500000</v>
      </c>
      <c r="O476" s="1">
        <f t="shared" si="31"/>
        <v>429700000</v>
      </c>
    </row>
    <row r="477" spans="1:15" hidden="1" x14ac:dyDescent="0.3">
      <c r="A477" s="2">
        <v>503</v>
      </c>
      <c r="B477" s="2" t="s">
        <v>214</v>
      </c>
      <c r="C477" s="2" t="s">
        <v>16</v>
      </c>
      <c r="D477" s="3">
        <v>42519</v>
      </c>
      <c r="E477" s="4">
        <f t="shared" si="28"/>
        <v>2016</v>
      </c>
      <c r="F477" s="2" t="s">
        <v>18</v>
      </c>
      <c r="G477" s="2" t="s">
        <v>154</v>
      </c>
      <c r="H477" s="5">
        <v>6933500000</v>
      </c>
      <c r="I477" s="5">
        <v>5392400000</v>
      </c>
      <c r="J477" s="5">
        <v>622900000</v>
      </c>
      <c r="K477" s="2">
        <v>0</v>
      </c>
      <c r="L477" s="5">
        <v>290200000</v>
      </c>
      <c r="M477" s="1">
        <f t="shared" si="29"/>
        <v>913100000</v>
      </c>
      <c r="N477" s="1">
        <f t="shared" si="30"/>
        <v>1541100000</v>
      </c>
      <c r="O477" s="1">
        <f t="shared" si="31"/>
        <v>628000000</v>
      </c>
    </row>
    <row r="478" spans="1:15" hidden="1" x14ac:dyDescent="0.3">
      <c r="A478" s="2">
        <v>504</v>
      </c>
      <c r="B478" s="2" t="s">
        <v>215</v>
      </c>
      <c r="C478" s="2" t="s">
        <v>11</v>
      </c>
      <c r="D478" s="3">
        <v>41274</v>
      </c>
      <c r="E478" s="4">
        <f t="shared" si="28"/>
        <v>2012</v>
      </c>
      <c r="F478" s="2" t="s">
        <v>41</v>
      </c>
      <c r="G478" s="2" t="s">
        <v>44</v>
      </c>
      <c r="H478" s="5">
        <v>17912000000</v>
      </c>
      <c r="I478" s="5">
        <v>11235000000</v>
      </c>
      <c r="J478" s="5">
        <v>965000000</v>
      </c>
      <c r="K478" s="2">
        <v>0</v>
      </c>
      <c r="L478" s="5">
        <v>2145000000</v>
      </c>
      <c r="M478" s="1">
        <f t="shared" si="29"/>
        <v>3110000000</v>
      </c>
      <c r="N478" s="1">
        <f t="shared" si="30"/>
        <v>6677000000</v>
      </c>
      <c r="O478" s="1">
        <f t="shared" si="31"/>
        <v>3567000000</v>
      </c>
    </row>
    <row r="479" spans="1:15" hidden="1" x14ac:dyDescent="0.3">
      <c r="A479" s="2">
        <v>505</v>
      </c>
      <c r="B479" s="2" t="s">
        <v>215</v>
      </c>
      <c r="C479" s="2" t="s">
        <v>14</v>
      </c>
      <c r="D479" s="3">
        <v>41639</v>
      </c>
      <c r="E479" s="4">
        <f t="shared" si="28"/>
        <v>2013</v>
      </c>
      <c r="F479" s="2" t="s">
        <v>41</v>
      </c>
      <c r="G479" s="2" t="s">
        <v>44</v>
      </c>
      <c r="H479" s="5">
        <v>22756000000</v>
      </c>
      <c r="I479" s="5">
        <v>13545000000</v>
      </c>
      <c r="J479" s="5">
        <v>1274000000</v>
      </c>
      <c r="K479" s="2">
        <v>0</v>
      </c>
      <c r="L479" s="5">
        <v>2668000000</v>
      </c>
      <c r="M479" s="1">
        <f t="shared" si="29"/>
        <v>3942000000</v>
      </c>
      <c r="N479" s="1">
        <f t="shared" si="30"/>
        <v>9211000000</v>
      </c>
      <c r="O479" s="1">
        <f t="shared" si="31"/>
        <v>5269000000</v>
      </c>
    </row>
    <row r="480" spans="1:15" hidden="1" x14ac:dyDescent="0.3">
      <c r="A480" s="2">
        <v>506</v>
      </c>
      <c r="B480" s="2" t="s">
        <v>215</v>
      </c>
      <c r="C480" s="2" t="s">
        <v>15</v>
      </c>
      <c r="D480" s="3">
        <v>42004</v>
      </c>
      <c r="E480" s="4">
        <f t="shared" si="28"/>
        <v>2014</v>
      </c>
      <c r="F480" s="2" t="s">
        <v>41</v>
      </c>
      <c r="G480" s="2" t="s">
        <v>44</v>
      </c>
      <c r="H480" s="5">
        <v>23925000000</v>
      </c>
      <c r="I480" s="5">
        <v>14323000000</v>
      </c>
      <c r="J480" s="5">
        <v>1213000000</v>
      </c>
      <c r="K480" s="2">
        <v>0</v>
      </c>
      <c r="L480" s="5">
        <v>3066000000</v>
      </c>
      <c r="M480" s="1">
        <f t="shared" si="29"/>
        <v>4279000000</v>
      </c>
      <c r="N480" s="1">
        <f t="shared" si="30"/>
        <v>9602000000</v>
      </c>
      <c r="O480" s="1">
        <f t="shared" si="31"/>
        <v>5323000000</v>
      </c>
    </row>
    <row r="481" spans="1:15" hidden="1" x14ac:dyDescent="0.3">
      <c r="A481" s="2">
        <v>507</v>
      </c>
      <c r="B481" s="2" t="s">
        <v>215</v>
      </c>
      <c r="C481" s="2" t="s">
        <v>16</v>
      </c>
      <c r="D481" s="3">
        <v>42369</v>
      </c>
      <c r="E481" s="4">
        <f t="shared" si="28"/>
        <v>2015</v>
      </c>
      <c r="F481" s="2" t="s">
        <v>41</v>
      </c>
      <c r="G481" s="2" t="s">
        <v>44</v>
      </c>
      <c r="H481" s="5">
        <v>23459000000</v>
      </c>
      <c r="I481" s="5">
        <v>13728000000</v>
      </c>
      <c r="J481" s="5">
        <v>1135000000</v>
      </c>
      <c r="K481" s="2">
        <v>0</v>
      </c>
      <c r="L481" s="5">
        <v>3144000000</v>
      </c>
      <c r="M481" s="1">
        <f t="shared" si="29"/>
        <v>4279000000</v>
      </c>
      <c r="N481" s="1">
        <f t="shared" si="30"/>
        <v>9731000000</v>
      </c>
      <c r="O481" s="1">
        <f t="shared" si="31"/>
        <v>5452000000</v>
      </c>
    </row>
    <row r="482" spans="1:15" hidden="1" x14ac:dyDescent="0.3">
      <c r="A482" s="2">
        <v>508</v>
      </c>
      <c r="B482" s="2" t="s">
        <v>216</v>
      </c>
      <c r="C482" s="2" t="s">
        <v>11</v>
      </c>
      <c r="D482" s="3">
        <v>41274</v>
      </c>
      <c r="E482" s="4">
        <f t="shared" si="28"/>
        <v>2012</v>
      </c>
      <c r="F482" s="2" t="s">
        <v>24</v>
      </c>
      <c r="G482" s="2" t="s">
        <v>198</v>
      </c>
      <c r="H482" s="5">
        <v>8186280000</v>
      </c>
      <c r="I482" s="5">
        <v>5583549000</v>
      </c>
      <c r="J482" s="5">
        <v>889879000</v>
      </c>
      <c r="K482" s="2">
        <v>0</v>
      </c>
      <c r="L482" s="5">
        <v>341969000</v>
      </c>
      <c r="M482" s="1">
        <f t="shared" si="29"/>
        <v>1231848000</v>
      </c>
      <c r="N482" s="1">
        <f t="shared" si="30"/>
        <v>2602731000</v>
      </c>
      <c r="O482" s="1">
        <f t="shared" si="31"/>
        <v>1370883000</v>
      </c>
    </row>
    <row r="483" spans="1:15" hidden="1" x14ac:dyDescent="0.3">
      <c r="A483" s="2">
        <v>509</v>
      </c>
      <c r="B483" s="2" t="s">
        <v>216</v>
      </c>
      <c r="C483" s="2" t="s">
        <v>14</v>
      </c>
      <c r="D483" s="3">
        <v>41639</v>
      </c>
      <c r="E483" s="4">
        <f t="shared" si="28"/>
        <v>2013</v>
      </c>
      <c r="F483" s="2" t="s">
        <v>24</v>
      </c>
      <c r="G483" s="2" t="s">
        <v>198</v>
      </c>
      <c r="H483" s="5">
        <v>11764050000</v>
      </c>
      <c r="I483" s="5">
        <v>8198377000</v>
      </c>
      <c r="J483" s="5">
        <v>1516508000</v>
      </c>
      <c r="K483" s="2">
        <v>0</v>
      </c>
      <c r="L483" s="5">
        <v>528737000</v>
      </c>
      <c r="M483" s="1">
        <f t="shared" si="29"/>
        <v>2045245000</v>
      </c>
      <c r="N483" s="1">
        <f t="shared" si="30"/>
        <v>3565673000</v>
      </c>
      <c r="O483" s="1">
        <f t="shared" si="31"/>
        <v>1520428000</v>
      </c>
    </row>
    <row r="484" spans="1:15" hidden="1" x14ac:dyDescent="0.3">
      <c r="A484" s="2">
        <v>510</v>
      </c>
      <c r="B484" s="2" t="s">
        <v>216</v>
      </c>
      <c r="C484" s="2" t="s">
        <v>15</v>
      </c>
      <c r="D484" s="3">
        <v>42004</v>
      </c>
      <c r="E484" s="4">
        <f t="shared" si="28"/>
        <v>2014</v>
      </c>
      <c r="F484" s="2" t="s">
        <v>24</v>
      </c>
      <c r="G484" s="2" t="s">
        <v>198</v>
      </c>
      <c r="H484" s="5">
        <v>12795106000</v>
      </c>
      <c r="I484" s="5">
        <v>9119305000</v>
      </c>
      <c r="J484" s="5">
        <v>1278506000</v>
      </c>
      <c r="K484" s="2">
        <v>0</v>
      </c>
      <c r="L484" s="5">
        <v>590935000</v>
      </c>
      <c r="M484" s="1">
        <f t="shared" si="29"/>
        <v>1869441000</v>
      </c>
      <c r="N484" s="1">
        <f t="shared" si="30"/>
        <v>3675801000</v>
      </c>
      <c r="O484" s="1">
        <f t="shared" si="31"/>
        <v>1806360000</v>
      </c>
    </row>
    <row r="485" spans="1:15" hidden="1" x14ac:dyDescent="0.3">
      <c r="A485" s="2">
        <v>511</v>
      </c>
      <c r="B485" s="2" t="s">
        <v>216</v>
      </c>
      <c r="C485" s="2" t="s">
        <v>16</v>
      </c>
      <c r="D485" s="3">
        <v>42369</v>
      </c>
      <c r="E485" s="4">
        <f t="shared" si="28"/>
        <v>2015</v>
      </c>
      <c r="F485" s="2" t="s">
        <v>24</v>
      </c>
      <c r="G485" s="2" t="s">
        <v>198</v>
      </c>
      <c r="H485" s="5">
        <v>13781837000</v>
      </c>
      <c r="I485" s="5">
        <v>9824834000</v>
      </c>
      <c r="J485" s="5">
        <v>1947135000</v>
      </c>
      <c r="K485" s="2">
        <v>0</v>
      </c>
      <c r="L485" s="5">
        <v>638024000</v>
      </c>
      <c r="M485" s="1">
        <f t="shared" si="29"/>
        <v>2585159000</v>
      </c>
      <c r="N485" s="1">
        <f t="shared" si="30"/>
        <v>3957003000</v>
      </c>
      <c r="O485" s="1">
        <f t="shared" si="31"/>
        <v>1371844000</v>
      </c>
    </row>
    <row r="486" spans="1:15" hidden="1" x14ac:dyDescent="0.3">
      <c r="A486" s="2">
        <v>512</v>
      </c>
      <c r="B486" s="2" t="s">
        <v>217</v>
      </c>
      <c r="C486" s="2" t="s">
        <v>11</v>
      </c>
      <c r="D486" s="3">
        <v>41639</v>
      </c>
      <c r="E486" s="4">
        <f t="shared" si="28"/>
        <v>2013</v>
      </c>
      <c r="F486" s="2" t="s">
        <v>82</v>
      </c>
      <c r="G486" s="2" t="s">
        <v>83</v>
      </c>
      <c r="H486" s="5">
        <v>10397000000</v>
      </c>
      <c r="I486" s="5">
        <v>2268000000</v>
      </c>
      <c r="J486" s="5">
        <v>2743000000</v>
      </c>
      <c r="K486" s="2">
        <v>0</v>
      </c>
      <c r="L486" s="5">
        <v>2780000000</v>
      </c>
      <c r="M486" s="1">
        <f t="shared" si="29"/>
        <v>5523000000</v>
      </c>
      <c r="N486" s="1">
        <f t="shared" si="30"/>
        <v>8129000000</v>
      </c>
      <c r="O486" s="1">
        <f t="shared" si="31"/>
        <v>2606000000</v>
      </c>
    </row>
    <row r="487" spans="1:15" hidden="1" x14ac:dyDescent="0.3">
      <c r="A487" s="2">
        <v>513</v>
      </c>
      <c r="B487" s="2" t="s">
        <v>217</v>
      </c>
      <c r="C487" s="2" t="s">
        <v>14</v>
      </c>
      <c r="D487" s="3">
        <v>42004</v>
      </c>
      <c r="E487" s="4">
        <f t="shared" si="28"/>
        <v>2014</v>
      </c>
      <c r="F487" s="2" t="s">
        <v>82</v>
      </c>
      <c r="G487" s="2" t="s">
        <v>83</v>
      </c>
      <c r="H487" s="5">
        <v>20638000000</v>
      </c>
      <c r="I487" s="5">
        <v>2332000000</v>
      </c>
      <c r="J487" s="5">
        <v>8290000000</v>
      </c>
      <c r="K487" s="2">
        <v>0</v>
      </c>
      <c r="L487" s="5">
        <v>3319000000</v>
      </c>
      <c r="M487" s="1">
        <f t="shared" si="29"/>
        <v>11609000000</v>
      </c>
      <c r="N487" s="1">
        <f t="shared" si="30"/>
        <v>18306000000</v>
      </c>
      <c r="O487" s="1">
        <f t="shared" si="31"/>
        <v>6697000000</v>
      </c>
    </row>
    <row r="488" spans="1:15" hidden="1" x14ac:dyDescent="0.3">
      <c r="A488" s="2">
        <v>514</v>
      </c>
      <c r="B488" s="2" t="s">
        <v>217</v>
      </c>
      <c r="C488" s="2" t="s">
        <v>15</v>
      </c>
      <c r="D488" s="3">
        <v>42369</v>
      </c>
      <c r="E488" s="4">
        <f t="shared" si="28"/>
        <v>2015</v>
      </c>
      <c r="F488" s="2" t="s">
        <v>82</v>
      </c>
      <c r="G488" s="2" t="s">
        <v>83</v>
      </c>
      <c r="H488" s="5">
        <v>13145000000</v>
      </c>
      <c r="I488" s="5">
        <v>2104000000</v>
      </c>
      <c r="J488" s="5">
        <v>7741000000</v>
      </c>
      <c r="K488" s="2">
        <v>0</v>
      </c>
      <c r="L488" s="5">
        <v>3129000000</v>
      </c>
      <c r="M488" s="1">
        <f t="shared" si="29"/>
        <v>10870000000</v>
      </c>
      <c r="N488" s="1">
        <f t="shared" si="30"/>
        <v>11041000000</v>
      </c>
      <c r="O488" s="1">
        <f t="shared" si="31"/>
        <v>171000000</v>
      </c>
    </row>
    <row r="489" spans="1:15" hidden="1" x14ac:dyDescent="0.3">
      <c r="A489" s="2">
        <v>515</v>
      </c>
      <c r="B489" s="2" t="s">
        <v>217</v>
      </c>
      <c r="C489" s="2" t="s">
        <v>16</v>
      </c>
      <c r="D489" s="3">
        <v>42735</v>
      </c>
      <c r="E489" s="4">
        <f t="shared" si="28"/>
        <v>2016</v>
      </c>
      <c r="F489" s="2" t="s">
        <v>82</v>
      </c>
      <c r="G489" s="2" t="s">
        <v>83</v>
      </c>
      <c r="H489" s="5">
        <v>12197000000</v>
      </c>
      <c r="I489" s="5">
        <v>1582000000</v>
      </c>
      <c r="J489" s="5">
        <v>6476000000</v>
      </c>
      <c r="K489" s="2">
        <v>0</v>
      </c>
      <c r="L489" s="5">
        <v>1792000000</v>
      </c>
      <c r="M489" s="1">
        <f t="shared" si="29"/>
        <v>8268000000</v>
      </c>
      <c r="N489" s="1">
        <f t="shared" si="30"/>
        <v>10615000000</v>
      </c>
      <c r="O489" s="1">
        <f t="shared" si="31"/>
        <v>2347000000</v>
      </c>
    </row>
    <row r="490" spans="1:15" hidden="1" x14ac:dyDescent="0.3">
      <c r="A490" s="2">
        <v>516</v>
      </c>
      <c r="B490" s="2" t="s">
        <v>218</v>
      </c>
      <c r="C490" s="2" t="s">
        <v>11</v>
      </c>
      <c r="D490" s="3">
        <v>41364</v>
      </c>
      <c r="E490" s="4">
        <f t="shared" si="28"/>
        <v>2013</v>
      </c>
      <c r="F490" s="2" t="s">
        <v>21</v>
      </c>
      <c r="G490" s="2" t="s">
        <v>92</v>
      </c>
      <c r="H490" s="5">
        <v>3797000000</v>
      </c>
      <c r="I490" s="5">
        <v>1388000000</v>
      </c>
      <c r="J490" s="5">
        <v>1078000000</v>
      </c>
      <c r="K490" s="5">
        <v>1153000000</v>
      </c>
      <c r="L490" s="5">
        <v>30000000</v>
      </c>
      <c r="M490" s="1">
        <f t="shared" si="29"/>
        <v>2261000000</v>
      </c>
      <c r="N490" s="1">
        <f t="shared" si="30"/>
        <v>2409000000</v>
      </c>
      <c r="O490" s="1">
        <f t="shared" si="31"/>
        <v>148000000</v>
      </c>
    </row>
    <row r="491" spans="1:15" hidden="1" x14ac:dyDescent="0.3">
      <c r="A491" s="2">
        <v>517</v>
      </c>
      <c r="B491" s="2" t="s">
        <v>218</v>
      </c>
      <c r="C491" s="2" t="s">
        <v>14</v>
      </c>
      <c r="D491" s="3">
        <v>41729</v>
      </c>
      <c r="E491" s="4">
        <f t="shared" si="28"/>
        <v>2014</v>
      </c>
      <c r="F491" s="2" t="s">
        <v>21</v>
      </c>
      <c r="G491" s="2" t="s">
        <v>92</v>
      </c>
      <c r="H491" s="5">
        <v>3575000000</v>
      </c>
      <c r="I491" s="5">
        <v>1347000000</v>
      </c>
      <c r="J491" s="5">
        <v>1055000000</v>
      </c>
      <c r="K491" s="5">
        <v>1125000000</v>
      </c>
      <c r="L491" s="5">
        <v>16000000</v>
      </c>
      <c r="M491" s="1">
        <f t="shared" si="29"/>
        <v>2196000000</v>
      </c>
      <c r="N491" s="1">
        <f t="shared" si="30"/>
        <v>2228000000</v>
      </c>
      <c r="O491" s="1">
        <f t="shared" si="31"/>
        <v>32000000</v>
      </c>
    </row>
    <row r="492" spans="1:15" hidden="1" x14ac:dyDescent="0.3">
      <c r="A492" s="2">
        <v>518</v>
      </c>
      <c r="B492" s="2" t="s">
        <v>218</v>
      </c>
      <c r="C492" s="2" t="s">
        <v>15</v>
      </c>
      <c r="D492" s="3">
        <v>42094</v>
      </c>
      <c r="E492" s="4">
        <f t="shared" si="28"/>
        <v>2015</v>
      </c>
      <c r="F492" s="2" t="s">
        <v>21</v>
      </c>
      <c r="G492" s="2" t="s">
        <v>92</v>
      </c>
      <c r="H492" s="5">
        <v>4515000000</v>
      </c>
      <c r="I492" s="5">
        <v>1429000000</v>
      </c>
      <c r="J492" s="5">
        <v>1030000000</v>
      </c>
      <c r="K492" s="5">
        <v>1094000000</v>
      </c>
      <c r="L492" s="5">
        <v>14000000</v>
      </c>
      <c r="M492" s="1">
        <f t="shared" si="29"/>
        <v>2138000000</v>
      </c>
      <c r="N492" s="1">
        <f t="shared" si="30"/>
        <v>3086000000</v>
      </c>
      <c r="O492" s="1">
        <f t="shared" si="31"/>
        <v>948000000</v>
      </c>
    </row>
    <row r="493" spans="1:15" hidden="1" x14ac:dyDescent="0.3">
      <c r="A493" s="2">
        <v>519</v>
      </c>
      <c r="B493" s="2" t="s">
        <v>218</v>
      </c>
      <c r="C493" s="2" t="s">
        <v>16</v>
      </c>
      <c r="D493" s="3">
        <v>42460</v>
      </c>
      <c r="E493" s="4">
        <f t="shared" si="28"/>
        <v>2016</v>
      </c>
      <c r="F493" s="2" t="s">
        <v>21</v>
      </c>
      <c r="G493" s="2" t="s">
        <v>92</v>
      </c>
      <c r="H493" s="5">
        <v>4396000000</v>
      </c>
      <c r="I493" s="5">
        <v>1354000000</v>
      </c>
      <c r="J493" s="5">
        <v>1028000000</v>
      </c>
      <c r="K493" s="5">
        <v>1109000000</v>
      </c>
      <c r="L493" s="5">
        <v>7000000</v>
      </c>
      <c r="M493" s="1">
        <f t="shared" si="29"/>
        <v>2144000000</v>
      </c>
      <c r="N493" s="1">
        <f t="shared" si="30"/>
        <v>3042000000</v>
      </c>
      <c r="O493" s="1">
        <f t="shared" si="31"/>
        <v>898000000</v>
      </c>
    </row>
    <row r="494" spans="1:15" hidden="1" x14ac:dyDescent="0.3">
      <c r="A494" s="2">
        <v>520</v>
      </c>
      <c r="B494" s="2" t="s">
        <v>219</v>
      </c>
      <c r="C494" s="2" t="s">
        <v>11</v>
      </c>
      <c r="D494" s="3">
        <v>41639</v>
      </c>
      <c r="E494" s="4">
        <f t="shared" si="28"/>
        <v>2013</v>
      </c>
      <c r="F494" s="2" t="s">
        <v>21</v>
      </c>
      <c r="G494" s="2" t="s">
        <v>56</v>
      </c>
      <c r="H494" s="5">
        <v>8257000000</v>
      </c>
      <c r="I494" s="5">
        <v>1492000000</v>
      </c>
      <c r="J494" s="5">
        <v>3260000000</v>
      </c>
      <c r="K494" s="5">
        <v>915000000</v>
      </c>
      <c r="L494" s="5">
        <v>136000000</v>
      </c>
      <c r="M494" s="1">
        <f t="shared" si="29"/>
        <v>4311000000</v>
      </c>
      <c r="N494" s="1">
        <f t="shared" si="30"/>
        <v>6765000000</v>
      </c>
      <c r="O494" s="1">
        <f t="shared" si="31"/>
        <v>2454000000</v>
      </c>
    </row>
    <row r="495" spans="1:15" hidden="1" x14ac:dyDescent="0.3">
      <c r="A495" s="2">
        <v>521</v>
      </c>
      <c r="B495" s="2" t="s">
        <v>219</v>
      </c>
      <c r="C495" s="2" t="s">
        <v>14</v>
      </c>
      <c r="D495" s="3">
        <v>42004</v>
      </c>
      <c r="E495" s="4">
        <f t="shared" si="28"/>
        <v>2014</v>
      </c>
      <c r="F495" s="2" t="s">
        <v>21</v>
      </c>
      <c r="G495" s="2" t="s">
        <v>56</v>
      </c>
      <c r="H495" s="5">
        <v>8790000000</v>
      </c>
      <c r="I495" s="5">
        <v>1663000000</v>
      </c>
      <c r="J495" s="5">
        <v>3593000000</v>
      </c>
      <c r="K495" s="5">
        <v>983000000</v>
      </c>
      <c r="L495" s="5">
        <v>75000000</v>
      </c>
      <c r="M495" s="1">
        <f t="shared" si="29"/>
        <v>4651000000</v>
      </c>
      <c r="N495" s="1">
        <f t="shared" si="30"/>
        <v>7127000000</v>
      </c>
      <c r="O495" s="1">
        <f t="shared" si="31"/>
        <v>2476000000</v>
      </c>
    </row>
    <row r="496" spans="1:15" hidden="1" x14ac:dyDescent="0.3">
      <c r="A496" s="2">
        <v>522</v>
      </c>
      <c r="B496" s="2" t="s">
        <v>219</v>
      </c>
      <c r="C496" s="2" t="s">
        <v>15</v>
      </c>
      <c r="D496" s="3">
        <v>42369</v>
      </c>
      <c r="E496" s="4">
        <f t="shared" si="28"/>
        <v>2015</v>
      </c>
      <c r="F496" s="2" t="s">
        <v>21</v>
      </c>
      <c r="G496" s="2" t="s">
        <v>56</v>
      </c>
      <c r="H496" s="5">
        <v>8592000000</v>
      </c>
      <c r="I496" s="5">
        <v>1771000000</v>
      </c>
      <c r="J496" s="5">
        <v>3660000000</v>
      </c>
      <c r="K496" s="5">
        <v>923000000</v>
      </c>
      <c r="L496" s="5">
        <v>41000000</v>
      </c>
      <c r="M496" s="1">
        <f t="shared" si="29"/>
        <v>4624000000</v>
      </c>
      <c r="N496" s="1">
        <f t="shared" si="30"/>
        <v>6821000000</v>
      </c>
      <c r="O496" s="1">
        <f t="shared" si="31"/>
        <v>2197000000</v>
      </c>
    </row>
    <row r="497" spans="1:15" hidden="1" x14ac:dyDescent="0.3">
      <c r="A497" s="2">
        <v>523</v>
      </c>
      <c r="B497" s="2" t="s">
        <v>219</v>
      </c>
      <c r="C497" s="2" t="s">
        <v>16</v>
      </c>
      <c r="D497" s="3">
        <v>42735</v>
      </c>
      <c r="E497" s="4">
        <f t="shared" si="28"/>
        <v>2016</v>
      </c>
      <c r="F497" s="2" t="s">
        <v>21</v>
      </c>
      <c r="G497" s="2" t="s">
        <v>56</v>
      </c>
      <c r="H497" s="5">
        <v>8979000000</v>
      </c>
      <c r="I497" s="5">
        <v>2007000000</v>
      </c>
      <c r="J497" s="5">
        <v>3499000000</v>
      </c>
      <c r="K497" s="5">
        <v>1114000000</v>
      </c>
      <c r="L497" s="5">
        <v>34000000</v>
      </c>
      <c r="M497" s="1">
        <f t="shared" si="29"/>
        <v>4647000000</v>
      </c>
      <c r="N497" s="1">
        <f t="shared" si="30"/>
        <v>6972000000</v>
      </c>
      <c r="O497" s="1">
        <f t="shared" si="31"/>
        <v>2325000000</v>
      </c>
    </row>
    <row r="498" spans="1:15" hidden="1" x14ac:dyDescent="0.3">
      <c r="A498" s="2">
        <v>524</v>
      </c>
      <c r="B498" s="2" t="s">
        <v>220</v>
      </c>
      <c r="C498" s="2" t="s">
        <v>11</v>
      </c>
      <c r="D498" s="3">
        <v>41274</v>
      </c>
      <c r="E498" s="4">
        <f t="shared" si="28"/>
        <v>2012</v>
      </c>
      <c r="F498" s="2" t="s">
        <v>58</v>
      </c>
      <c r="G498" s="2" t="s">
        <v>59</v>
      </c>
      <c r="H498" s="5">
        <v>11838700000</v>
      </c>
      <c r="I498" s="5">
        <v>6385400000</v>
      </c>
      <c r="J498" s="5">
        <v>4018300000</v>
      </c>
      <c r="K498" s="2">
        <v>0</v>
      </c>
      <c r="L498" s="2">
        <v>0</v>
      </c>
      <c r="M498" s="1">
        <f t="shared" si="29"/>
        <v>4018300000</v>
      </c>
      <c r="N498" s="1">
        <f t="shared" si="30"/>
        <v>5453300000</v>
      </c>
      <c r="O498" s="1">
        <f t="shared" si="31"/>
        <v>1435000000</v>
      </c>
    </row>
    <row r="499" spans="1:15" hidden="1" x14ac:dyDescent="0.3">
      <c r="A499" s="2">
        <v>525</v>
      </c>
      <c r="B499" s="2" t="s">
        <v>220</v>
      </c>
      <c r="C499" s="2" t="s">
        <v>14</v>
      </c>
      <c r="D499" s="3">
        <v>41639</v>
      </c>
      <c r="E499" s="4">
        <f t="shared" si="28"/>
        <v>2013</v>
      </c>
      <c r="F499" s="2" t="s">
        <v>58</v>
      </c>
      <c r="G499" s="2" t="s">
        <v>59</v>
      </c>
      <c r="H499" s="5">
        <v>13253400000</v>
      </c>
      <c r="I499" s="5">
        <v>7161200000</v>
      </c>
      <c r="J499" s="5">
        <v>4360300000</v>
      </c>
      <c r="K499" s="2">
        <v>0</v>
      </c>
      <c r="L499" s="2">
        <v>0</v>
      </c>
      <c r="M499" s="1">
        <f t="shared" si="29"/>
        <v>4360300000</v>
      </c>
      <c r="N499" s="1">
        <f t="shared" si="30"/>
        <v>6092200000</v>
      </c>
      <c r="O499" s="1">
        <f t="shared" si="31"/>
        <v>1731900000</v>
      </c>
    </row>
    <row r="500" spans="1:15" hidden="1" x14ac:dyDescent="0.3">
      <c r="A500" s="2">
        <v>526</v>
      </c>
      <c r="B500" s="2" t="s">
        <v>220</v>
      </c>
      <c r="C500" s="2" t="s">
        <v>15</v>
      </c>
      <c r="D500" s="3">
        <v>42004</v>
      </c>
      <c r="E500" s="4">
        <f t="shared" si="28"/>
        <v>2014</v>
      </c>
      <c r="F500" s="2" t="s">
        <v>58</v>
      </c>
      <c r="G500" s="2" t="s">
        <v>59</v>
      </c>
      <c r="H500" s="5">
        <v>14280500000</v>
      </c>
      <c r="I500" s="5">
        <v>7679100000</v>
      </c>
      <c r="J500" s="5">
        <v>4577600000</v>
      </c>
      <c r="K500" s="2">
        <v>0</v>
      </c>
      <c r="L500" s="2">
        <v>0</v>
      </c>
      <c r="M500" s="1">
        <f t="shared" si="29"/>
        <v>4577600000</v>
      </c>
      <c r="N500" s="1">
        <f t="shared" si="30"/>
        <v>6601400000</v>
      </c>
      <c r="O500" s="1">
        <f t="shared" si="31"/>
        <v>2023800000</v>
      </c>
    </row>
    <row r="501" spans="1:15" hidden="1" x14ac:dyDescent="0.3">
      <c r="A501" s="2">
        <v>527</v>
      </c>
      <c r="B501" s="2" t="s">
        <v>220</v>
      </c>
      <c r="C501" s="2" t="s">
        <v>16</v>
      </c>
      <c r="D501" s="3">
        <v>42369</v>
      </c>
      <c r="E501" s="4">
        <f t="shared" si="28"/>
        <v>2015</v>
      </c>
      <c r="F501" s="2" t="s">
        <v>58</v>
      </c>
      <c r="G501" s="2" t="s">
        <v>59</v>
      </c>
      <c r="H501" s="5">
        <v>13545100000</v>
      </c>
      <c r="I501" s="5">
        <v>7223500000</v>
      </c>
      <c r="J501" s="5">
        <v>4345500000</v>
      </c>
      <c r="K501" s="2">
        <v>0</v>
      </c>
      <c r="L501" s="2">
        <v>0</v>
      </c>
      <c r="M501" s="1">
        <f t="shared" si="29"/>
        <v>4345500000</v>
      </c>
      <c r="N501" s="1">
        <f t="shared" si="30"/>
        <v>6321600000</v>
      </c>
      <c r="O501" s="1">
        <f t="shared" si="31"/>
        <v>1976100000</v>
      </c>
    </row>
    <row r="502" spans="1:15" hidden="1" x14ac:dyDescent="0.3">
      <c r="A502" s="2">
        <v>528</v>
      </c>
      <c r="B502" s="2" t="s">
        <v>221</v>
      </c>
      <c r="C502" s="2" t="s">
        <v>11</v>
      </c>
      <c r="D502" s="3">
        <v>41639</v>
      </c>
      <c r="E502" s="4">
        <f t="shared" si="28"/>
        <v>2013</v>
      </c>
      <c r="F502" s="2" t="s">
        <v>41</v>
      </c>
      <c r="G502" s="2" t="s">
        <v>44</v>
      </c>
      <c r="H502" s="5">
        <v>12354000000</v>
      </c>
      <c r="I502" s="5">
        <v>7191000000</v>
      </c>
      <c r="J502" s="5">
        <v>1895000000</v>
      </c>
      <c r="K502" s="2">
        <v>0</v>
      </c>
      <c r="L502" s="5">
        <v>1024000000</v>
      </c>
      <c r="M502" s="1">
        <f t="shared" si="29"/>
        <v>2919000000</v>
      </c>
      <c r="N502" s="1">
        <f t="shared" si="30"/>
        <v>5163000000</v>
      </c>
      <c r="O502" s="1">
        <f t="shared" si="31"/>
        <v>2244000000</v>
      </c>
    </row>
    <row r="503" spans="1:15" hidden="1" x14ac:dyDescent="0.3">
      <c r="A503" s="2">
        <v>529</v>
      </c>
      <c r="B503" s="2" t="s">
        <v>221</v>
      </c>
      <c r="C503" s="2" t="s">
        <v>14</v>
      </c>
      <c r="D503" s="3">
        <v>42004</v>
      </c>
      <c r="E503" s="4">
        <f t="shared" si="28"/>
        <v>2014</v>
      </c>
      <c r="F503" s="2" t="s">
        <v>41</v>
      </c>
      <c r="G503" s="2" t="s">
        <v>44</v>
      </c>
      <c r="H503" s="5">
        <v>12919000000</v>
      </c>
      <c r="I503" s="5">
        <v>7807000000</v>
      </c>
      <c r="J503" s="5">
        <v>1877000000</v>
      </c>
      <c r="K503" s="2">
        <v>0</v>
      </c>
      <c r="L503" s="5">
        <v>1071000000</v>
      </c>
      <c r="M503" s="1">
        <f t="shared" si="29"/>
        <v>2948000000</v>
      </c>
      <c r="N503" s="1">
        <f t="shared" si="30"/>
        <v>5112000000</v>
      </c>
      <c r="O503" s="1">
        <f t="shared" si="31"/>
        <v>2164000000</v>
      </c>
    </row>
    <row r="504" spans="1:15" hidden="1" x14ac:dyDescent="0.3">
      <c r="A504" s="2">
        <v>530</v>
      </c>
      <c r="B504" s="2" t="s">
        <v>221</v>
      </c>
      <c r="C504" s="2" t="s">
        <v>15</v>
      </c>
      <c r="D504" s="3">
        <v>42369</v>
      </c>
      <c r="E504" s="4">
        <f t="shared" si="28"/>
        <v>2015</v>
      </c>
      <c r="F504" s="2" t="s">
        <v>41</v>
      </c>
      <c r="G504" s="2" t="s">
        <v>44</v>
      </c>
      <c r="H504" s="5">
        <v>12554000000</v>
      </c>
      <c r="I504" s="5">
        <v>7060000000</v>
      </c>
      <c r="J504" s="5">
        <v>1937000000</v>
      </c>
      <c r="K504" s="2">
        <v>0</v>
      </c>
      <c r="L504" s="5">
        <v>1130000000</v>
      </c>
      <c r="M504" s="1">
        <f t="shared" si="29"/>
        <v>3067000000</v>
      </c>
      <c r="N504" s="1">
        <f t="shared" si="30"/>
        <v>5494000000</v>
      </c>
      <c r="O504" s="1">
        <f t="shared" si="31"/>
        <v>2427000000</v>
      </c>
    </row>
    <row r="505" spans="1:15" hidden="1" x14ac:dyDescent="0.3">
      <c r="A505" s="2">
        <v>531</v>
      </c>
      <c r="B505" s="2" t="s">
        <v>221</v>
      </c>
      <c r="C505" s="2" t="s">
        <v>16</v>
      </c>
      <c r="D505" s="3">
        <v>42735</v>
      </c>
      <c r="E505" s="4">
        <f t="shared" si="28"/>
        <v>2016</v>
      </c>
      <c r="F505" s="2" t="s">
        <v>41</v>
      </c>
      <c r="G505" s="2" t="s">
        <v>44</v>
      </c>
      <c r="H505" s="5">
        <v>12075000000</v>
      </c>
      <c r="I505" s="5">
        <v>6357000000</v>
      </c>
      <c r="J505" s="5">
        <v>2031000000</v>
      </c>
      <c r="K505" s="2">
        <v>0</v>
      </c>
      <c r="L505" s="5">
        <v>1216000000</v>
      </c>
      <c r="M505" s="1">
        <f t="shared" si="29"/>
        <v>3247000000</v>
      </c>
      <c r="N505" s="1">
        <f t="shared" si="30"/>
        <v>5718000000</v>
      </c>
      <c r="O505" s="1">
        <f t="shared" si="31"/>
        <v>2471000000</v>
      </c>
    </row>
    <row r="506" spans="1:15" hidden="1" x14ac:dyDescent="0.3">
      <c r="A506" s="2">
        <v>532</v>
      </c>
      <c r="B506" s="2" t="s">
        <v>222</v>
      </c>
      <c r="C506" s="2" t="s">
        <v>11</v>
      </c>
      <c r="D506" s="3">
        <v>41274</v>
      </c>
      <c r="E506" s="4">
        <f t="shared" si="28"/>
        <v>2012</v>
      </c>
      <c r="F506" s="2" t="s">
        <v>12</v>
      </c>
      <c r="G506" s="2" t="s">
        <v>210</v>
      </c>
      <c r="H506" s="5">
        <v>2073000000</v>
      </c>
      <c r="I506" s="5">
        <v>759500000</v>
      </c>
      <c r="J506" s="5">
        <v>673500000</v>
      </c>
      <c r="K506" s="2">
        <v>0</v>
      </c>
      <c r="L506" s="5">
        <v>160000000</v>
      </c>
      <c r="M506" s="1">
        <f t="shared" si="29"/>
        <v>833500000</v>
      </c>
      <c r="N506" s="1">
        <f t="shared" si="30"/>
        <v>1313500000</v>
      </c>
      <c r="O506" s="1">
        <f t="shared" si="31"/>
        <v>480000000</v>
      </c>
    </row>
    <row r="507" spans="1:15" hidden="1" x14ac:dyDescent="0.3">
      <c r="A507" s="2">
        <v>533</v>
      </c>
      <c r="B507" s="2" t="s">
        <v>222</v>
      </c>
      <c r="C507" s="2" t="s">
        <v>14</v>
      </c>
      <c r="D507" s="3">
        <v>41639</v>
      </c>
      <c r="E507" s="4">
        <f t="shared" si="28"/>
        <v>2013</v>
      </c>
      <c r="F507" s="2" t="s">
        <v>12</v>
      </c>
      <c r="G507" s="2" t="s">
        <v>210</v>
      </c>
      <c r="H507" s="5">
        <v>2303900000</v>
      </c>
      <c r="I507" s="5">
        <v>787300000</v>
      </c>
      <c r="J507" s="5">
        <v>715800000</v>
      </c>
      <c r="K507" s="2">
        <v>0</v>
      </c>
      <c r="L507" s="5">
        <v>189600000</v>
      </c>
      <c r="M507" s="1">
        <f t="shared" si="29"/>
        <v>905400000</v>
      </c>
      <c r="N507" s="1">
        <f t="shared" si="30"/>
        <v>1516600000</v>
      </c>
      <c r="O507" s="1">
        <f t="shared" si="31"/>
        <v>611200000</v>
      </c>
    </row>
    <row r="508" spans="1:15" hidden="1" x14ac:dyDescent="0.3">
      <c r="A508" s="2">
        <v>534</v>
      </c>
      <c r="B508" s="2" t="s">
        <v>222</v>
      </c>
      <c r="C508" s="2" t="s">
        <v>15</v>
      </c>
      <c r="D508" s="3">
        <v>42004</v>
      </c>
      <c r="E508" s="4">
        <f t="shared" si="28"/>
        <v>2014</v>
      </c>
      <c r="F508" s="2" t="s">
        <v>12</v>
      </c>
      <c r="G508" s="2" t="s">
        <v>210</v>
      </c>
      <c r="H508" s="5">
        <v>2436400000</v>
      </c>
      <c r="I508" s="5">
        <v>844700000</v>
      </c>
      <c r="J508" s="5">
        <v>751700000</v>
      </c>
      <c r="K508" s="2">
        <v>0</v>
      </c>
      <c r="L508" s="5">
        <v>201800000</v>
      </c>
      <c r="M508" s="1">
        <f t="shared" si="29"/>
        <v>953500000</v>
      </c>
      <c r="N508" s="1">
        <f t="shared" si="30"/>
        <v>1591700000</v>
      </c>
      <c r="O508" s="1">
        <f t="shared" si="31"/>
        <v>638200000</v>
      </c>
    </row>
    <row r="509" spans="1:15" hidden="1" x14ac:dyDescent="0.3">
      <c r="A509" s="2">
        <v>535</v>
      </c>
      <c r="B509" s="2" t="s">
        <v>222</v>
      </c>
      <c r="C509" s="2" t="s">
        <v>16</v>
      </c>
      <c r="D509" s="3">
        <v>42369</v>
      </c>
      <c r="E509" s="4">
        <f t="shared" si="28"/>
        <v>2015</v>
      </c>
      <c r="F509" s="2" t="s">
        <v>12</v>
      </c>
      <c r="G509" s="2" t="s">
        <v>210</v>
      </c>
      <c r="H509" s="5">
        <v>2663600000</v>
      </c>
      <c r="I509" s="5">
        <v>887400000</v>
      </c>
      <c r="J509" s="5">
        <v>884300000</v>
      </c>
      <c r="K509" s="2">
        <v>0</v>
      </c>
      <c r="L509" s="5">
        <v>198000000</v>
      </c>
      <c r="M509" s="1">
        <f t="shared" si="29"/>
        <v>1082300000</v>
      </c>
      <c r="N509" s="1">
        <f t="shared" si="30"/>
        <v>1776200000</v>
      </c>
      <c r="O509" s="1">
        <f t="shared" si="31"/>
        <v>693900000</v>
      </c>
    </row>
    <row r="510" spans="1:15" hidden="1" x14ac:dyDescent="0.3">
      <c r="A510" s="2">
        <v>536</v>
      </c>
      <c r="B510" s="2" t="s">
        <v>223</v>
      </c>
      <c r="C510" s="2" t="s">
        <v>11</v>
      </c>
      <c r="D510" s="3">
        <v>41274</v>
      </c>
      <c r="E510" s="4">
        <f t="shared" si="28"/>
        <v>2012</v>
      </c>
      <c r="F510" s="2" t="s">
        <v>41</v>
      </c>
      <c r="G510" s="2" t="s">
        <v>44</v>
      </c>
      <c r="H510" s="5">
        <v>11862000000</v>
      </c>
      <c r="I510" s="5">
        <v>7747000000</v>
      </c>
      <c r="J510" s="5">
        <v>296000000</v>
      </c>
      <c r="K510" s="2">
        <v>0</v>
      </c>
      <c r="L510" s="5">
        <v>1562000000</v>
      </c>
      <c r="M510" s="1">
        <f t="shared" si="29"/>
        <v>1858000000</v>
      </c>
      <c r="N510" s="1">
        <f t="shared" si="30"/>
        <v>4115000000</v>
      </c>
      <c r="O510" s="1">
        <f t="shared" si="31"/>
        <v>2257000000</v>
      </c>
    </row>
    <row r="511" spans="1:15" hidden="1" x14ac:dyDescent="0.3">
      <c r="A511" s="2">
        <v>537</v>
      </c>
      <c r="B511" s="2" t="s">
        <v>223</v>
      </c>
      <c r="C511" s="2" t="s">
        <v>14</v>
      </c>
      <c r="D511" s="3">
        <v>41639</v>
      </c>
      <c r="E511" s="4">
        <f t="shared" si="28"/>
        <v>2013</v>
      </c>
      <c r="F511" s="2" t="s">
        <v>41</v>
      </c>
      <c r="G511" s="2" t="s">
        <v>44</v>
      </c>
      <c r="H511" s="5">
        <v>12581000000</v>
      </c>
      <c r="I511" s="5">
        <v>8364000000</v>
      </c>
      <c r="J511" s="5">
        <v>309000000</v>
      </c>
      <c r="K511" s="2">
        <v>0</v>
      </c>
      <c r="L511" s="5">
        <v>1622000000</v>
      </c>
      <c r="M511" s="1">
        <f t="shared" si="29"/>
        <v>1931000000</v>
      </c>
      <c r="N511" s="1">
        <f t="shared" si="30"/>
        <v>4217000000</v>
      </c>
      <c r="O511" s="1">
        <f t="shared" si="31"/>
        <v>2286000000</v>
      </c>
    </row>
    <row r="512" spans="1:15" hidden="1" x14ac:dyDescent="0.3">
      <c r="A512" s="2">
        <v>538</v>
      </c>
      <c r="B512" s="2" t="s">
        <v>223</v>
      </c>
      <c r="C512" s="2" t="s">
        <v>15</v>
      </c>
      <c r="D512" s="3">
        <v>42004</v>
      </c>
      <c r="E512" s="4">
        <f t="shared" si="28"/>
        <v>2014</v>
      </c>
      <c r="F512" s="2" t="s">
        <v>41</v>
      </c>
      <c r="G512" s="2" t="s">
        <v>44</v>
      </c>
      <c r="H512" s="5">
        <v>13413000000</v>
      </c>
      <c r="I512" s="5">
        <v>8742000000</v>
      </c>
      <c r="J512" s="5">
        <v>322000000</v>
      </c>
      <c r="K512" s="2">
        <v>0</v>
      </c>
      <c r="L512" s="5">
        <v>1720000000</v>
      </c>
      <c r="M512" s="1">
        <f t="shared" si="29"/>
        <v>2042000000</v>
      </c>
      <c r="N512" s="1">
        <f t="shared" si="30"/>
        <v>4671000000</v>
      </c>
      <c r="O512" s="1">
        <f t="shared" si="31"/>
        <v>2629000000</v>
      </c>
    </row>
    <row r="513" spans="1:15" hidden="1" x14ac:dyDescent="0.3">
      <c r="A513" s="2">
        <v>539</v>
      </c>
      <c r="B513" s="2" t="s">
        <v>223</v>
      </c>
      <c r="C513" s="2" t="s">
        <v>16</v>
      </c>
      <c r="D513" s="3">
        <v>42369</v>
      </c>
      <c r="E513" s="4">
        <f t="shared" si="28"/>
        <v>2015</v>
      </c>
      <c r="F513" s="2" t="s">
        <v>41</v>
      </c>
      <c r="G513" s="2" t="s">
        <v>44</v>
      </c>
      <c r="H513" s="5">
        <v>11524000000</v>
      </c>
      <c r="I513" s="5">
        <v>7256000000</v>
      </c>
      <c r="J513" s="5">
        <v>336000000</v>
      </c>
      <c r="K513" s="2">
        <v>0</v>
      </c>
      <c r="L513" s="5">
        <v>1919000000</v>
      </c>
      <c r="M513" s="1">
        <f t="shared" si="29"/>
        <v>2255000000</v>
      </c>
      <c r="N513" s="1">
        <f t="shared" si="30"/>
        <v>4268000000</v>
      </c>
      <c r="O513" s="1">
        <f t="shared" si="31"/>
        <v>2013000000</v>
      </c>
    </row>
    <row r="514" spans="1:15" hidden="1" x14ac:dyDescent="0.3">
      <c r="A514" s="2">
        <v>540</v>
      </c>
      <c r="B514" s="2" t="s">
        <v>224</v>
      </c>
      <c r="C514" s="2" t="s">
        <v>11</v>
      </c>
      <c r="D514" s="3">
        <v>41455</v>
      </c>
      <c r="E514" s="4">
        <f t="shared" si="28"/>
        <v>2013</v>
      </c>
      <c r="F514" s="2" t="s">
        <v>35</v>
      </c>
      <c r="G514" s="2" t="s">
        <v>169</v>
      </c>
      <c r="H514" s="5">
        <v>10181700000</v>
      </c>
      <c r="I514" s="5">
        <v>2025900000</v>
      </c>
      <c r="J514" s="5">
        <v>6597000000</v>
      </c>
      <c r="K514" s="2">
        <v>0</v>
      </c>
      <c r="L514" s="2">
        <v>0</v>
      </c>
      <c r="M514" s="1">
        <f t="shared" si="29"/>
        <v>6597000000</v>
      </c>
      <c r="N514" s="1">
        <f t="shared" si="30"/>
        <v>8155800000</v>
      </c>
      <c r="O514" s="1">
        <f t="shared" si="31"/>
        <v>1558800000</v>
      </c>
    </row>
    <row r="515" spans="1:15" hidden="1" x14ac:dyDescent="0.3">
      <c r="A515" s="2">
        <v>541</v>
      </c>
      <c r="B515" s="2" t="s">
        <v>224</v>
      </c>
      <c r="C515" s="2" t="s">
        <v>14</v>
      </c>
      <c r="D515" s="3">
        <v>41820</v>
      </c>
      <c r="E515" s="4">
        <f t="shared" ref="E515:E578" si="32">YEAR(D515)</f>
        <v>2014</v>
      </c>
      <c r="F515" s="2" t="s">
        <v>35</v>
      </c>
      <c r="G515" s="2" t="s">
        <v>169</v>
      </c>
      <c r="H515" s="5">
        <v>10968800000</v>
      </c>
      <c r="I515" s="5">
        <v>2158200000</v>
      </c>
      <c r="J515" s="5">
        <v>6985900000</v>
      </c>
      <c r="K515" s="2">
        <v>0</v>
      </c>
      <c r="L515" s="2">
        <v>0</v>
      </c>
      <c r="M515" s="1">
        <f t="shared" ref="M515:M578" si="33">J515+K515+L515</f>
        <v>6985900000</v>
      </c>
      <c r="N515" s="1">
        <f t="shared" ref="N515:N578" si="34">H515-I515</f>
        <v>8810600000</v>
      </c>
      <c r="O515" s="1">
        <f t="shared" ref="O515:O578" si="35">N515-M515</f>
        <v>1824700000</v>
      </c>
    </row>
    <row r="516" spans="1:15" hidden="1" x14ac:dyDescent="0.3">
      <c r="A516" s="2">
        <v>542</v>
      </c>
      <c r="B516" s="2" t="s">
        <v>224</v>
      </c>
      <c r="C516" s="2" t="s">
        <v>15</v>
      </c>
      <c r="D516" s="3">
        <v>42185</v>
      </c>
      <c r="E516" s="4">
        <f t="shared" si="32"/>
        <v>2015</v>
      </c>
      <c r="F516" s="2" t="s">
        <v>35</v>
      </c>
      <c r="G516" s="2" t="s">
        <v>169</v>
      </c>
      <c r="H516" s="5">
        <v>10780400000</v>
      </c>
      <c r="I516" s="5">
        <v>2100600000</v>
      </c>
      <c r="J516" s="5">
        <v>7073500000</v>
      </c>
      <c r="K516" s="2">
        <v>0</v>
      </c>
      <c r="L516" s="2">
        <v>0</v>
      </c>
      <c r="M516" s="1">
        <f t="shared" si="33"/>
        <v>7073500000</v>
      </c>
      <c r="N516" s="1">
        <f t="shared" si="34"/>
        <v>8679800000</v>
      </c>
      <c r="O516" s="1">
        <f t="shared" si="35"/>
        <v>1606300000</v>
      </c>
    </row>
    <row r="517" spans="1:15" hidden="1" x14ac:dyDescent="0.3">
      <c r="A517" s="2">
        <v>543</v>
      </c>
      <c r="B517" s="2" t="s">
        <v>224</v>
      </c>
      <c r="C517" s="2" t="s">
        <v>16</v>
      </c>
      <c r="D517" s="3">
        <v>42551</v>
      </c>
      <c r="E517" s="4">
        <f t="shared" si="32"/>
        <v>2016</v>
      </c>
      <c r="F517" s="2" t="s">
        <v>35</v>
      </c>
      <c r="G517" s="2" t="s">
        <v>169</v>
      </c>
      <c r="H517" s="5">
        <v>11262300000</v>
      </c>
      <c r="I517" s="5">
        <v>2181100000</v>
      </c>
      <c r="J517" s="5">
        <v>7337800000</v>
      </c>
      <c r="K517" s="2">
        <v>0</v>
      </c>
      <c r="L517" s="2">
        <v>0</v>
      </c>
      <c r="M517" s="1">
        <f t="shared" si="33"/>
        <v>7337800000</v>
      </c>
      <c r="N517" s="1">
        <f t="shared" si="34"/>
        <v>9081200000</v>
      </c>
      <c r="O517" s="1">
        <f t="shared" si="35"/>
        <v>1743400000</v>
      </c>
    </row>
    <row r="518" spans="1:15" hidden="1" x14ac:dyDescent="0.3">
      <c r="A518" s="2">
        <v>544</v>
      </c>
      <c r="B518" s="2" t="s">
        <v>225</v>
      </c>
      <c r="C518" s="2" t="s">
        <v>11</v>
      </c>
      <c r="D518" s="3">
        <v>41274</v>
      </c>
      <c r="E518" s="4">
        <f t="shared" si="32"/>
        <v>2012</v>
      </c>
      <c r="F518" s="2" t="s">
        <v>58</v>
      </c>
      <c r="G518" s="2" t="s">
        <v>192</v>
      </c>
      <c r="H518" s="5">
        <v>8102000000</v>
      </c>
      <c r="I518" s="5">
        <v>6340000000</v>
      </c>
      <c r="J518" s="5">
        <v>644000000</v>
      </c>
      <c r="K518" s="5">
        <v>198000000</v>
      </c>
      <c r="L518" s="2">
        <v>0</v>
      </c>
      <c r="M518" s="1">
        <f t="shared" si="33"/>
        <v>842000000</v>
      </c>
      <c r="N518" s="1">
        <f t="shared" si="34"/>
        <v>1762000000</v>
      </c>
      <c r="O518" s="1">
        <f t="shared" si="35"/>
        <v>920000000</v>
      </c>
    </row>
    <row r="519" spans="1:15" hidden="1" x14ac:dyDescent="0.3">
      <c r="A519" s="2">
        <v>545</v>
      </c>
      <c r="B519" s="2" t="s">
        <v>225</v>
      </c>
      <c r="C519" s="2" t="s">
        <v>14</v>
      </c>
      <c r="D519" s="3">
        <v>41639</v>
      </c>
      <c r="E519" s="4">
        <f t="shared" si="32"/>
        <v>2013</v>
      </c>
      <c r="F519" s="2" t="s">
        <v>58</v>
      </c>
      <c r="G519" s="2" t="s">
        <v>192</v>
      </c>
      <c r="H519" s="5">
        <v>9350000000</v>
      </c>
      <c r="I519" s="5">
        <v>6574000000</v>
      </c>
      <c r="J519" s="5">
        <v>645000000</v>
      </c>
      <c r="K519" s="5">
        <v>193000000</v>
      </c>
      <c r="L519" s="2">
        <v>0</v>
      </c>
      <c r="M519" s="1">
        <f t="shared" si="33"/>
        <v>838000000</v>
      </c>
      <c r="N519" s="1">
        <f t="shared" si="34"/>
        <v>2776000000</v>
      </c>
      <c r="O519" s="1">
        <f t="shared" si="35"/>
        <v>1938000000</v>
      </c>
    </row>
    <row r="520" spans="1:15" hidden="1" x14ac:dyDescent="0.3">
      <c r="A520" s="2">
        <v>546</v>
      </c>
      <c r="B520" s="2" t="s">
        <v>225</v>
      </c>
      <c r="C520" s="2" t="s">
        <v>15</v>
      </c>
      <c r="D520" s="3">
        <v>42004</v>
      </c>
      <c r="E520" s="4">
        <f t="shared" si="32"/>
        <v>2014</v>
      </c>
      <c r="F520" s="2" t="s">
        <v>58</v>
      </c>
      <c r="G520" s="2" t="s">
        <v>192</v>
      </c>
      <c r="H520" s="5">
        <v>9527000000</v>
      </c>
      <c r="I520" s="5">
        <v>7306000000</v>
      </c>
      <c r="J520" s="5">
        <v>755000000</v>
      </c>
      <c r="K520" s="5">
        <v>227000000</v>
      </c>
      <c r="L520" s="2">
        <v>0</v>
      </c>
      <c r="M520" s="1">
        <f t="shared" si="33"/>
        <v>982000000</v>
      </c>
      <c r="N520" s="1">
        <f t="shared" si="34"/>
        <v>2221000000</v>
      </c>
      <c r="O520" s="1">
        <f t="shared" si="35"/>
        <v>1239000000</v>
      </c>
    </row>
    <row r="521" spans="1:15" hidden="1" x14ac:dyDescent="0.3">
      <c r="A521" s="2">
        <v>547</v>
      </c>
      <c r="B521" s="2" t="s">
        <v>225</v>
      </c>
      <c r="C521" s="2" t="s">
        <v>16</v>
      </c>
      <c r="D521" s="3">
        <v>42369</v>
      </c>
      <c r="E521" s="4">
        <f t="shared" si="32"/>
        <v>2015</v>
      </c>
      <c r="F521" s="2" t="s">
        <v>58</v>
      </c>
      <c r="G521" s="2" t="s">
        <v>192</v>
      </c>
      <c r="H521" s="5">
        <v>9648000000</v>
      </c>
      <c r="I521" s="5">
        <v>7068000000</v>
      </c>
      <c r="J521" s="5">
        <v>762000000</v>
      </c>
      <c r="K521" s="5">
        <v>251000000</v>
      </c>
      <c r="L521" s="2">
        <v>0</v>
      </c>
      <c r="M521" s="1">
        <f t="shared" si="33"/>
        <v>1013000000</v>
      </c>
      <c r="N521" s="1">
        <f t="shared" si="34"/>
        <v>2580000000</v>
      </c>
      <c r="O521" s="1">
        <f t="shared" si="35"/>
        <v>1567000000</v>
      </c>
    </row>
    <row r="522" spans="1:15" hidden="1" x14ac:dyDescent="0.3">
      <c r="A522" s="2">
        <v>548</v>
      </c>
      <c r="B522" s="2" t="s">
        <v>226</v>
      </c>
      <c r="C522" s="2" t="s">
        <v>11</v>
      </c>
      <c r="D522" s="3">
        <v>41547</v>
      </c>
      <c r="E522" s="4">
        <f t="shared" si="32"/>
        <v>2013</v>
      </c>
      <c r="F522" s="2" t="s">
        <v>12</v>
      </c>
      <c r="G522" s="2" t="s">
        <v>163</v>
      </c>
      <c r="H522" s="5">
        <v>24669000000</v>
      </c>
      <c r="I522" s="5">
        <v>14717000000</v>
      </c>
      <c r="J522" s="5">
        <v>6010000000</v>
      </c>
      <c r="K522" s="2">
        <v>0</v>
      </c>
      <c r="L522" s="2">
        <v>0</v>
      </c>
      <c r="M522" s="1">
        <f t="shared" si="33"/>
        <v>6010000000</v>
      </c>
      <c r="N522" s="1">
        <f t="shared" si="34"/>
        <v>9952000000</v>
      </c>
      <c r="O522" s="1">
        <f t="shared" si="35"/>
        <v>3942000000</v>
      </c>
    </row>
    <row r="523" spans="1:15" hidden="1" x14ac:dyDescent="0.3">
      <c r="A523" s="2">
        <v>549</v>
      </c>
      <c r="B523" s="2" t="s">
        <v>226</v>
      </c>
      <c r="C523" s="2" t="s">
        <v>14</v>
      </c>
      <c r="D523" s="3">
        <v>41912</v>
      </c>
      <c r="E523" s="4">
        <f t="shared" si="32"/>
        <v>2014</v>
      </c>
      <c r="F523" s="2" t="s">
        <v>12</v>
      </c>
      <c r="G523" s="2" t="s">
        <v>163</v>
      </c>
      <c r="H523" s="5">
        <v>17733000000</v>
      </c>
      <c r="I523" s="5">
        <v>9971000000</v>
      </c>
      <c r="J523" s="5">
        <v>4375000000</v>
      </c>
      <c r="K523" s="2">
        <v>0</v>
      </c>
      <c r="L523" s="2">
        <v>0</v>
      </c>
      <c r="M523" s="1">
        <f t="shared" si="33"/>
        <v>4375000000</v>
      </c>
      <c r="N523" s="1">
        <f t="shared" si="34"/>
        <v>7762000000</v>
      </c>
      <c r="O523" s="1">
        <f t="shared" si="35"/>
        <v>3387000000</v>
      </c>
    </row>
    <row r="524" spans="1:15" hidden="1" x14ac:dyDescent="0.3">
      <c r="A524" s="2">
        <v>550</v>
      </c>
      <c r="B524" s="2" t="s">
        <v>226</v>
      </c>
      <c r="C524" s="2" t="s">
        <v>15</v>
      </c>
      <c r="D524" s="3">
        <v>42277</v>
      </c>
      <c r="E524" s="4">
        <f t="shared" si="32"/>
        <v>2015</v>
      </c>
      <c r="F524" s="2" t="s">
        <v>12</v>
      </c>
      <c r="G524" s="2" t="s">
        <v>163</v>
      </c>
      <c r="H524" s="5">
        <v>16249000000</v>
      </c>
      <c r="I524" s="5">
        <v>9241000000</v>
      </c>
      <c r="J524" s="5">
        <v>4065000000</v>
      </c>
      <c r="K524" s="2">
        <v>0</v>
      </c>
      <c r="L524" s="2">
        <v>0</v>
      </c>
      <c r="M524" s="1">
        <f t="shared" si="33"/>
        <v>4065000000</v>
      </c>
      <c r="N524" s="1">
        <f t="shared" si="34"/>
        <v>7008000000</v>
      </c>
      <c r="O524" s="1">
        <f t="shared" si="35"/>
        <v>2943000000</v>
      </c>
    </row>
    <row r="525" spans="1:15" hidden="1" x14ac:dyDescent="0.3">
      <c r="A525" s="2">
        <v>551</v>
      </c>
      <c r="B525" s="2" t="s">
        <v>226</v>
      </c>
      <c r="C525" s="2" t="s">
        <v>16</v>
      </c>
      <c r="D525" s="3">
        <v>42643</v>
      </c>
      <c r="E525" s="4">
        <f t="shared" si="32"/>
        <v>2016</v>
      </c>
      <c r="F525" s="2" t="s">
        <v>12</v>
      </c>
      <c r="G525" s="2" t="s">
        <v>163</v>
      </c>
      <c r="H525" s="5">
        <v>14522000000</v>
      </c>
      <c r="I525" s="5">
        <v>8260000000</v>
      </c>
      <c r="J525" s="5">
        <v>3758000000</v>
      </c>
      <c r="K525" s="2">
        <v>0</v>
      </c>
      <c r="L525" s="2">
        <v>0</v>
      </c>
      <c r="M525" s="1">
        <f t="shared" si="33"/>
        <v>3758000000</v>
      </c>
      <c r="N525" s="1">
        <f t="shared" si="34"/>
        <v>6262000000</v>
      </c>
      <c r="O525" s="1">
        <f t="shared" si="35"/>
        <v>2504000000</v>
      </c>
    </row>
    <row r="526" spans="1:15" hidden="1" x14ac:dyDescent="0.3">
      <c r="A526" s="2">
        <v>552</v>
      </c>
      <c r="B526" s="2" t="s">
        <v>227</v>
      </c>
      <c r="C526" s="2" t="s">
        <v>11</v>
      </c>
      <c r="D526" s="3">
        <v>41274</v>
      </c>
      <c r="E526" s="4">
        <f t="shared" si="32"/>
        <v>2012</v>
      </c>
      <c r="F526" s="2" t="s">
        <v>82</v>
      </c>
      <c r="G526" s="2" t="s">
        <v>83</v>
      </c>
      <c r="H526" s="5">
        <v>11682636000</v>
      </c>
      <c r="I526" s="5">
        <v>1699428000</v>
      </c>
      <c r="J526" s="5">
        <v>3862434000</v>
      </c>
      <c r="K526" s="2">
        <v>0</v>
      </c>
      <c r="L526" s="5">
        <v>3169703000</v>
      </c>
      <c r="M526" s="1">
        <f t="shared" si="33"/>
        <v>7032137000</v>
      </c>
      <c r="N526" s="1">
        <f t="shared" si="34"/>
        <v>9983208000</v>
      </c>
      <c r="O526" s="1">
        <f t="shared" si="35"/>
        <v>2951071000</v>
      </c>
    </row>
    <row r="527" spans="1:15" hidden="1" x14ac:dyDescent="0.3">
      <c r="A527" s="2">
        <v>553</v>
      </c>
      <c r="B527" s="2" t="s">
        <v>227</v>
      </c>
      <c r="C527" s="2" t="s">
        <v>14</v>
      </c>
      <c r="D527" s="3">
        <v>41639</v>
      </c>
      <c r="E527" s="4">
        <f t="shared" si="32"/>
        <v>2013</v>
      </c>
      <c r="F527" s="2" t="s">
        <v>82</v>
      </c>
      <c r="G527" s="2" t="s">
        <v>83</v>
      </c>
      <c r="H527" s="5">
        <v>14487118000</v>
      </c>
      <c r="I527" s="5">
        <v>2066893000</v>
      </c>
      <c r="J527" s="5">
        <v>4621096000</v>
      </c>
      <c r="K527" s="2">
        <v>0</v>
      </c>
      <c r="L527" s="5">
        <v>3600976000</v>
      </c>
      <c r="M527" s="1">
        <f t="shared" si="33"/>
        <v>8222072000</v>
      </c>
      <c r="N527" s="1">
        <f t="shared" si="34"/>
        <v>12420225000</v>
      </c>
      <c r="O527" s="1">
        <f t="shared" si="35"/>
        <v>4198153000</v>
      </c>
    </row>
    <row r="528" spans="1:15" hidden="1" x14ac:dyDescent="0.3">
      <c r="A528" s="2">
        <v>554</v>
      </c>
      <c r="B528" s="2" t="s">
        <v>227</v>
      </c>
      <c r="C528" s="2" t="s">
        <v>15</v>
      </c>
      <c r="D528" s="3">
        <v>42004</v>
      </c>
      <c r="E528" s="4">
        <f t="shared" si="32"/>
        <v>2014</v>
      </c>
      <c r="F528" s="2" t="s">
        <v>82</v>
      </c>
      <c r="G528" s="2" t="s">
        <v>83</v>
      </c>
      <c r="H528" s="5">
        <v>18035340000</v>
      </c>
      <c r="I528" s="5">
        <v>2534389000</v>
      </c>
      <c r="J528" s="5">
        <v>5285634000</v>
      </c>
      <c r="K528" s="2">
        <v>0</v>
      </c>
      <c r="L528" s="5">
        <v>3997041000</v>
      </c>
      <c r="M528" s="1">
        <f t="shared" si="33"/>
        <v>9282675000</v>
      </c>
      <c r="N528" s="1">
        <f t="shared" si="34"/>
        <v>15500951000</v>
      </c>
      <c r="O528" s="1">
        <f t="shared" si="35"/>
        <v>6218276000</v>
      </c>
    </row>
    <row r="529" spans="1:15" hidden="1" x14ac:dyDescent="0.3">
      <c r="A529" s="2">
        <v>555</v>
      </c>
      <c r="B529" s="2" t="s">
        <v>227</v>
      </c>
      <c r="C529" s="2" t="s">
        <v>16</v>
      </c>
      <c r="D529" s="3">
        <v>42369</v>
      </c>
      <c r="E529" s="4">
        <f t="shared" si="32"/>
        <v>2015</v>
      </c>
      <c r="F529" s="2" t="s">
        <v>82</v>
      </c>
      <c r="G529" s="2" t="s">
        <v>83</v>
      </c>
      <c r="H529" s="5">
        <v>8757428000</v>
      </c>
      <c r="I529" s="5">
        <v>2177757000</v>
      </c>
      <c r="J529" s="5">
        <v>3174320000</v>
      </c>
      <c r="K529" s="2">
        <v>0</v>
      </c>
      <c r="L529" s="5">
        <v>3313644000</v>
      </c>
      <c r="M529" s="1">
        <f t="shared" si="33"/>
        <v>6487964000</v>
      </c>
      <c r="N529" s="1">
        <f t="shared" si="34"/>
        <v>6579671000</v>
      </c>
      <c r="O529" s="1">
        <f t="shared" si="35"/>
        <v>91707000</v>
      </c>
    </row>
    <row r="530" spans="1:15" hidden="1" x14ac:dyDescent="0.3">
      <c r="A530" s="2">
        <v>556</v>
      </c>
      <c r="B530" s="2" t="s">
        <v>228</v>
      </c>
      <c r="C530" s="2" t="s">
        <v>11</v>
      </c>
      <c r="D530" s="3">
        <v>41274</v>
      </c>
      <c r="E530" s="4">
        <f t="shared" si="32"/>
        <v>2012</v>
      </c>
      <c r="F530" s="2" t="s">
        <v>51</v>
      </c>
      <c r="G530" s="2" t="s">
        <v>52</v>
      </c>
      <c r="H530" s="5">
        <v>1887376000</v>
      </c>
      <c r="I530" s="5">
        <v>944617000</v>
      </c>
      <c r="J530" s="5">
        <v>531180000</v>
      </c>
      <c r="K530" s="2">
        <v>0</v>
      </c>
      <c r="L530" s="2">
        <v>0</v>
      </c>
      <c r="M530" s="1">
        <f t="shared" si="33"/>
        <v>531180000</v>
      </c>
      <c r="N530" s="1">
        <f t="shared" si="34"/>
        <v>942759000</v>
      </c>
      <c r="O530" s="1">
        <f t="shared" si="35"/>
        <v>411579000</v>
      </c>
    </row>
    <row r="531" spans="1:15" hidden="1" x14ac:dyDescent="0.3">
      <c r="A531" s="2">
        <v>557</v>
      </c>
      <c r="B531" s="2" t="s">
        <v>228</v>
      </c>
      <c r="C531" s="2" t="s">
        <v>14</v>
      </c>
      <c r="D531" s="3">
        <v>41639</v>
      </c>
      <c r="E531" s="4">
        <f t="shared" si="32"/>
        <v>2013</v>
      </c>
      <c r="F531" s="2" t="s">
        <v>51</v>
      </c>
      <c r="G531" s="2" t="s">
        <v>52</v>
      </c>
      <c r="H531" s="5">
        <v>2152766000</v>
      </c>
      <c r="I531" s="5">
        <v>1064403000</v>
      </c>
      <c r="J531" s="5">
        <v>621413000</v>
      </c>
      <c r="K531" s="2">
        <v>0</v>
      </c>
      <c r="L531" s="2">
        <v>0</v>
      </c>
      <c r="M531" s="1">
        <f t="shared" si="33"/>
        <v>621413000</v>
      </c>
      <c r="N531" s="1">
        <f t="shared" si="34"/>
        <v>1088363000</v>
      </c>
      <c r="O531" s="1">
        <f t="shared" si="35"/>
        <v>466950000</v>
      </c>
    </row>
    <row r="532" spans="1:15" hidden="1" x14ac:dyDescent="0.3">
      <c r="A532" s="2">
        <v>558</v>
      </c>
      <c r="B532" s="2" t="s">
        <v>228</v>
      </c>
      <c r="C532" s="2" t="s">
        <v>15</v>
      </c>
      <c r="D532" s="3">
        <v>42004</v>
      </c>
      <c r="E532" s="4">
        <f t="shared" si="32"/>
        <v>2014</v>
      </c>
      <c r="F532" s="2" t="s">
        <v>51</v>
      </c>
      <c r="G532" s="2" t="s">
        <v>52</v>
      </c>
      <c r="H532" s="5">
        <v>2443776000</v>
      </c>
      <c r="I532" s="5">
        <v>1197885000</v>
      </c>
      <c r="J532" s="5">
        <v>734119000</v>
      </c>
      <c r="K532" s="2">
        <v>0</v>
      </c>
      <c r="L532" s="2">
        <v>0</v>
      </c>
      <c r="M532" s="1">
        <f t="shared" si="33"/>
        <v>734119000</v>
      </c>
      <c r="N532" s="1">
        <f t="shared" si="34"/>
        <v>1245891000</v>
      </c>
      <c r="O532" s="1">
        <f t="shared" si="35"/>
        <v>511772000</v>
      </c>
    </row>
    <row r="533" spans="1:15" hidden="1" x14ac:dyDescent="0.3">
      <c r="A533" s="2">
        <v>559</v>
      </c>
      <c r="B533" s="2" t="s">
        <v>228</v>
      </c>
      <c r="C533" s="2" t="s">
        <v>16</v>
      </c>
      <c r="D533" s="3">
        <v>42369</v>
      </c>
      <c r="E533" s="4">
        <f t="shared" si="32"/>
        <v>2015</v>
      </c>
      <c r="F533" s="2" t="s">
        <v>51</v>
      </c>
      <c r="G533" s="2" t="s">
        <v>52</v>
      </c>
      <c r="H533" s="5">
        <v>2725867000</v>
      </c>
      <c r="I533" s="5">
        <v>1291506000</v>
      </c>
      <c r="J533" s="5">
        <v>825296000</v>
      </c>
      <c r="K533" s="2">
        <v>0</v>
      </c>
      <c r="L533" s="2">
        <v>0</v>
      </c>
      <c r="M533" s="1">
        <f t="shared" si="33"/>
        <v>825296000</v>
      </c>
      <c r="N533" s="1">
        <f t="shared" si="34"/>
        <v>1434361000</v>
      </c>
      <c r="O533" s="1">
        <f t="shared" si="35"/>
        <v>609065000</v>
      </c>
    </row>
    <row r="534" spans="1:15" hidden="1" x14ac:dyDescent="0.3">
      <c r="A534" s="2">
        <v>560</v>
      </c>
      <c r="B534" s="2" t="s">
        <v>229</v>
      </c>
      <c r="C534" s="2" t="s">
        <v>11</v>
      </c>
      <c r="D534" s="3">
        <v>41274</v>
      </c>
      <c r="E534" s="4">
        <f t="shared" si="32"/>
        <v>2012</v>
      </c>
      <c r="F534" s="2" t="s">
        <v>51</v>
      </c>
      <c r="G534" s="2" t="s">
        <v>52</v>
      </c>
      <c r="H534" s="5">
        <v>1747502000</v>
      </c>
      <c r="I534" s="5">
        <v>625507000</v>
      </c>
      <c r="J534" s="5">
        <v>47233000</v>
      </c>
      <c r="K534" s="2">
        <v>0</v>
      </c>
      <c r="L534" s="5">
        <v>560669000</v>
      </c>
      <c r="M534" s="1">
        <f t="shared" si="33"/>
        <v>607902000</v>
      </c>
      <c r="N534" s="1">
        <f t="shared" si="34"/>
        <v>1121995000</v>
      </c>
      <c r="O534" s="1">
        <f t="shared" si="35"/>
        <v>514093000</v>
      </c>
    </row>
    <row r="535" spans="1:15" hidden="1" x14ac:dyDescent="0.3">
      <c r="A535" s="2">
        <v>561</v>
      </c>
      <c r="B535" s="2" t="s">
        <v>229</v>
      </c>
      <c r="C535" s="2" t="s">
        <v>14</v>
      </c>
      <c r="D535" s="3">
        <v>41639</v>
      </c>
      <c r="E535" s="4">
        <f t="shared" si="32"/>
        <v>2013</v>
      </c>
      <c r="F535" s="2" t="s">
        <v>51</v>
      </c>
      <c r="G535" s="2" t="s">
        <v>52</v>
      </c>
      <c r="H535" s="5">
        <v>2387702000</v>
      </c>
      <c r="I535" s="5">
        <v>834228000</v>
      </c>
      <c r="J535" s="5">
        <v>62179000</v>
      </c>
      <c r="K535" s="2">
        <v>0</v>
      </c>
      <c r="L535" s="5">
        <v>978973000</v>
      </c>
      <c r="M535" s="1">
        <f t="shared" si="33"/>
        <v>1041152000</v>
      </c>
      <c r="N535" s="1">
        <f t="shared" si="34"/>
        <v>1553474000</v>
      </c>
      <c r="O535" s="1">
        <f t="shared" si="35"/>
        <v>512322000</v>
      </c>
    </row>
    <row r="536" spans="1:15" hidden="1" x14ac:dyDescent="0.3">
      <c r="A536" s="2">
        <v>562</v>
      </c>
      <c r="B536" s="2" t="s">
        <v>229</v>
      </c>
      <c r="C536" s="2" t="s">
        <v>15</v>
      </c>
      <c r="D536" s="3">
        <v>42004</v>
      </c>
      <c r="E536" s="4">
        <f t="shared" si="32"/>
        <v>2014</v>
      </c>
      <c r="F536" s="2" t="s">
        <v>51</v>
      </c>
      <c r="G536" s="2" t="s">
        <v>52</v>
      </c>
      <c r="H536" s="5">
        <v>2614748000</v>
      </c>
      <c r="I536" s="5">
        <v>883564000</v>
      </c>
      <c r="J536" s="5">
        <v>50948000</v>
      </c>
      <c r="K536" s="2">
        <v>0</v>
      </c>
      <c r="L536" s="5">
        <v>758861000</v>
      </c>
      <c r="M536" s="1">
        <f t="shared" si="33"/>
        <v>809809000</v>
      </c>
      <c r="N536" s="1">
        <f t="shared" si="34"/>
        <v>1731184000</v>
      </c>
      <c r="O536" s="1">
        <f t="shared" si="35"/>
        <v>921375000</v>
      </c>
    </row>
    <row r="537" spans="1:15" hidden="1" x14ac:dyDescent="0.3">
      <c r="A537" s="2">
        <v>563</v>
      </c>
      <c r="B537" s="2" t="s">
        <v>229</v>
      </c>
      <c r="C537" s="2" t="s">
        <v>16</v>
      </c>
      <c r="D537" s="3">
        <v>42369</v>
      </c>
      <c r="E537" s="4">
        <f t="shared" si="32"/>
        <v>2015</v>
      </c>
      <c r="F537" s="2" t="s">
        <v>51</v>
      </c>
      <c r="G537" s="2" t="s">
        <v>52</v>
      </c>
      <c r="H537" s="5">
        <v>2744965000</v>
      </c>
      <c r="I537" s="5">
        <v>905168000</v>
      </c>
      <c r="J537" s="5">
        <v>65082000</v>
      </c>
      <c r="K537" s="2">
        <v>0</v>
      </c>
      <c r="L537" s="5">
        <v>765895000</v>
      </c>
      <c r="M537" s="1">
        <f t="shared" si="33"/>
        <v>830977000</v>
      </c>
      <c r="N537" s="1">
        <f t="shared" si="34"/>
        <v>1839797000</v>
      </c>
      <c r="O537" s="1">
        <f t="shared" si="35"/>
        <v>1008820000</v>
      </c>
    </row>
    <row r="538" spans="1:15" hidden="1" x14ac:dyDescent="0.3">
      <c r="A538" s="2">
        <v>564</v>
      </c>
      <c r="B538" s="2" t="s">
        <v>230</v>
      </c>
      <c r="C538" s="2" t="s">
        <v>11</v>
      </c>
      <c r="D538" s="3">
        <v>41639</v>
      </c>
      <c r="E538" s="4">
        <f t="shared" si="32"/>
        <v>2013</v>
      </c>
      <c r="F538" s="2" t="s">
        <v>82</v>
      </c>
      <c r="G538" s="2" t="s">
        <v>83</v>
      </c>
      <c r="H538" s="5">
        <v>1859177000</v>
      </c>
      <c r="I538" s="5">
        <v>354561000</v>
      </c>
      <c r="J538" s="5">
        <v>200849000</v>
      </c>
      <c r="K538" s="2">
        <v>0</v>
      </c>
      <c r="L538" s="5">
        <v>653132000</v>
      </c>
      <c r="M538" s="1">
        <f t="shared" si="33"/>
        <v>853981000</v>
      </c>
      <c r="N538" s="1">
        <f t="shared" si="34"/>
        <v>1504616000</v>
      </c>
      <c r="O538" s="1">
        <f t="shared" si="35"/>
        <v>650635000</v>
      </c>
    </row>
    <row r="539" spans="1:15" hidden="1" x14ac:dyDescent="0.3">
      <c r="A539" s="2">
        <v>565</v>
      </c>
      <c r="B539" s="2" t="s">
        <v>230</v>
      </c>
      <c r="C539" s="2" t="s">
        <v>14</v>
      </c>
      <c r="D539" s="3">
        <v>42004</v>
      </c>
      <c r="E539" s="4">
        <f t="shared" si="32"/>
        <v>2014</v>
      </c>
      <c r="F539" s="2" t="s">
        <v>82</v>
      </c>
      <c r="G539" s="2" t="s">
        <v>83</v>
      </c>
      <c r="H539" s="5">
        <v>2388768000</v>
      </c>
      <c r="I539" s="5">
        <v>443974000</v>
      </c>
      <c r="J539" s="5">
        <v>238134000</v>
      </c>
      <c r="K539" s="2">
        <v>0</v>
      </c>
      <c r="L539" s="5">
        <v>679298000</v>
      </c>
      <c r="M539" s="1">
        <f t="shared" si="33"/>
        <v>917432000</v>
      </c>
      <c r="N539" s="1">
        <f t="shared" si="34"/>
        <v>1944794000</v>
      </c>
      <c r="O539" s="1">
        <f t="shared" si="35"/>
        <v>1027362000</v>
      </c>
    </row>
    <row r="540" spans="1:15" hidden="1" x14ac:dyDescent="0.3">
      <c r="A540" s="2">
        <v>566</v>
      </c>
      <c r="B540" s="2" t="s">
        <v>230</v>
      </c>
      <c r="C540" s="2" t="s">
        <v>15</v>
      </c>
      <c r="D540" s="3">
        <v>42369</v>
      </c>
      <c r="E540" s="4">
        <f t="shared" si="32"/>
        <v>2015</v>
      </c>
      <c r="F540" s="2" t="s">
        <v>82</v>
      </c>
      <c r="G540" s="2" t="s">
        <v>83</v>
      </c>
      <c r="H540" s="5">
        <v>1954000000</v>
      </c>
      <c r="I540" s="5">
        <v>523043000</v>
      </c>
      <c r="J540" s="5">
        <v>249925000</v>
      </c>
      <c r="K540" s="2">
        <v>0</v>
      </c>
      <c r="L540" s="5">
        <v>819216000</v>
      </c>
      <c r="M540" s="1">
        <f t="shared" si="33"/>
        <v>1069141000</v>
      </c>
      <c r="N540" s="1">
        <f t="shared" si="34"/>
        <v>1430957000</v>
      </c>
      <c r="O540" s="1">
        <f t="shared" si="35"/>
        <v>361816000</v>
      </c>
    </row>
    <row r="541" spans="1:15" hidden="1" x14ac:dyDescent="0.3">
      <c r="A541" s="2">
        <v>567</v>
      </c>
      <c r="B541" s="2" t="s">
        <v>230</v>
      </c>
      <c r="C541" s="2" t="s">
        <v>16</v>
      </c>
      <c r="D541" s="3">
        <v>42735</v>
      </c>
      <c r="E541" s="4">
        <f t="shared" si="32"/>
        <v>2016</v>
      </c>
      <c r="F541" s="2" t="s">
        <v>82</v>
      </c>
      <c r="G541" s="2" t="s">
        <v>83</v>
      </c>
      <c r="H541" s="5">
        <v>1857339000</v>
      </c>
      <c r="I541" s="5">
        <v>613909000</v>
      </c>
      <c r="J541" s="5">
        <v>272747000</v>
      </c>
      <c r="K541" s="2">
        <v>0</v>
      </c>
      <c r="L541" s="5">
        <v>927920000</v>
      </c>
      <c r="M541" s="1">
        <f t="shared" si="33"/>
        <v>1200667000</v>
      </c>
      <c r="N541" s="1">
        <f t="shared" si="34"/>
        <v>1243430000</v>
      </c>
      <c r="O541" s="1">
        <f t="shared" si="35"/>
        <v>42763000</v>
      </c>
    </row>
    <row r="542" spans="1:15" hidden="1" x14ac:dyDescent="0.3">
      <c r="A542" s="2">
        <v>568</v>
      </c>
      <c r="B542" s="2" t="s">
        <v>231</v>
      </c>
      <c r="C542" s="2" t="s">
        <v>11</v>
      </c>
      <c r="D542" s="3">
        <v>41274</v>
      </c>
      <c r="E542" s="4">
        <f t="shared" si="32"/>
        <v>2012</v>
      </c>
      <c r="F542" s="2" t="s">
        <v>41</v>
      </c>
      <c r="G542" s="2" t="s">
        <v>42</v>
      </c>
      <c r="H542" s="5">
        <v>6273787000</v>
      </c>
      <c r="I542" s="5">
        <v>3667434000</v>
      </c>
      <c r="J542" s="5">
        <v>747356000</v>
      </c>
      <c r="K542" s="2">
        <v>0</v>
      </c>
      <c r="L542" s="5">
        <v>740791000</v>
      </c>
      <c r="M542" s="1">
        <f t="shared" si="33"/>
        <v>1488147000</v>
      </c>
      <c r="N542" s="1">
        <f t="shared" si="34"/>
        <v>2606353000</v>
      </c>
      <c r="O542" s="1">
        <f t="shared" si="35"/>
        <v>1118206000</v>
      </c>
    </row>
    <row r="543" spans="1:15" hidden="1" x14ac:dyDescent="0.3">
      <c r="A543" s="2">
        <v>569</v>
      </c>
      <c r="B543" s="2" t="s">
        <v>231</v>
      </c>
      <c r="C543" s="2" t="s">
        <v>14</v>
      </c>
      <c r="D543" s="3">
        <v>41639</v>
      </c>
      <c r="E543" s="4">
        <f t="shared" si="32"/>
        <v>2013</v>
      </c>
      <c r="F543" s="2" t="s">
        <v>41</v>
      </c>
      <c r="G543" s="2" t="s">
        <v>42</v>
      </c>
      <c r="H543" s="5">
        <v>7301204000</v>
      </c>
      <c r="I543" s="5">
        <v>3997940000</v>
      </c>
      <c r="J543" s="5">
        <v>914149000</v>
      </c>
      <c r="K543" s="2">
        <v>0</v>
      </c>
      <c r="L543" s="5">
        <v>859680000</v>
      </c>
      <c r="M543" s="1">
        <f t="shared" si="33"/>
        <v>1773829000</v>
      </c>
      <c r="N543" s="1">
        <f t="shared" si="34"/>
        <v>3303264000</v>
      </c>
      <c r="O543" s="1">
        <f t="shared" si="35"/>
        <v>1529435000</v>
      </c>
    </row>
    <row r="544" spans="1:15" hidden="1" x14ac:dyDescent="0.3">
      <c r="A544" s="2">
        <v>570</v>
      </c>
      <c r="B544" s="2" t="s">
        <v>231</v>
      </c>
      <c r="C544" s="2" t="s">
        <v>15</v>
      </c>
      <c r="D544" s="3">
        <v>42004</v>
      </c>
      <c r="E544" s="4">
        <f t="shared" si="32"/>
        <v>2014</v>
      </c>
      <c r="F544" s="2" t="s">
        <v>41</v>
      </c>
      <c r="G544" s="2" t="s">
        <v>42</v>
      </c>
      <c r="H544" s="5">
        <v>7741856000</v>
      </c>
      <c r="I544" s="5">
        <v>4449139000</v>
      </c>
      <c r="J544" s="5">
        <v>1034507000</v>
      </c>
      <c r="K544" s="2">
        <v>0</v>
      </c>
      <c r="L544" s="5">
        <v>625361000</v>
      </c>
      <c r="M544" s="1">
        <f t="shared" si="33"/>
        <v>1659868000</v>
      </c>
      <c r="N544" s="1">
        <f t="shared" si="34"/>
        <v>3292717000</v>
      </c>
      <c r="O544" s="1">
        <f t="shared" si="35"/>
        <v>1632849000</v>
      </c>
    </row>
    <row r="545" spans="1:15" hidden="1" x14ac:dyDescent="0.3">
      <c r="A545" s="2">
        <v>571</v>
      </c>
      <c r="B545" s="2" t="s">
        <v>231</v>
      </c>
      <c r="C545" s="2" t="s">
        <v>16</v>
      </c>
      <c r="D545" s="3">
        <v>42369</v>
      </c>
      <c r="E545" s="4">
        <f t="shared" si="32"/>
        <v>2015</v>
      </c>
      <c r="F545" s="2" t="s">
        <v>41</v>
      </c>
      <c r="G545" s="2" t="s">
        <v>42</v>
      </c>
      <c r="H545" s="5">
        <v>7954827000</v>
      </c>
      <c r="I545" s="5">
        <v>4416194000</v>
      </c>
      <c r="J545" s="5">
        <v>1086274000</v>
      </c>
      <c r="K545" s="2">
        <v>0</v>
      </c>
      <c r="L545" s="5">
        <v>688195000</v>
      </c>
      <c r="M545" s="1">
        <f t="shared" si="33"/>
        <v>1774469000</v>
      </c>
      <c r="N545" s="1">
        <f t="shared" si="34"/>
        <v>3538633000</v>
      </c>
      <c r="O545" s="1">
        <f t="shared" si="35"/>
        <v>1764164000</v>
      </c>
    </row>
    <row r="546" spans="1:15" hidden="1" x14ac:dyDescent="0.3">
      <c r="A546" s="2">
        <v>572</v>
      </c>
      <c r="B546" s="2" t="s">
        <v>232</v>
      </c>
      <c r="C546" s="2" t="s">
        <v>11</v>
      </c>
      <c r="D546" s="3">
        <v>41274</v>
      </c>
      <c r="E546" s="4">
        <f t="shared" si="32"/>
        <v>2012</v>
      </c>
      <c r="F546" s="2" t="s">
        <v>51</v>
      </c>
      <c r="G546" s="2" t="s">
        <v>233</v>
      </c>
      <c r="H546" s="5">
        <v>535153000</v>
      </c>
      <c r="I546" s="5">
        <v>172167000</v>
      </c>
      <c r="J546" s="5">
        <v>24573000</v>
      </c>
      <c r="K546" s="2">
        <v>0</v>
      </c>
      <c r="L546" s="5">
        <v>169173000</v>
      </c>
      <c r="M546" s="1">
        <f t="shared" si="33"/>
        <v>193746000</v>
      </c>
      <c r="N546" s="1">
        <f t="shared" si="34"/>
        <v>362986000</v>
      </c>
      <c r="O546" s="1">
        <f t="shared" si="35"/>
        <v>169240000</v>
      </c>
    </row>
    <row r="547" spans="1:15" hidden="1" x14ac:dyDescent="0.3">
      <c r="A547" s="2">
        <v>573</v>
      </c>
      <c r="B547" s="2" t="s">
        <v>232</v>
      </c>
      <c r="C547" s="2" t="s">
        <v>14</v>
      </c>
      <c r="D547" s="3">
        <v>41639</v>
      </c>
      <c r="E547" s="4">
        <f t="shared" si="32"/>
        <v>2013</v>
      </c>
      <c r="F547" s="2" t="s">
        <v>51</v>
      </c>
      <c r="G547" s="2" t="s">
        <v>233</v>
      </c>
      <c r="H547" s="5">
        <v>610590000</v>
      </c>
      <c r="I547" s="5">
        <v>197336000</v>
      </c>
      <c r="J547" s="5">
        <v>26684000</v>
      </c>
      <c r="K547" s="2">
        <v>0</v>
      </c>
      <c r="L547" s="5">
        <v>192420000</v>
      </c>
      <c r="M547" s="1">
        <f t="shared" si="33"/>
        <v>219104000</v>
      </c>
      <c r="N547" s="1">
        <f t="shared" si="34"/>
        <v>413254000</v>
      </c>
      <c r="O547" s="1">
        <f t="shared" si="35"/>
        <v>194150000</v>
      </c>
    </row>
    <row r="548" spans="1:15" hidden="1" x14ac:dyDescent="0.3">
      <c r="A548" s="2">
        <v>574</v>
      </c>
      <c r="B548" s="2" t="s">
        <v>232</v>
      </c>
      <c r="C548" s="2" t="s">
        <v>15</v>
      </c>
      <c r="D548" s="3">
        <v>42004</v>
      </c>
      <c r="E548" s="4">
        <f t="shared" si="32"/>
        <v>2014</v>
      </c>
      <c r="F548" s="2" t="s">
        <v>51</v>
      </c>
      <c r="G548" s="2" t="s">
        <v>233</v>
      </c>
      <c r="H548" s="5">
        <v>970938000</v>
      </c>
      <c r="I548" s="5">
        <v>312546000</v>
      </c>
      <c r="J548" s="5">
        <v>40878000</v>
      </c>
      <c r="K548" s="2">
        <v>0</v>
      </c>
      <c r="L548" s="5">
        <v>360592000</v>
      </c>
      <c r="M548" s="1">
        <f t="shared" si="33"/>
        <v>401470000</v>
      </c>
      <c r="N548" s="1">
        <f t="shared" si="34"/>
        <v>658392000</v>
      </c>
      <c r="O548" s="1">
        <f t="shared" si="35"/>
        <v>256922000</v>
      </c>
    </row>
    <row r="549" spans="1:15" hidden="1" x14ac:dyDescent="0.3">
      <c r="A549" s="2">
        <v>575</v>
      </c>
      <c r="B549" s="2" t="s">
        <v>232</v>
      </c>
      <c r="C549" s="2" t="s">
        <v>16</v>
      </c>
      <c r="D549" s="3">
        <v>42369</v>
      </c>
      <c r="E549" s="4">
        <f t="shared" si="32"/>
        <v>2015</v>
      </c>
      <c r="F549" s="2" t="s">
        <v>51</v>
      </c>
      <c r="G549" s="2" t="s">
        <v>233</v>
      </c>
      <c r="H549" s="5">
        <v>1194407000</v>
      </c>
      <c r="I549" s="5">
        <v>363508000</v>
      </c>
      <c r="J549" s="5">
        <v>40090000</v>
      </c>
      <c r="K549" s="2">
        <v>0</v>
      </c>
      <c r="L549" s="5">
        <v>453423000</v>
      </c>
      <c r="M549" s="1">
        <f t="shared" si="33"/>
        <v>493513000</v>
      </c>
      <c r="N549" s="1">
        <f t="shared" si="34"/>
        <v>830899000</v>
      </c>
      <c r="O549" s="1">
        <f t="shared" si="35"/>
        <v>337386000</v>
      </c>
    </row>
    <row r="550" spans="1:15" hidden="1" x14ac:dyDescent="0.3">
      <c r="A550" s="2">
        <v>576</v>
      </c>
      <c r="B550" s="2" t="s">
        <v>234</v>
      </c>
      <c r="C550" s="2" t="s">
        <v>11</v>
      </c>
      <c r="D550" s="3">
        <v>41274</v>
      </c>
      <c r="E550" s="4">
        <f t="shared" si="32"/>
        <v>2012</v>
      </c>
      <c r="F550" s="2" t="s">
        <v>46</v>
      </c>
      <c r="G550" s="2" t="s">
        <v>235</v>
      </c>
      <c r="H550" s="5">
        <v>1365000000</v>
      </c>
      <c r="I550" s="2">
        <v>0</v>
      </c>
      <c r="J550" s="5">
        <v>921000000</v>
      </c>
      <c r="K550" s="2">
        <v>0</v>
      </c>
      <c r="L550" s="5">
        <v>471000000</v>
      </c>
      <c r="M550" s="1">
        <f t="shared" si="33"/>
        <v>1392000000</v>
      </c>
      <c r="N550" s="1">
        <f t="shared" si="34"/>
        <v>1365000000</v>
      </c>
      <c r="O550" s="1">
        <f t="shared" si="35"/>
        <v>-27000000</v>
      </c>
    </row>
    <row r="551" spans="1:15" hidden="1" x14ac:dyDescent="0.3">
      <c r="A551" s="2">
        <v>577</v>
      </c>
      <c r="B551" s="2" t="s">
        <v>234</v>
      </c>
      <c r="C551" s="2" t="s">
        <v>14</v>
      </c>
      <c r="D551" s="3">
        <v>41639</v>
      </c>
      <c r="E551" s="4">
        <f t="shared" si="32"/>
        <v>2013</v>
      </c>
      <c r="F551" s="2" t="s">
        <v>46</v>
      </c>
      <c r="G551" s="2" t="s">
        <v>235</v>
      </c>
      <c r="H551" s="5">
        <v>1466000000</v>
      </c>
      <c r="I551" s="2">
        <v>0</v>
      </c>
      <c r="J551" s="5">
        <v>888000000</v>
      </c>
      <c r="K551" s="2">
        <v>0</v>
      </c>
      <c r="L551" s="5">
        <v>256000000</v>
      </c>
      <c r="M551" s="1">
        <f t="shared" si="33"/>
        <v>1144000000</v>
      </c>
      <c r="N551" s="1">
        <f t="shared" si="34"/>
        <v>1466000000</v>
      </c>
      <c r="O551" s="1">
        <f t="shared" si="35"/>
        <v>322000000</v>
      </c>
    </row>
    <row r="552" spans="1:15" hidden="1" x14ac:dyDescent="0.3">
      <c r="A552" s="2">
        <v>578</v>
      </c>
      <c r="B552" s="2" t="s">
        <v>234</v>
      </c>
      <c r="C552" s="2" t="s">
        <v>15</v>
      </c>
      <c r="D552" s="3">
        <v>42004</v>
      </c>
      <c r="E552" s="4">
        <f t="shared" si="32"/>
        <v>2014</v>
      </c>
      <c r="F552" s="2" t="s">
        <v>46</v>
      </c>
      <c r="G552" s="2" t="s">
        <v>235</v>
      </c>
      <c r="H552" s="5">
        <v>1665000000</v>
      </c>
      <c r="I552" s="2">
        <v>0</v>
      </c>
      <c r="J552" s="5">
        <v>958000000</v>
      </c>
      <c r="K552" s="2">
        <v>0</v>
      </c>
      <c r="L552" s="5">
        <v>136000000</v>
      </c>
      <c r="M552" s="1">
        <f t="shared" si="33"/>
        <v>1094000000</v>
      </c>
      <c r="N552" s="1">
        <f t="shared" si="34"/>
        <v>1665000000</v>
      </c>
      <c r="O552" s="1">
        <f t="shared" si="35"/>
        <v>571000000</v>
      </c>
    </row>
    <row r="553" spans="1:15" hidden="1" x14ac:dyDescent="0.3">
      <c r="A553" s="2">
        <v>579</v>
      </c>
      <c r="B553" s="2" t="s">
        <v>234</v>
      </c>
      <c r="C553" s="2" t="s">
        <v>16</v>
      </c>
      <c r="D553" s="3">
        <v>42369</v>
      </c>
      <c r="E553" s="4">
        <f t="shared" si="32"/>
        <v>2015</v>
      </c>
      <c r="F553" s="2" t="s">
        <v>46</v>
      </c>
      <c r="G553" s="2" t="s">
        <v>235</v>
      </c>
      <c r="H553" s="5">
        <v>1403000000</v>
      </c>
      <c r="I553" s="2">
        <v>0</v>
      </c>
      <c r="J553" s="5">
        <v>1048000000</v>
      </c>
      <c r="K553" s="2">
        <v>0</v>
      </c>
      <c r="L553" s="5">
        <v>61000000</v>
      </c>
      <c r="M553" s="1">
        <f t="shared" si="33"/>
        <v>1109000000</v>
      </c>
      <c r="N553" s="1">
        <f t="shared" si="34"/>
        <v>1403000000</v>
      </c>
      <c r="O553" s="1">
        <f t="shared" si="35"/>
        <v>294000000</v>
      </c>
    </row>
    <row r="554" spans="1:15" hidden="1" x14ac:dyDescent="0.3">
      <c r="A554" s="2">
        <v>580</v>
      </c>
      <c r="B554" s="2" t="s">
        <v>236</v>
      </c>
      <c r="C554" s="2" t="s">
        <v>11</v>
      </c>
      <c r="D554" s="3">
        <v>41274</v>
      </c>
      <c r="E554" s="4">
        <f t="shared" si="32"/>
        <v>2012</v>
      </c>
      <c r="F554" s="2" t="s">
        <v>12</v>
      </c>
      <c r="G554" s="2" t="s">
        <v>163</v>
      </c>
      <c r="H554" s="5">
        <v>16311000000</v>
      </c>
      <c r="I554" s="5">
        <v>11448000000</v>
      </c>
      <c r="J554" s="5">
        <v>2894000000</v>
      </c>
      <c r="K554" s="5">
        <v>439000000</v>
      </c>
      <c r="L554" s="2">
        <v>0</v>
      </c>
      <c r="M554" s="1">
        <f t="shared" si="33"/>
        <v>3333000000</v>
      </c>
      <c r="N554" s="1">
        <f t="shared" si="34"/>
        <v>4863000000</v>
      </c>
      <c r="O554" s="1">
        <f t="shared" si="35"/>
        <v>1530000000</v>
      </c>
    </row>
    <row r="555" spans="1:15" hidden="1" x14ac:dyDescent="0.3">
      <c r="A555" s="2">
        <v>581</v>
      </c>
      <c r="B555" s="2" t="s">
        <v>236</v>
      </c>
      <c r="C555" s="2" t="s">
        <v>14</v>
      </c>
      <c r="D555" s="3">
        <v>41639</v>
      </c>
      <c r="E555" s="4">
        <f t="shared" si="32"/>
        <v>2013</v>
      </c>
      <c r="F555" s="2" t="s">
        <v>12</v>
      </c>
      <c r="G555" s="2" t="s">
        <v>163</v>
      </c>
      <c r="H555" s="5">
        <v>22046000000</v>
      </c>
      <c r="I555" s="5">
        <v>15369000000</v>
      </c>
      <c r="J555" s="5">
        <v>3886000000</v>
      </c>
      <c r="K555" s="5">
        <v>644000000</v>
      </c>
      <c r="L555" s="2">
        <v>0</v>
      </c>
      <c r="M555" s="1">
        <f t="shared" si="33"/>
        <v>4530000000</v>
      </c>
      <c r="N555" s="1">
        <f t="shared" si="34"/>
        <v>6677000000</v>
      </c>
      <c r="O555" s="1">
        <f t="shared" si="35"/>
        <v>2147000000</v>
      </c>
    </row>
    <row r="556" spans="1:15" hidden="1" x14ac:dyDescent="0.3">
      <c r="A556" s="2">
        <v>582</v>
      </c>
      <c r="B556" s="2" t="s">
        <v>236</v>
      </c>
      <c r="C556" s="2" t="s">
        <v>15</v>
      </c>
      <c r="D556" s="3">
        <v>42004</v>
      </c>
      <c r="E556" s="4">
        <f t="shared" si="32"/>
        <v>2014</v>
      </c>
      <c r="F556" s="2" t="s">
        <v>12</v>
      </c>
      <c r="G556" s="2" t="s">
        <v>163</v>
      </c>
      <c r="H556" s="5">
        <v>22552000000</v>
      </c>
      <c r="I556" s="5">
        <v>15646000000</v>
      </c>
      <c r="J556" s="5">
        <v>3810000000</v>
      </c>
      <c r="K556" s="5">
        <v>647000000</v>
      </c>
      <c r="L556" s="2">
        <v>0</v>
      </c>
      <c r="M556" s="1">
        <f t="shared" si="33"/>
        <v>4457000000</v>
      </c>
      <c r="N556" s="1">
        <f t="shared" si="34"/>
        <v>6906000000</v>
      </c>
      <c r="O556" s="1">
        <f t="shared" si="35"/>
        <v>2449000000</v>
      </c>
    </row>
    <row r="557" spans="1:15" hidden="1" x14ac:dyDescent="0.3">
      <c r="A557" s="2">
        <v>583</v>
      </c>
      <c r="B557" s="2" t="s">
        <v>236</v>
      </c>
      <c r="C557" s="2" t="s">
        <v>16</v>
      </c>
      <c r="D557" s="3">
        <v>42369</v>
      </c>
      <c r="E557" s="4">
        <f t="shared" si="32"/>
        <v>2015</v>
      </c>
      <c r="F557" s="2" t="s">
        <v>12</v>
      </c>
      <c r="G557" s="2" t="s">
        <v>163</v>
      </c>
      <c r="H557" s="5">
        <v>20855000000</v>
      </c>
      <c r="I557" s="5">
        <v>14292000000</v>
      </c>
      <c r="J557" s="5">
        <v>3596000000</v>
      </c>
      <c r="K557" s="5">
        <v>625000000</v>
      </c>
      <c r="L557" s="2">
        <v>0</v>
      </c>
      <c r="M557" s="1">
        <f t="shared" si="33"/>
        <v>4221000000</v>
      </c>
      <c r="N557" s="1">
        <f t="shared" si="34"/>
        <v>6563000000</v>
      </c>
      <c r="O557" s="1">
        <f t="shared" si="35"/>
        <v>2342000000</v>
      </c>
    </row>
    <row r="558" spans="1:15" hidden="1" x14ac:dyDescent="0.3">
      <c r="A558" s="2">
        <v>584</v>
      </c>
      <c r="B558" s="2" t="s">
        <v>237</v>
      </c>
      <c r="C558" s="2" t="s">
        <v>11</v>
      </c>
      <c r="D558" s="3">
        <v>41274</v>
      </c>
      <c r="E558" s="4">
        <f t="shared" si="32"/>
        <v>2012</v>
      </c>
      <c r="F558" s="2" t="s">
        <v>41</v>
      </c>
      <c r="G558" s="2" t="s">
        <v>44</v>
      </c>
      <c r="H558" s="5">
        <v>10302079000</v>
      </c>
      <c r="I558" s="5">
        <v>6583627000</v>
      </c>
      <c r="J558" s="5">
        <v>917162000</v>
      </c>
      <c r="K558" s="2">
        <v>0</v>
      </c>
      <c r="L558" s="5">
        <v>1144585000</v>
      </c>
      <c r="M558" s="1">
        <f t="shared" si="33"/>
        <v>2061747000</v>
      </c>
      <c r="N558" s="1">
        <f t="shared" si="34"/>
        <v>3718452000</v>
      </c>
      <c r="O558" s="1">
        <f t="shared" si="35"/>
        <v>1656705000</v>
      </c>
    </row>
    <row r="559" spans="1:15" hidden="1" x14ac:dyDescent="0.3">
      <c r="A559" s="2">
        <v>585</v>
      </c>
      <c r="B559" s="2" t="s">
        <v>237</v>
      </c>
      <c r="C559" s="2" t="s">
        <v>14</v>
      </c>
      <c r="D559" s="3">
        <v>41639</v>
      </c>
      <c r="E559" s="4">
        <f t="shared" si="32"/>
        <v>2013</v>
      </c>
      <c r="F559" s="2" t="s">
        <v>41</v>
      </c>
      <c r="G559" s="2" t="s">
        <v>44</v>
      </c>
      <c r="H559" s="5">
        <v>11390947000</v>
      </c>
      <c r="I559" s="5">
        <v>7588885000</v>
      </c>
      <c r="J559" s="5">
        <v>888051000</v>
      </c>
      <c r="K559" s="2">
        <v>0</v>
      </c>
      <c r="L559" s="5">
        <v>1261044000</v>
      </c>
      <c r="M559" s="1">
        <f t="shared" si="33"/>
        <v>2149095000</v>
      </c>
      <c r="N559" s="1">
        <f t="shared" si="34"/>
        <v>3802062000</v>
      </c>
      <c r="O559" s="1">
        <f t="shared" si="35"/>
        <v>1652967000</v>
      </c>
    </row>
    <row r="560" spans="1:15" hidden="1" x14ac:dyDescent="0.3">
      <c r="A560" s="2">
        <v>586</v>
      </c>
      <c r="B560" s="2" t="s">
        <v>237</v>
      </c>
      <c r="C560" s="2" t="s">
        <v>15</v>
      </c>
      <c r="D560" s="3">
        <v>42004</v>
      </c>
      <c r="E560" s="4">
        <f t="shared" si="32"/>
        <v>2014</v>
      </c>
      <c r="F560" s="2" t="s">
        <v>41</v>
      </c>
      <c r="G560" s="2" t="s">
        <v>44</v>
      </c>
      <c r="H560" s="5">
        <v>12494921000</v>
      </c>
      <c r="I560" s="5">
        <v>8126187000</v>
      </c>
      <c r="J560" s="5">
        <v>863455000</v>
      </c>
      <c r="K560" s="2">
        <v>0</v>
      </c>
      <c r="L560" s="5">
        <v>1318638000</v>
      </c>
      <c r="M560" s="1">
        <f t="shared" si="33"/>
        <v>2182093000</v>
      </c>
      <c r="N560" s="1">
        <f t="shared" si="34"/>
        <v>4368734000</v>
      </c>
      <c r="O560" s="1">
        <f t="shared" si="35"/>
        <v>2186641000</v>
      </c>
    </row>
    <row r="561" spans="1:15" hidden="1" x14ac:dyDescent="0.3">
      <c r="A561" s="2">
        <v>587</v>
      </c>
      <c r="B561" s="2" t="s">
        <v>237</v>
      </c>
      <c r="C561" s="2" t="s">
        <v>16</v>
      </c>
      <c r="D561" s="3">
        <v>42369</v>
      </c>
      <c r="E561" s="4">
        <f t="shared" si="32"/>
        <v>2015</v>
      </c>
      <c r="F561" s="2" t="s">
        <v>41</v>
      </c>
      <c r="G561" s="2" t="s">
        <v>44</v>
      </c>
      <c r="H561" s="5">
        <v>11513251000</v>
      </c>
      <c r="I561" s="5">
        <v>7449273000</v>
      </c>
      <c r="J561" s="5">
        <v>1074998000</v>
      </c>
      <c r="K561" s="2">
        <v>0</v>
      </c>
      <c r="L561" s="5">
        <v>1337276000</v>
      </c>
      <c r="M561" s="1">
        <f t="shared" si="33"/>
        <v>2412274000</v>
      </c>
      <c r="N561" s="1">
        <f t="shared" si="34"/>
        <v>4063978000</v>
      </c>
      <c r="O561" s="1">
        <f t="shared" si="35"/>
        <v>1651704000</v>
      </c>
    </row>
    <row r="562" spans="1:15" hidden="1" x14ac:dyDescent="0.3">
      <c r="A562" s="2">
        <v>588</v>
      </c>
      <c r="B562" s="2" t="s">
        <v>238</v>
      </c>
      <c r="C562" s="2" t="s">
        <v>11</v>
      </c>
      <c r="D562" s="3">
        <v>41274</v>
      </c>
      <c r="E562" s="4">
        <f t="shared" si="32"/>
        <v>2012</v>
      </c>
      <c r="F562" s="2" t="s">
        <v>24</v>
      </c>
      <c r="G562" s="2" t="s">
        <v>29</v>
      </c>
      <c r="H562" s="5">
        <v>1899600000</v>
      </c>
      <c r="I562" s="5">
        <v>491000000</v>
      </c>
      <c r="J562" s="5">
        <v>697400000</v>
      </c>
      <c r="K562" s="5">
        <v>291300000</v>
      </c>
      <c r="L562" s="2">
        <v>0</v>
      </c>
      <c r="M562" s="1">
        <f t="shared" si="33"/>
        <v>988700000</v>
      </c>
      <c r="N562" s="1">
        <f t="shared" si="34"/>
        <v>1408600000</v>
      </c>
      <c r="O562" s="1">
        <f t="shared" si="35"/>
        <v>419900000</v>
      </c>
    </row>
    <row r="563" spans="1:15" hidden="1" x14ac:dyDescent="0.3">
      <c r="A563" s="2">
        <v>589</v>
      </c>
      <c r="B563" s="2" t="s">
        <v>238</v>
      </c>
      <c r="C563" s="2" t="s">
        <v>14</v>
      </c>
      <c r="D563" s="3">
        <v>41639</v>
      </c>
      <c r="E563" s="4">
        <f t="shared" si="32"/>
        <v>2013</v>
      </c>
      <c r="F563" s="2" t="s">
        <v>24</v>
      </c>
      <c r="G563" s="2" t="s">
        <v>29</v>
      </c>
      <c r="H563" s="5">
        <v>2045500000</v>
      </c>
      <c r="I563" s="5">
        <v>516600000</v>
      </c>
      <c r="J563" s="5">
        <v>749700000</v>
      </c>
      <c r="K563" s="5">
        <v>323000000</v>
      </c>
      <c r="L563" s="2">
        <v>0</v>
      </c>
      <c r="M563" s="1">
        <f t="shared" si="33"/>
        <v>1072700000</v>
      </c>
      <c r="N563" s="1">
        <f t="shared" si="34"/>
        <v>1528900000</v>
      </c>
      <c r="O563" s="1">
        <f t="shared" si="35"/>
        <v>456200000</v>
      </c>
    </row>
    <row r="564" spans="1:15" hidden="1" x14ac:dyDescent="0.3">
      <c r="A564" s="2">
        <v>590</v>
      </c>
      <c r="B564" s="2" t="s">
        <v>238</v>
      </c>
      <c r="C564" s="2" t="s">
        <v>15</v>
      </c>
      <c r="D564" s="3">
        <v>42004</v>
      </c>
      <c r="E564" s="4">
        <f t="shared" si="32"/>
        <v>2014</v>
      </c>
      <c r="F564" s="2" t="s">
        <v>24</v>
      </c>
      <c r="G564" s="2" t="s">
        <v>29</v>
      </c>
      <c r="H564" s="5">
        <v>2322900000</v>
      </c>
      <c r="I564" s="5">
        <v>625600000</v>
      </c>
      <c r="J564" s="5">
        <v>928700000</v>
      </c>
      <c r="K564" s="5">
        <v>346500000</v>
      </c>
      <c r="L564" s="2">
        <v>0</v>
      </c>
      <c r="M564" s="1">
        <f t="shared" si="33"/>
        <v>1275200000</v>
      </c>
      <c r="N564" s="1">
        <f t="shared" si="34"/>
        <v>1697300000</v>
      </c>
      <c r="O564" s="1">
        <f t="shared" si="35"/>
        <v>422100000</v>
      </c>
    </row>
    <row r="565" spans="1:15" hidden="1" x14ac:dyDescent="0.3">
      <c r="A565" s="2">
        <v>591</v>
      </c>
      <c r="B565" s="2" t="s">
        <v>238</v>
      </c>
      <c r="C565" s="2" t="s">
        <v>16</v>
      </c>
      <c r="D565" s="3">
        <v>42369</v>
      </c>
      <c r="E565" s="4">
        <f t="shared" si="32"/>
        <v>2015</v>
      </c>
      <c r="F565" s="2" t="s">
        <v>24</v>
      </c>
      <c r="G565" s="2" t="s">
        <v>29</v>
      </c>
      <c r="H565" s="5">
        <v>2493700000</v>
      </c>
      <c r="I565" s="5">
        <v>617200000</v>
      </c>
      <c r="J565" s="5">
        <v>850700000</v>
      </c>
      <c r="K565" s="5">
        <v>383100000</v>
      </c>
      <c r="L565" s="2">
        <v>0</v>
      </c>
      <c r="M565" s="1">
        <f t="shared" si="33"/>
        <v>1233800000</v>
      </c>
      <c r="N565" s="1">
        <f t="shared" si="34"/>
        <v>1876500000</v>
      </c>
      <c r="O565" s="1">
        <f t="shared" si="35"/>
        <v>642700000</v>
      </c>
    </row>
    <row r="566" spans="1:15" hidden="1" x14ac:dyDescent="0.3">
      <c r="A566" s="2">
        <v>592</v>
      </c>
      <c r="B566" s="2" t="s">
        <v>239</v>
      </c>
      <c r="C566" s="2" t="s">
        <v>11</v>
      </c>
      <c r="D566" s="3">
        <v>41639</v>
      </c>
      <c r="E566" s="4">
        <f t="shared" si="32"/>
        <v>2013</v>
      </c>
      <c r="F566" s="2" t="s">
        <v>41</v>
      </c>
      <c r="G566" s="2" t="s">
        <v>42</v>
      </c>
      <c r="H566" s="5">
        <v>24888000000</v>
      </c>
      <c r="I566" s="5">
        <v>17994000000</v>
      </c>
      <c r="J566" s="5">
        <v>1095000000</v>
      </c>
      <c r="K566" s="2">
        <v>0</v>
      </c>
      <c r="L566" s="5">
        <v>2153000000</v>
      </c>
      <c r="M566" s="1">
        <f t="shared" si="33"/>
        <v>3248000000</v>
      </c>
      <c r="N566" s="1">
        <f t="shared" si="34"/>
        <v>6894000000</v>
      </c>
      <c r="O566" s="1">
        <f t="shared" si="35"/>
        <v>3646000000</v>
      </c>
    </row>
    <row r="567" spans="1:15" hidden="1" x14ac:dyDescent="0.3">
      <c r="A567" s="2">
        <v>593</v>
      </c>
      <c r="B567" s="2" t="s">
        <v>239</v>
      </c>
      <c r="C567" s="2" t="s">
        <v>14</v>
      </c>
      <c r="D567" s="3">
        <v>42004</v>
      </c>
      <c r="E567" s="4">
        <f t="shared" si="32"/>
        <v>2014</v>
      </c>
      <c r="F567" s="2" t="s">
        <v>41</v>
      </c>
      <c r="G567" s="2" t="s">
        <v>42</v>
      </c>
      <c r="H567" s="5">
        <v>27429000000</v>
      </c>
      <c r="I567" s="5">
        <v>21571000000</v>
      </c>
      <c r="J567" s="5">
        <v>1154000000</v>
      </c>
      <c r="K567" s="2">
        <v>0</v>
      </c>
      <c r="L567" s="5">
        <v>2314000000</v>
      </c>
      <c r="M567" s="1">
        <f t="shared" si="33"/>
        <v>3468000000</v>
      </c>
      <c r="N567" s="1">
        <f t="shared" si="34"/>
        <v>5858000000</v>
      </c>
      <c r="O567" s="1">
        <f t="shared" si="35"/>
        <v>2390000000</v>
      </c>
    </row>
    <row r="568" spans="1:15" hidden="1" x14ac:dyDescent="0.3">
      <c r="A568" s="2">
        <v>594</v>
      </c>
      <c r="B568" s="2" t="s">
        <v>239</v>
      </c>
      <c r="C568" s="2" t="s">
        <v>15</v>
      </c>
      <c r="D568" s="3">
        <v>42369</v>
      </c>
      <c r="E568" s="4">
        <f t="shared" si="32"/>
        <v>2015</v>
      </c>
      <c r="F568" s="2" t="s">
        <v>41</v>
      </c>
      <c r="G568" s="2" t="s">
        <v>42</v>
      </c>
      <c r="H568" s="5">
        <v>29447000000</v>
      </c>
      <c r="I568" s="5">
        <v>21406000000</v>
      </c>
      <c r="J568" s="5">
        <v>1200000000</v>
      </c>
      <c r="K568" s="2">
        <v>0</v>
      </c>
      <c r="L568" s="5">
        <v>2450000000</v>
      </c>
      <c r="M568" s="1">
        <f t="shared" si="33"/>
        <v>3650000000</v>
      </c>
      <c r="N568" s="1">
        <f t="shared" si="34"/>
        <v>8041000000</v>
      </c>
      <c r="O568" s="1">
        <f t="shared" si="35"/>
        <v>4391000000</v>
      </c>
    </row>
    <row r="569" spans="1:15" hidden="1" x14ac:dyDescent="0.3">
      <c r="A569" s="2">
        <v>595</v>
      </c>
      <c r="B569" s="2" t="s">
        <v>239</v>
      </c>
      <c r="C569" s="2" t="s">
        <v>16</v>
      </c>
      <c r="D569" s="3">
        <v>42735</v>
      </c>
      <c r="E569" s="4">
        <f t="shared" si="32"/>
        <v>2016</v>
      </c>
      <c r="F569" s="2" t="s">
        <v>41</v>
      </c>
      <c r="G569" s="2" t="s">
        <v>42</v>
      </c>
      <c r="H569" s="5">
        <v>31360000000</v>
      </c>
      <c r="I569" s="5">
        <v>22688000000</v>
      </c>
      <c r="J569" s="5">
        <v>1576000000</v>
      </c>
      <c r="K569" s="2">
        <v>0</v>
      </c>
      <c r="L569" s="5">
        <v>3936000000</v>
      </c>
      <c r="M569" s="1">
        <f t="shared" si="33"/>
        <v>5512000000</v>
      </c>
      <c r="N569" s="1">
        <f t="shared" si="34"/>
        <v>8672000000</v>
      </c>
      <c r="O569" s="1">
        <f t="shared" si="35"/>
        <v>3160000000</v>
      </c>
    </row>
    <row r="570" spans="1:15" hidden="1" x14ac:dyDescent="0.3">
      <c r="A570" s="2">
        <v>596</v>
      </c>
      <c r="B570" s="2" t="s">
        <v>240</v>
      </c>
      <c r="C570" s="2" t="s">
        <v>11</v>
      </c>
      <c r="D570" s="3">
        <v>41274</v>
      </c>
      <c r="E570" s="4">
        <f t="shared" si="32"/>
        <v>2012</v>
      </c>
      <c r="F570" s="2" t="s">
        <v>12</v>
      </c>
      <c r="G570" s="2" t="s">
        <v>145</v>
      </c>
      <c r="H570" s="5">
        <v>5992215000</v>
      </c>
      <c r="I570" s="5">
        <v>4156845000</v>
      </c>
      <c r="J570" s="5">
        <v>1264632000</v>
      </c>
      <c r="K570" s="2">
        <v>0</v>
      </c>
      <c r="L570" s="5">
        <v>39940000</v>
      </c>
      <c r="M570" s="1">
        <f t="shared" si="33"/>
        <v>1304572000</v>
      </c>
      <c r="N570" s="1">
        <f t="shared" si="34"/>
        <v>1835370000</v>
      </c>
      <c r="O570" s="1">
        <f t="shared" si="35"/>
        <v>530798000</v>
      </c>
    </row>
    <row r="571" spans="1:15" hidden="1" x14ac:dyDescent="0.3">
      <c r="A571" s="2">
        <v>597</v>
      </c>
      <c r="B571" s="2" t="s">
        <v>240</v>
      </c>
      <c r="C571" s="2" t="s">
        <v>14</v>
      </c>
      <c r="D571" s="3">
        <v>41639</v>
      </c>
      <c r="E571" s="4">
        <f t="shared" si="32"/>
        <v>2013</v>
      </c>
      <c r="F571" s="2" t="s">
        <v>12</v>
      </c>
      <c r="G571" s="2" t="s">
        <v>145</v>
      </c>
      <c r="H571" s="5">
        <v>6080257000</v>
      </c>
      <c r="I571" s="5">
        <v>4197404000</v>
      </c>
      <c r="J571" s="5">
        <v>1282709000</v>
      </c>
      <c r="K571" s="2">
        <v>0</v>
      </c>
      <c r="L571" s="5">
        <v>48071000</v>
      </c>
      <c r="M571" s="1">
        <f t="shared" si="33"/>
        <v>1330780000</v>
      </c>
      <c r="N571" s="1">
        <f t="shared" si="34"/>
        <v>1882853000</v>
      </c>
      <c r="O571" s="1">
        <f t="shared" si="35"/>
        <v>552073000</v>
      </c>
    </row>
    <row r="572" spans="1:15" hidden="1" x14ac:dyDescent="0.3">
      <c r="A572" s="2">
        <v>598</v>
      </c>
      <c r="B572" s="2" t="s">
        <v>240</v>
      </c>
      <c r="C572" s="2" t="s">
        <v>15</v>
      </c>
      <c r="D572" s="3">
        <v>42004</v>
      </c>
      <c r="E572" s="4">
        <f t="shared" si="32"/>
        <v>2014</v>
      </c>
      <c r="F572" s="2" t="s">
        <v>12</v>
      </c>
      <c r="G572" s="2" t="s">
        <v>145</v>
      </c>
      <c r="H572" s="5">
        <v>6564721000</v>
      </c>
      <c r="I572" s="5">
        <v>4583294000</v>
      </c>
      <c r="J572" s="5">
        <v>1337487000</v>
      </c>
      <c r="K572" s="2">
        <v>0</v>
      </c>
      <c r="L572" s="5">
        <v>49292000</v>
      </c>
      <c r="M572" s="1">
        <f t="shared" si="33"/>
        <v>1386779000</v>
      </c>
      <c r="N572" s="1">
        <f t="shared" si="34"/>
        <v>1981427000</v>
      </c>
      <c r="O572" s="1">
        <f t="shared" si="35"/>
        <v>594648000</v>
      </c>
    </row>
    <row r="573" spans="1:15" hidden="1" x14ac:dyDescent="0.3">
      <c r="A573" s="2">
        <v>599</v>
      </c>
      <c r="B573" s="2" t="s">
        <v>240</v>
      </c>
      <c r="C573" s="2" t="s">
        <v>16</v>
      </c>
      <c r="D573" s="3">
        <v>42369</v>
      </c>
      <c r="E573" s="4">
        <f t="shared" si="32"/>
        <v>2015</v>
      </c>
      <c r="F573" s="2" t="s">
        <v>12</v>
      </c>
      <c r="G573" s="2" t="s">
        <v>145</v>
      </c>
      <c r="H573" s="5">
        <v>6616632000</v>
      </c>
      <c r="I573" s="5">
        <v>4428855000</v>
      </c>
      <c r="J573" s="5">
        <v>1420281000</v>
      </c>
      <c r="K573" s="2">
        <v>0</v>
      </c>
      <c r="L573" s="5">
        <v>46012000</v>
      </c>
      <c r="M573" s="1">
        <f t="shared" si="33"/>
        <v>1466293000</v>
      </c>
      <c r="N573" s="1">
        <f t="shared" si="34"/>
        <v>2187777000</v>
      </c>
      <c r="O573" s="1">
        <f t="shared" si="35"/>
        <v>721484000</v>
      </c>
    </row>
    <row r="574" spans="1:15" hidden="1" x14ac:dyDescent="0.3">
      <c r="A574" s="2">
        <v>600</v>
      </c>
      <c r="B574" s="2" t="s">
        <v>241</v>
      </c>
      <c r="C574" s="2" t="s">
        <v>11</v>
      </c>
      <c r="D574" s="3">
        <v>41639</v>
      </c>
      <c r="E574" s="4">
        <f t="shared" si="32"/>
        <v>2013</v>
      </c>
      <c r="F574" s="2" t="s">
        <v>18</v>
      </c>
      <c r="G574" s="2" t="s">
        <v>76</v>
      </c>
      <c r="H574" s="5">
        <v>4771259000</v>
      </c>
      <c r="I574" s="5">
        <v>1038034000</v>
      </c>
      <c r="J574" s="5">
        <v>3151043000</v>
      </c>
      <c r="K574" s="2">
        <v>0</v>
      </c>
      <c r="L574" s="5">
        <v>71731000</v>
      </c>
      <c r="M574" s="1">
        <f t="shared" si="33"/>
        <v>3222774000</v>
      </c>
      <c r="N574" s="1">
        <f t="shared" si="34"/>
        <v>3733225000</v>
      </c>
      <c r="O574" s="1">
        <f t="shared" si="35"/>
        <v>510451000</v>
      </c>
    </row>
    <row r="575" spans="1:15" hidden="1" x14ac:dyDescent="0.3">
      <c r="A575" s="2">
        <v>601</v>
      </c>
      <c r="B575" s="2" t="s">
        <v>241</v>
      </c>
      <c r="C575" s="2" t="s">
        <v>14</v>
      </c>
      <c r="D575" s="3">
        <v>42004</v>
      </c>
      <c r="E575" s="4">
        <f t="shared" si="32"/>
        <v>2014</v>
      </c>
      <c r="F575" s="2" t="s">
        <v>18</v>
      </c>
      <c r="G575" s="2" t="s">
        <v>76</v>
      </c>
      <c r="H575" s="5">
        <v>5763485000</v>
      </c>
      <c r="I575" s="5">
        <v>1179081000</v>
      </c>
      <c r="J575" s="5">
        <v>3919856000</v>
      </c>
      <c r="K575" s="2">
        <v>0</v>
      </c>
      <c r="L575" s="5">
        <v>76773000</v>
      </c>
      <c r="M575" s="1">
        <f t="shared" si="33"/>
        <v>3996629000</v>
      </c>
      <c r="N575" s="1">
        <f t="shared" si="34"/>
        <v>4584404000</v>
      </c>
      <c r="O575" s="1">
        <f t="shared" si="35"/>
        <v>587775000</v>
      </c>
    </row>
    <row r="576" spans="1:15" hidden="1" x14ac:dyDescent="0.3">
      <c r="A576" s="2">
        <v>602</v>
      </c>
      <c r="B576" s="2" t="s">
        <v>241</v>
      </c>
      <c r="C576" s="2" t="s">
        <v>15</v>
      </c>
      <c r="D576" s="3">
        <v>42369</v>
      </c>
      <c r="E576" s="4">
        <f t="shared" si="32"/>
        <v>2015</v>
      </c>
      <c r="F576" s="2" t="s">
        <v>18</v>
      </c>
      <c r="G576" s="2" t="s">
        <v>76</v>
      </c>
      <c r="H576" s="5">
        <v>6672317000</v>
      </c>
      <c r="I576" s="5">
        <v>1309559000</v>
      </c>
      <c r="J576" s="5">
        <v>4785243000</v>
      </c>
      <c r="K576" s="2">
        <v>0</v>
      </c>
      <c r="L576" s="5">
        <v>156458000</v>
      </c>
      <c r="M576" s="1">
        <f t="shared" si="33"/>
        <v>4941701000</v>
      </c>
      <c r="N576" s="1">
        <f t="shared" si="34"/>
        <v>5362758000</v>
      </c>
      <c r="O576" s="1">
        <f t="shared" si="35"/>
        <v>421057000</v>
      </c>
    </row>
    <row r="577" spans="1:15" hidden="1" x14ac:dyDescent="0.3">
      <c r="A577" s="2">
        <v>603</v>
      </c>
      <c r="B577" s="2" t="s">
        <v>241</v>
      </c>
      <c r="C577" s="2" t="s">
        <v>16</v>
      </c>
      <c r="D577" s="3">
        <v>42735</v>
      </c>
      <c r="E577" s="4">
        <f t="shared" si="32"/>
        <v>2016</v>
      </c>
      <c r="F577" s="2" t="s">
        <v>18</v>
      </c>
      <c r="G577" s="2" t="s">
        <v>76</v>
      </c>
      <c r="H577" s="5">
        <v>8773564000</v>
      </c>
      <c r="I577" s="5">
        <v>1596698000</v>
      </c>
      <c r="J577" s="5">
        <v>6280728000</v>
      </c>
      <c r="K577" s="2">
        <v>0</v>
      </c>
      <c r="L577" s="5">
        <v>317141000</v>
      </c>
      <c r="M577" s="1">
        <f t="shared" si="33"/>
        <v>6597869000</v>
      </c>
      <c r="N577" s="1">
        <f t="shared" si="34"/>
        <v>7176866000</v>
      </c>
      <c r="O577" s="1">
        <f t="shared" si="35"/>
        <v>578997000</v>
      </c>
    </row>
    <row r="578" spans="1:15" hidden="1" x14ac:dyDescent="0.3">
      <c r="A578" s="2">
        <v>604</v>
      </c>
      <c r="B578" s="2" t="s">
        <v>242</v>
      </c>
      <c r="C578" s="2" t="s">
        <v>11</v>
      </c>
      <c r="D578" s="3">
        <v>41274</v>
      </c>
      <c r="E578" s="4">
        <f t="shared" si="32"/>
        <v>2012</v>
      </c>
      <c r="F578" s="2" t="s">
        <v>51</v>
      </c>
      <c r="G578" s="2" t="s">
        <v>74</v>
      </c>
      <c r="H578" s="5">
        <v>409396000</v>
      </c>
      <c r="I578" s="5">
        <v>114028000</v>
      </c>
      <c r="J578" s="5">
        <v>58323000</v>
      </c>
      <c r="K578" s="2">
        <v>0</v>
      </c>
      <c r="L578" s="5">
        <v>74453000</v>
      </c>
      <c r="M578" s="1">
        <f t="shared" si="33"/>
        <v>132776000</v>
      </c>
      <c r="N578" s="1">
        <f t="shared" si="34"/>
        <v>295368000</v>
      </c>
      <c r="O578" s="1">
        <f t="shared" si="35"/>
        <v>162592000</v>
      </c>
    </row>
    <row r="579" spans="1:15" hidden="1" x14ac:dyDescent="0.3">
      <c r="A579" s="2">
        <v>605</v>
      </c>
      <c r="B579" s="2" t="s">
        <v>242</v>
      </c>
      <c r="C579" s="2" t="s">
        <v>14</v>
      </c>
      <c r="D579" s="3">
        <v>41639</v>
      </c>
      <c r="E579" s="4">
        <f t="shared" ref="E579:E642" si="36">YEAR(D579)</f>
        <v>2013</v>
      </c>
      <c r="F579" s="2" t="s">
        <v>51</v>
      </c>
      <c r="G579" s="2" t="s">
        <v>74</v>
      </c>
      <c r="H579" s="5">
        <v>520613000</v>
      </c>
      <c r="I579" s="5">
        <v>140012000</v>
      </c>
      <c r="J579" s="5">
        <v>63268000</v>
      </c>
      <c r="K579" s="2">
        <v>0</v>
      </c>
      <c r="L579" s="5">
        <v>95232000</v>
      </c>
      <c r="M579" s="1">
        <f t="shared" ref="M579:M642" si="37">J579+K579+L579</f>
        <v>158500000</v>
      </c>
      <c r="N579" s="1">
        <f t="shared" ref="N579:N642" si="38">H579-I579</f>
        <v>380601000</v>
      </c>
      <c r="O579" s="1">
        <f t="shared" ref="O579:O642" si="39">N579-M579</f>
        <v>222101000</v>
      </c>
    </row>
    <row r="580" spans="1:15" hidden="1" x14ac:dyDescent="0.3">
      <c r="A580" s="2">
        <v>606</v>
      </c>
      <c r="B580" s="2" t="s">
        <v>242</v>
      </c>
      <c r="C580" s="2" t="s">
        <v>15</v>
      </c>
      <c r="D580" s="3">
        <v>42004</v>
      </c>
      <c r="E580" s="4">
        <f t="shared" si="36"/>
        <v>2014</v>
      </c>
      <c r="F580" s="2" t="s">
        <v>51</v>
      </c>
      <c r="G580" s="2" t="s">
        <v>74</v>
      </c>
      <c r="H580" s="5">
        <v>647155000</v>
      </c>
      <c r="I580" s="5">
        <v>172416000</v>
      </c>
      <c r="J580" s="5">
        <v>71369000</v>
      </c>
      <c r="K580" s="2">
        <v>0</v>
      </c>
      <c r="L580" s="5">
        <v>115076000</v>
      </c>
      <c r="M580" s="1">
        <f t="shared" si="37"/>
        <v>186445000</v>
      </c>
      <c r="N580" s="1">
        <f t="shared" si="38"/>
        <v>474739000</v>
      </c>
      <c r="O580" s="1">
        <f t="shared" si="39"/>
        <v>288294000</v>
      </c>
    </row>
    <row r="581" spans="1:15" hidden="1" x14ac:dyDescent="0.3">
      <c r="A581" s="2">
        <v>607</v>
      </c>
      <c r="B581" s="2" t="s">
        <v>242</v>
      </c>
      <c r="C581" s="2" t="s">
        <v>16</v>
      </c>
      <c r="D581" s="3">
        <v>42369</v>
      </c>
      <c r="E581" s="4">
        <f t="shared" si="36"/>
        <v>2015</v>
      </c>
      <c r="F581" s="2" t="s">
        <v>51</v>
      </c>
      <c r="G581" s="2" t="s">
        <v>74</v>
      </c>
      <c r="H581" s="5">
        <v>782270000</v>
      </c>
      <c r="I581" s="5">
        <v>203965000</v>
      </c>
      <c r="J581" s="5">
        <v>80791000</v>
      </c>
      <c r="K581" s="2">
        <v>0</v>
      </c>
      <c r="L581" s="5">
        <v>133457000</v>
      </c>
      <c r="M581" s="1">
        <f t="shared" si="37"/>
        <v>214248000</v>
      </c>
      <c r="N581" s="1">
        <f t="shared" si="38"/>
        <v>578305000</v>
      </c>
      <c r="O581" s="1">
        <f t="shared" si="39"/>
        <v>364057000</v>
      </c>
    </row>
    <row r="582" spans="1:15" hidden="1" x14ac:dyDescent="0.3">
      <c r="A582" s="2">
        <v>608</v>
      </c>
      <c r="B582" s="2" t="s">
        <v>243</v>
      </c>
      <c r="C582" s="2" t="s">
        <v>11</v>
      </c>
      <c r="D582" s="3">
        <v>41639</v>
      </c>
      <c r="E582" s="4">
        <f t="shared" si="36"/>
        <v>2013</v>
      </c>
      <c r="F582" s="2" t="s">
        <v>18</v>
      </c>
      <c r="G582" s="2" t="s">
        <v>244</v>
      </c>
      <c r="H582" s="5">
        <v>146917000000</v>
      </c>
      <c r="I582" s="5">
        <v>123050000000</v>
      </c>
      <c r="J582" s="5">
        <v>10850000000</v>
      </c>
      <c r="K582" s="2">
        <v>0</v>
      </c>
      <c r="L582" s="2">
        <v>0</v>
      </c>
      <c r="M582" s="1">
        <f t="shared" si="37"/>
        <v>10850000000</v>
      </c>
      <c r="N582" s="1">
        <f t="shared" si="38"/>
        <v>23867000000</v>
      </c>
      <c r="O582" s="1">
        <f t="shared" si="39"/>
        <v>13017000000</v>
      </c>
    </row>
    <row r="583" spans="1:15" hidden="1" x14ac:dyDescent="0.3">
      <c r="A583" s="2">
        <v>609</v>
      </c>
      <c r="B583" s="2" t="s">
        <v>243</v>
      </c>
      <c r="C583" s="2" t="s">
        <v>14</v>
      </c>
      <c r="D583" s="3">
        <v>42004</v>
      </c>
      <c r="E583" s="4">
        <f t="shared" si="36"/>
        <v>2014</v>
      </c>
      <c r="F583" s="2" t="s">
        <v>18</v>
      </c>
      <c r="G583" s="2" t="s">
        <v>244</v>
      </c>
      <c r="H583" s="5">
        <v>144077000000</v>
      </c>
      <c r="I583" s="5">
        <v>131903000000</v>
      </c>
      <c r="J583" s="5">
        <v>11842000000</v>
      </c>
      <c r="K583" s="2">
        <v>0</v>
      </c>
      <c r="L583" s="2">
        <v>0</v>
      </c>
      <c r="M583" s="1">
        <f t="shared" si="37"/>
        <v>11842000000</v>
      </c>
      <c r="N583" s="1">
        <f t="shared" si="38"/>
        <v>12174000000</v>
      </c>
      <c r="O583" s="1">
        <f t="shared" si="39"/>
        <v>332000000</v>
      </c>
    </row>
    <row r="584" spans="1:15" hidden="1" x14ac:dyDescent="0.3">
      <c r="A584" s="2">
        <v>610</v>
      </c>
      <c r="B584" s="2" t="s">
        <v>243</v>
      </c>
      <c r="C584" s="2" t="s">
        <v>15</v>
      </c>
      <c r="D584" s="3">
        <v>42369</v>
      </c>
      <c r="E584" s="4">
        <f t="shared" si="36"/>
        <v>2015</v>
      </c>
      <c r="F584" s="2" t="s">
        <v>18</v>
      </c>
      <c r="G584" s="2" t="s">
        <v>244</v>
      </c>
      <c r="H584" s="5">
        <v>149558000000</v>
      </c>
      <c r="I584" s="5">
        <v>131409000000</v>
      </c>
      <c r="J584" s="5">
        <v>10502000000</v>
      </c>
      <c r="K584" s="2">
        <v>0</v>
      </c>
      <c r="L584" s="2">
        <v>0</v>
      </c>
      <c r="M584" s="1">
        <f t="shared" si="37"/>
        <v>10502000000</v>
      </c>
      <c r="N584" s="1">
        <f t="shared" si="38"/>
        <v>18149000000</v>
      </c>
      <c r="O584" s="1">
        <f t="shared" si="39"/>
        <v>7647000000</v>
      </c>
    </row>
    <row r="585" spans="1:15" hidden="1" x14ac:dyDescent="0.3">
      <c r="A585" s="2">
        <v>611</v>
      </c>
      <c r="B585" s="2" t="s">
        <v>243</v>
      </c>
      <c r="C585" s="2" t="s">
        <v>16</v>
      </c>
      <c r="D585" s="3">
        <v>42735</v>
      </c>
      <c r="E585" s="4">
        <f t="shared" si="36"/>
        <v>2016</v>
      </c>
      <c r="F585" s="2" t="s">
        <v>18</v>
      </c>
      <c r="G585" s="2" t="s">
        <v>244</v>
      </c>
      <c r="H585" s="5">
        <v>151800000000</v>
      </c>
      <c r="I585" s="5">
        <v>135488000000</v>
      </c>
      <c r="J585" s="5">
        <v>12196000000</v>
      </c>
      <c r="K585" s="2">
        <v>0</v>
      </c>
      <c r="L585" s="2">
        <v>0</v>
      </c>
      <c r="M585" s="1">
        <f t="shared" si="37"/>
        <v>12196000000</v>
      </c>
      <c r="N585" s="1">
        <f t="shared" si="38"/>
        <v>16312000000</v>
      </c>
      <c r="O585" s="1">
        <f t="shared" si="39"/>
        <v>4116000000</v>
      </c>
    </row>
    <row r="586" spans="1:15" hidden="1" x14ac:dyDescent="0.3">
      <c r="A586" s="2">
        <v>612</v>
      </c>
      <c r="B586" s="2" t="s">
        <v>245</v>
      </c>
      <c r="C586" s="2" t="s">
        <v>11</v>
      </c>
      <c r="D586" s="3">
        <v>41639</v>
      </c>
      <c r="E586" s="4">
        <f t="shared" si="36"/>
        <v>2013</v>
      </c>
      <c r="F586" s="2" t="s">
        <v>12</v>
      </c>
      <c r="G586" s="2" t="s">
        <v>63</v>
      </c>
      <c r="H586" s="5">
        <v>3326106000</v>
      </c>
      <c r="I586" s="5">
        <v>1606661000</v>
      </c>
      <c r="J586" s="5">
        <v>1007431000</v>
      </c>
      <c r="K586" s="2">
        <v>0</v>
      </c>
      <c r="L586" s="2">
        <v>0</v>
      </c>
      <c r="M586" s="1">
        <f t="shared" si="37"/>
        <v>1007431000</v>
      </c>
      <c r="N586" s="1">
        <f t="shared" si="38"/>
        <v>1719445000</v>
      </c>
      <c r="O586" s="1">
        <f t="shared" si="39"/>
        <v>712014000</v>
      </c>
    </row>
    <row r="587" spans="1:15" hidden="1" x14ac:dyDescent="0.3">
      <c r="A587" s="2">
        <v>613</v>
      </c>
      <c r="B587" s="2" t="s">
        <v>245</v>
      </c>
      <c r="C587" s="2" t="s">
        <v>14</v>
      </c>
      <c r="D587" s="3">
        <v>42004</v>
      </c>
      <c r="E587" s="4">
        <f t="shared" si="36"/>
        <v>2014</v>
      </c>
      <c r="F587" s="2" t="s">
        <v>12</v>
      </c>
      <c r="G587" s="2" t="s">
        <v>63</v>
      </c>
      <c r="H587" s="5">
        <v>3733507000</v>
      </c>
      <c r="I587" s="5">
        <v>1836105000</v>
      </c>
      <c r="J587" s="5">
        <v>1110776000</v>
      </c>
      <c r="K587" s="2">
        <v>0</v>
      </c>
      <c r="L587" s="2">
        <v>0</v>
      </c>
      <c r="M587" s="1">
        <f t="shared" si="37"/>
        <v>1110776000</v>
      </c>
      <c r="N587" s="1">
        <f t="shared" si="38"/>
        <v>1897402000</v>
      </c>
      <c r="O587" s="1">
        <f t="shared" si="39"/>
        <v>786626000</v>
      </c>
    </row>
    <row r="588" spans="1:15" hidden="1" x14ac:dyDescent="0.3">
      <c r="A588" s="2">
        <v>614</v>
      </c>
      <c r="B588" s="2" t="s">
        <v>245</v>
      </c>
      <c r="C588" s="2" t="s">
        <v>15</v>
      </c>
      <c r="D588" s="3">
        <v>42369</v>
      </c>
      <c r="E588" s="4">
        <f t="shared" si="36"/>
        <v>2015</v>
      </c>
      <c r="F588" s="2" t="s">
        <v>12</v>
      </c>
      <c r="G588" s="2" t="s">
        <v>63</v>
      </c>
      <c r="H588" s="5">
        <v>3869187000</v>
      </c>
      <c r="I588" s="5">
        <v>1920253000</v>
      </c>
      <c r="J588" s="5">
        <v>1121590000</v>
      </c>
      <c r="K588" s="2">
        <v>0</v>
      </c>
      <c r="L588" s="2">
        <v>0</v>
      </c>
      <c r="M588" s="1">
        <f t="shared" si="37"/>
        <v>1121590000</v>
      </c>
      <c r="N588" s="1">
        <f t="shared" si="38"/>
        <v>1948934000</v>
      </c>
      <c r="O588" s="1">
        <f t="shared" si="39"/>
        <v>827344000</v>
      </c>
    </row>
    <row r="589" spans="1:15" hidden="1" x14ac:dyDescent="0.3">
      <c r="A589" s="2">
        <v>615</v>
      </c>
      <c r="B589" s="2" t="s">
        <v>245</v>
      </c>
      <c r="C589" s="2" t="s">
        <v>16</v>
      </c>
      <c r="D589" s="3">
        <v>42735</v>
      </c>
      <c r="E589" s="4">
        <f t="shared" si="36"/>
        <v>2016</v>
      </c>
      <c r="F589" s="2" t="s">
        <v>12</v>
      </c>
      <c r="G589" s="2" t="s">
        <v>63</v>
      </c>
      <c r="H589" s="5">
        <v>3962036000</v>
      </c>
      <c r="I589" s="5">
        <v>1997259000</v>
      </c>
      <c r="J589" s="5">
        <v>1169470000</v>
      </c>
      <c r="K589" s="2">
        <v>0</v>
      </c>
      <c r="L589" s="2">
        <v>0</v>
      </c>
      <c r="M589" s="1">
        <f t="shared" si="37"/>
        <v>1169470000</v>
      </c>
      <c r="N589" s="1">
        <f t="shared" si="38"/>
        <v>1964777000</v>
      </c>
      <c r="O589" s="1">
        <f t="shared" si="39"/>
        <v>795307000</v>
      </c>
    </row>
    <row r="590" spans="1:15" hidden="1" x14ac:dyDescent="0.3">
      <c r="A590" s="2">
        <v>616</v>
      </c>
      <c r="B590" s="2" t="s">
        <v>246</v>
      </c>
      <c r="C590" s="2" t="s">
        <v>11</v>
      </c>
      <c r="D590" s="3">
        <v>41639</v>
      </c>
      <c r="E590" s="4">
        <f t="shared" si="36"/>
        <v>2013</v>
      </c>
      <c r="F590" s="2" t="s">
        <v>21</v>
      </c>
      <c r="G590" s="2" t="s">
        <v>56</v>
      </c>
      <c r="H590" s="5">
        <v>7872000000</v>
      </c>
      <c r="I590" s="5">
        <v>1875000000</v>
      </c>
      <c r="J590" s="5">
        <v>1778000000</v>
      </c>
      <c r="K590" s="5">
        <v>1415000000</v>
      </c>
      <c r="L590" s="2">
        <v>0</v>
      </c>
      <c r="M590" s="1">
        <f t="shared" si="37"/>
        <v>3193000000</v>
      </c>
      <c r="N590" s="1">
        <f t="shared" si="38"/>
        <v>5997000000</v>
      </c>
      <c r="O590" s="1">
        <f t="shared" si="39"/>
        <v>2804000000</v>
      </c>
    </row>
    <row r="591" spans="1:15" hidden="1" x14ac:dyDescent="0.3">
      <c r="A591" s="2">
        <v>617</v>
      </c>
      <c r="B591" s="2" t="s">
        <v>246</v>
      </c>
      <c r="C591" s="2" t="s">
        <v>14</v>
      </c>
      <c r="D591" s="3">
        <v>42004</v>
      </c>
      <c r="E591" s="4">
        <f t="shared" si="36"/>
        <v>2014</v>
      </c>
      <c r="F591" s="2" t="s">
        <v>21</v>
      </c>
      <c r="G591" s="2" t="s">
        <v>56</v>
      </c>
      <c r="H591" s="5">
        <v>12466000000</v>
      </c>
      <c r="I591" s="5">
        <v>2153000000</v>
      </c>
      <c r="J591" s="5">
        <v>2653000000</v>
      </c>
      <c r="K591" s="5">
        <v>2666000000</v>
      </c>
      <c r="L591" s="2">
        <v>0</v>
      </c>
      <c r="M591" s="1">
        <f t="shared" si="37"/>
        <v>5319000000</v>
      </c>
      <c r="N591" s="1">
        <f t="shared" si="38"/>
        <v>10313000000</v>
      </c>
      <c r="O591" s="1">
        <f t="shared" si="39"/>
        <v>4994000000</v>
      </c>
    </row>
    <row r="592" spans="1:15" hidden="1" x14ac:dyDescent="0.3">
      <c r="A592" s="2">
        <v>618</v>
      </c>
      <c r="B592" s="2" t="s">
        <v>246</v>
      </c>
      <c r="C592" s="2" t="s">
        <v>15</v>
      </c>
      <c r="D592" s="3">
        <v>42369</v>
      </c>
      <c r="E592" s="4">
        <f t="shared" si="36"/>
        <v>2015</v>
      </c>
      <c r="F592" s="2" t="s">
        <v>21</v>
      </c>
      <c r="G592" s="2" t="s">
        <v>56</v>
      </c>
      <c r="H592" s="5">
        <v>17928000000</v>
      </c>
      <c r="I592" s="5">
        <v>2867000000</v>
      </c>
      <c r="J592" s="5">
        <v>4020000000</v>
      </c>
      <c r="K592" s="5">
        <v>4816000000</v>
      </c>
      <c r="L592" s="2">
        <v>0</v>
      </c>
      <c r="M592" s="1">
        <f t="shared" si="37"/>
        <v>8836000000</v>
      </c>
      <c r="N592" s="1">
        <f t="shared" si="38"/>
        <v>15061000000</v>
      </c>
      <c r="O592" s="1">
        <f t="shared" si="39"/>
        <v>6225000000</v>
      </c>
    </row>
    <row r="593" spans="1:15" hidden="1" x14ac:dyDescent="0.3">
      <c r="A593" s="2">
        <v>619</v>
      </c>
      <c r="B593" s="2" t="s">
        <v>246</v>
      </c>
      <c r="C593" s="2" t="s">
        <v>16</v>
      </c>
      <c r="D593" s="3">
        <v>42735</v>
      </c>
      <c r="E593" s="4">
        <f t="shared" si="36"/>
        <v>2016</v>
      </c>
      <c r="F593" s="2" t="s">
        <v>21</v>
      </c>
      <c r="G593" s="2" t="s">
        <v>56</v>
      </c>
      <c r="H593" s="5">
        <v>27638000000</v>
      </c>
      <c r="I593" s="5">
        <v>3789000000</v>
      </c>
      <c r="J593" s="5">
        <v>5503000000</v>
      </c>
      <c r="K593" s="5">
        <v>5919000000</v>
      </c>
      <c r="L593" s="2">
        <v>0</v>
      </c>
      <c r="M593" s="1">
        <f t="shared" si="37"/>
        <v>11422000000</v>
      </c>
      <c r="N593" s="1">
        <f t="shared" si="38"/>
        <v>23849000000</v>
      </c>
      <c r="O593" s="1">
        <f t="shared" si="39"/>
        <v>12427000000</v>
      </c>
    </row>
    <row r="594" spans="1:15" hidden="1" x14ac:dyDescent="0.3">
      <c r="A594" s="2">
        <v>620</v>
      </c>
      <c r="B594" s="2" t="s">
        <v>247</v>
      </c>
      <c r="C594" s="2" t="s">
        <v>11</v>
      </c>
      <c r="D594" s="3">
        <v>41274</v>
      </c>
      <c r="E594" s="4">
        <f t="shared" si="36"/>
        <v>2012</v>
      </c>
      <c r="F594" s="2" t="s">
        <v>12</v>
      </c>
      <c r="G594" s="2" t="s">
        <v>63</v>
      </c>
      <c r="H594" s="5">
        <v>3134800000</v>
      </c>
      <c r="I594" s="5">
        <v>2093200000</v>
      </c>
      <c r="J594" s="5">
        <v>873100000</v>
      </c>
      <c r="K594" s="2">
        <v>0</v>
      </c>
      <c r="L594" s="5">
        <v>7400000</v>
      </c>
      <c r="M594" s="1">
        <f t="shared" si="37"/>
        <v>880500000</v>
      </c>
      <c r="N594" s="1">
        <f t="shared" si="38"/>
        <v>1041600000</v>
      </c>
      <c r="O594" s="1">
        <f t="shared" si="39"/>
        <v>161100000</v>
      </c>
    </row>
    <row r="595" spans="1:15" hidden="1" x14ac:dyDescent="0.3">
      <c r="A595" s="2">
        <v>621</v>
      </c>
      <c r="B595" s="2" t="s">
        <v>247</v>
      </c>
      <c r="C595" s="2" t="s">
        <v>14</v>
      </c>
      <c r="D595" s="3">
        <v>41639</v>
      </c>
      <c r="E595" s="4">
        <f t="shared" si="36"/>
        <v>2013</v>
      </c>
      <c r="F595" s="2" t="s">
        <v>12</v>
      </c>
      <c r="G595" s="2" t="s">
        <v>63</v>
      </c>
      <c r="H595" s="5">
        <v>3703600000</v>
      </c>
      <c r="I595" s="5">
        <v>2408500000</v>
      </c>
      <c r="J595" s="5">
        <v>938700000</v>
      </c>
      <c r="K595" s="2">
        <v>0</v>
      </c>
      <c r="L595" s="5">
        <v>9400000</v>
      </c>
      <c r="M595" s="1">
        <f t="shared" si="37"/>
        <v>948100000</v>
      </c>
      <c r="N595" s="1">
        <f t="shared" si="38"/>
        <v>1295100000</v>
      </c>
      <c r="O595" s="1">
        <f t="shared" si="39"/>
        <v>347000000</v>
      </c>
    </row>
    <row r="596" spans="1:15" hidden="1" x14ac:dyDescent="0.3">
      <c r="A596" s="2">
        <v>622</v>
      </c>
      <c r="B596" s="2" t="s">
        <v>247</v>
      </c>
      <c r="C596" s="2" t="s">
        <v>15</v>
      </c>
      <c r="D596" s="3">
        <v>42004</v>
      </c>
      <c r="E596" s="4">
        <f t="shared" si="36"/>
        <v>2014</v>
      </c>
      <c r="F596" s="2" t="s">
        <v>12</v>
      </c>
      <c r="G596" s="2" t="s">
        <v>63</v>
      </c>
      <c r="H596" s="5">
        <v>4013600000</v>
      </c>
      <c r="I596" s="5">
        <v>2646700000</v>
      </c>
      <c r="J596" s="5">
        <v>943300000</v>
      </c>
      <c r="K596" s="2">
        <v>0</v>
      </c>
      <c r="L596" s="5">
        <v>13100000</v>
      </c>
      <c r="M596" s="1">
        <f t="shared" si="37"/>
        <v>956400000</v>
      </c>
      <c r="N596" s="1">
        <f t="shared" si="38"/>
        <v>1366900000</v>
      </c>
      <c r="O596" s="1">
        <f t="shared" si="39"/>
        <v>410500000</v>
      </c>
    </row>
    <row r="597" spans="1:15" hidden="1" x14ac:dyDescent="0.3">
      <c r="A597" s="2">
        <v>623</v>
      </c>
      <c r="B597" s="2" t="s">
        <v>247</v>
      </c>
      <c r="C597" s="2" t="s">
        <v>16</v>
      </c>
      <c r="D597" s="3">
        <v>42369</v>
      </c>
      <c r="E597" s="4">
        <f t="shared" si="36"/>
        <v>2015</v>
      </c>
      <c r="F597" s="2" t="s">
        <v>12</v>
      </c>
      <c r="G597" s="2" t="s">
        <v>63</v>
      </c>
      <c r="H597" s="5">
        <v>4579400000</v>
      </c>
      <c r="I597" s="5">
        <v>2997500000</v>
      </c>
      <c r="J597" s="5">
        <v>1047600000</v>
      </c>
      <c r="K597" s="2">
        <v>0</v>
      </c>
      <c r="L597" s="5">
        <v>21600000</v>
      </c>
      <c r="M597" s="1">
        <f t="shared" si="37"/>
        <v>1069200000</v>
      </c>
      <c r="N597" s="1">
        <f t="shared" si="38"/>
        <v>1581900000</v>
      </c>
      <c r="O597" s="1">
        <f t="shared" si="39"/>
        <v>512700000</v>
      </c>
    </row>
    <row r="598" spans="1:15" hidden="1" x14ac:dyDescent="0.3">
      <c r="A598" s="2">
        <v>624</v>
      </c>
      <c r="B598" s="2" t="s">
        <v>248</v>
      </c>
      <c r="C598" s="2" t="s">
        <v>11</v>
      </c>
      <c r="D598" s="3">
        <v>41274</v>
      </c>
      <c r="E598" s="4">
        <f t="shared" si="36"/>
        <v>2012</v>
      </c>
      <c r="F598" s="2" t="s">
        <v>58</v>
      </c>
      <c r="G598" s="2" t="s">
        <v>249</v>
      </c>
      <c r="H598" s="5">
        <v>18010000000</v>
      </c>
      <c r="I598" s="5">
        <v>11561000000</v>
      </c>
      <c r="J598" s="5">
        <v>431000000</v>
      </c>
      <c r="K598" s="5">
        <v>285000000</v>
      </c>
      <c r="L598" s="2">
        <v>0</v>
      </c>
      <c r="M598" s="1">
        <f t="shared" si="37"/>
        <v>716000000</v>
      </c>
      <c r="N598" s="1">
        <f t="shared" si="38"/>
        <v>6449000000</v>
      </c>
      <c r="O598" s="1">
        <f t="shared" si="39"/>
        <v>5733000000</v>
      </c>
    </row>
    <row r="599" spans="1:15" hidden="1" x14ac:dyDescent="0.3">
      <c r="A599" s="2">
        <v>625</v>
      </c>
      <c r="B599" s="2" t="s">
        <v>248</v>
      </c>
      <c r="C599" s="2" t="s">
        <v>14</v>
      </c>
      <c r="D599" s="3">
        <v>41639</v>
      </c>
      <c r="E599" s="4">
        <f t="shared" si="36"/>
        <v>2013</v>
      </c>
      <c r="F599" s="2" t="s">
        <v>58</v>
      </c>
      <c r="G599" s="2" t="s">
        <v>249</v>
      </c>
      <c r="H599" s="5">
        <v>20921000000</v>
      </c>
      <c r="I599" s="5">
        <v>14637000000</v>
      </c>
      <c r="J599" s="5">
        <v>657000000</v>
      </c>
      <c r="K599" s="5">
        <v>210000000</v>
      </c>
      <c r="L599" s="2">
        <v>0</v>
      </c>
      <c r="M599" s="1">
        <f t="shared" si="37"/>
        <v>867000000</v>
      </c>
      <c r="N599" s="1">
        <f t="shared" si="38"/>
        <v>6284000000</v>
      </c>
      <c r="O599" s="1">
        <f t="shared" si="39"/>
        <v>5417000000</v>
      </c>
    </row>
    <row r="600" spans="1:15" hidden="1" x14ac:dyDescent="0.3">
      <c r="A600" s="2">
        <v>626</v>
      </c>
      <c r="B600" s="2" t="s">
        <v>248</v>
      </c>
      <c r="C600" s="2" t="s">
        <v>15</v>
      </c>
      <c r="D600" s="3">
        <v>42004</v>
      </c>
      <c r="E600" s="4">
        <f t="shared" si="36"/>
        <v>2014</v>
      </c>
      <c r="F600" s="2" t="s">
        <v>58</v>
      </c>
      <c r="G600" s="2" t="s">
        <v>249</v>
      </c>
      <c r="H600" s="5">
        <v>21438000000</v>
      </c>
      <c r="I600" s="5">
        <v>19504000000</v>
      </c>
      <c r="J600" s="5">
        <v>592000000</v>
      </c>
      <c r="K600" s="5">
        <v>126000000</v>
      </c>
      <c r="L600" s="2">
        <v>0</v>
      </c>
      <c r="M600" s="1">
        <f t="shared" si="37"/>
        <v>718000000</v>
      </c>
      <c r="N600" s="1">
        <f t="shared" si="38"/>
        <v>1934000000</v>
      </c>
      <c r="O600" s="1">
        <f t="shared" si="39"/>
        <v>1216000000</v>
      </c>
    </row>
    <row r="601" spans="1:15" hidden="1" x14ac:dyDescent="0.3">
      <c r="A601" s="2">
        <v>627</v>
      </c>
      <c r="B601" s="2" t="s">
        <v>248</v>
      </c>
      <c r="C601" s="2" t="s">
        <v>16</v>
      </c>
      <c r="D601" s="3">
        <v>42369</v>
      </c>
      <c r="E601" s="4">
        <f t="shared" si="36"/>
        <v>2015</v>
      </c>
      <c r="F601" s="2" t="s">
        <v>58</v>
      </c>
      <c r="G601" s="2" t="s">
        <v>249</v>
      </c>
      <c r="H601" s="5">
        <v>15877000000</v>
      </c>
      <c r="I601" s="5">
        <v>28524000000</v>
      </c>
      <c r="J601" s="5">
        <v>569000000</v>
      </c>
      <c r="K601" s="5">
        <v>127000000</v>
      </c>
      <c r="L601" s="2">
        <v>0</v>
      </c>
      <c r="M601" s="1">
        <f t="shared" si="37"/>
        <v>696000000</v>
      </c>
      <c r="N601" s="1">
        <f t="shared" si="38"/>
        <v>-12647000000</v>
      </c>
      <c r="O601" s="1">
        <f t="shared" si="39"/>
        <v>-13343000000</v>
      </c>
    </row>
    <row r="602" spans="1:15" hidden="1" x14ac:dyDescent="0.3">
      <c r="A602" s="2">
        <v>628</v>
      </c>
      <c r="B602" s="2" t="s">
        <v>250</v>
      </c>
      <c r="C602" s="2" t="s">
        <v>11</v>
      </c>
      <c r="D602" s="3">
        <v>41425</v>
      </c>
      <c r="E602" s="4">
        <f t="shared" si="36"/>
        <v>2013</v>
      </c>
      <c r="F602" s="2" t="s">
        <v>12</v>
      </c>
      <c r="G602" s="2" t="s">
        <v>145</v>
      </c>
      <c r="H602" s="5">
        <v>44287000000</v>
      </c>
      <c r="I602" s="5">
        <v>16448000000</v>
      </c>
      <c r="J602" s="5">
        <v>20359000000</v>
      </c>
      <c r="K602" s="2">
        <v>0</v>
      </c>
      <c r="L602" s="5">
        <v>2386000000</v>
      </c>
      <c r="M602" s="1">
        <f t="shared" si="37"/>
        <v>22745000000</v>
      </c>
      <c r="N602" s="1">
        <f t="shared" si="38"/>
        <v>27839000000</v>
      </c>
      <c r="O602" s="1">
        <f t="shared" si="39"/>
        <v>5094000000</v>
      </c>
    </row>
    <row r="603" spans="1:15" hidden="1" x14ac:dyDescent="0.3">
      <c r="A603" s="2">
        <v>629</v>
      </c>
      <c r="B603" s="2" t="s">
        <v>250</v>
      </c>
      <c r="C603" s="2" t="s">
        <v>14</v>
      </c>
      <c r="D603" s="3">
        <v>41790</v>
      </c>
      <c r="E603" s="4">
        <f t="shared" si="36"/>
        <v>2014</v>
      </c>
      <c r="F603" s="2" t="s">
        <v>12</v>
      </c>
      <c r="G603" s="2" t="s">
        <v>145</v>
      </c>
      <c r="H603" s="5">
        <v>45567000000</v>
      </c>
      <c r="I603" s="5">
        <v>17052000000</v>
      </c>
      <c r="J603" s="5">
        <v>22113000000</v>
      </c>
      <c r="K603" s="2">
        <v>0</v>
      </c>
      <c r="L603" s="5">
        <v>2587000000</v>
      </c>
      <c r="M603" s="1">
        <f t="shared" si="37"/>
        <v>24700000000</v>
      </c>
      <c r="N603" s="1">
        <f t="shared" si="38"/>
        <v>28515000000</v>
      </c>
      <c r="O603" s="1">
        <f t="shared" si="39"/>
        <v>3815000000</v>
      </c>
    </row>
    <row r="604" spans="1:15" hidden="1" x14ac:dyDescent="0.3">
      <c r="A604" s="2">
        <v>630</v>
      </c>
      <c r="B604" s="2" t="s">
        <v>250</v>
      </c>
      <c r="C604" s="2" t="s">
        <v>15</v>
      </c>
      <c r="D604" s="3">
        <v>42155</v>
      </c>
      <c r="E604" s="4">
        <f t="shared" si="36"/>
        <v>2015</v>
      </c>
      <c r="F604" s="2" t="s">
        <v>12</v>
      </c>
      <c r="G604" s="2" t="s">
        <v>145</v>
      </c>
      <c r="H604" s="5">
        <v>47453000000</v>
      </c>
      <c r="I604" s="5">
        <v>16984000000</v>
      </c>
      <c r="J604" s="5">
        <v>25715000000</v>
      </c>
      <c r="K604" s="2">
        <v>0</v>
      </c>
      <c r="L604" s="5">
        <v>2611000000</v>
      </c>
      <c r="M604" s="1">
        <f t="shared" si="37"/>
        <v>28326000000</v>
      </c>
      <c r="N604" s="1">
        <f t="shared" si="38"/>
        <v>30469000000</v>
      </c>
      <c r="O604" s="1">
        <f t="shared" si="39"/>
        <v>2143000000</v>
      </c>
    </row>
    <row r="605" spans="1:15" hidden="1" x14ac:dyDescent="0.3">
      <c r="A605" s="2">
        <v>631</v>
      </c>
      <c r="B605" s="2" t="s">
        <v>250</v>
      </c>
      <c r="C605" s="2" t="s">
        <v>16</v>
      </c>
      <c r="D605" s="3">
        <v>42521</v>
      </c>
      <c r="E605" s="4">
        <f t="shared" si="36"/>
        <v>2016</v>
      </c>
      <c r="F605" s="2" t="s">
        <v>12</v>
      </c>
      <c r="G605" s="2" t="s">
        <v>145</v>
      </c>
      <c r="H605" s="5">
        <v>50365000000</v>
      </c>
      <c r="I605" s="5">
        <v>17327000000</v>
      </c>
      <c r="J605" s="5">
        <v>27330000000</v>
      </c>
      <c r="K605" s="2">
        <v>0</v>
      </c>
      <c r="L605" s="5">
        <v>2631000000</v>
      </c>
      <c r="M605" s="1">
        <f t="shared" si="37"/>
        <v>29961000000</v>
      </c>
      <c r="N605" s="1">
        <f t="shared" si="38"/>
        <v>33038000000</v>
      </c>
      <c r="O605" s="1">
        <f t="shared" si="39"/>
        <v>3077000000</v>
      </c>
    </row>
    <row r="606" spans="1:15" hidden="1" x14ac:dyDescent="0.3">
      <c r="A606" s="2">
        <v>632</v>
      </c>
      <c r="B606" s="2" t="s">
        <v>251</v>
      </c>
      <c r="C606" s="2" t="s">
        <v>11</v>
      </c>
      <c r="D606" s="3">
        <v>41274</v>
      </c>
      <c r="E606" s="4">
        <f t="shared" si="36"/>
        <v>2012</v>
      </c>
      <c r="F606" s="2" t="s">
        <v>41</v>
      </c>
      <c r="G606" s="2" t="s">
        <v>44</v>
      </c>
      <c r="H606" s="5">
        <v>15255000000</v>
      </c>
      <c r="I606" s="5">
        <v>6717000000</v>
      </c>
      <c r="J606" s="5">
        <v>5353000000</v>
      </c>
      <c r="K606" s="2">
        <v>0</v>
      </c>
      <c r="L606" s="5">
        <v>1051000000</v>
      </c>
      <c r="M606" s="1">
        <f t="shared" si="37"/>
        <v>6404000000</v>
      </c>
      <c r="N606" s="1">
        <f t="shared" si="38"/>
        <v>8538000000</v>
      </c>
      <c r="O606" s="1">
        <f t="shared" si="39"/>
        <v>2134000000</v>
      </c>
    </row>
    <row r="607" spans="1:15" hidden="1" x14ac:dyDescent="0.3">
      <c r="A607" s="2">
        <v>633</v>
      </c>
      <c r="B607" s="2" t="s">
        <v>251</v>
      </c>
      <c r="C607" s="2" t="s">
        <v>14</v>
      </c>
      <c r="D607" s="3">
        <v>41639</v>
      </c>
      <c r="E607" s="4">
        <f t="shared" si="36"/>
        <v>2013</v>
      </c>
      <c r="F607" s="2" t="s">
        <v>41</v>
      </c>
      <c r="G607" s="2" t="s">
        <v>44</v>
      </c>
      <c r="H607" s="5">
        <v>14892000000</v>
      </c>
      <c r="I607" s="5">
        <v>6459000000</v>
      </c>
      <c r="J607" s="5">
        <v>4315000000</v>
      </c>
      <c r="K607" s="2">
        <v>0</v>
      </c>
      <c r="L607" s="5">
        <v>1741000000</v>
      </c>
      <c r="M607" s="1">
        <f t="shared" si="37"/>
        <v>6056000000</v>
      </c>
      <c r="N607" s="1">
        <f t="shared" si="38"/>
        <v>8433000000</v>
      </c>
      <c r="O607" s="1">
        <f t="shared" si="39"/>
        <v>2377000000</v>
      </c>
    </row>
    <row r="608" spans="1:15" hidden="1" x14ac:dyDescent="0.3">
      <c r="A608" s="2">
        <v>634</v>
      </c>
      <c r="B608" s="2" t="s">
        <v>251</v>
      </c>
      <c r="C608" s="2" t="s">
        <v>15</v>
      </c>
      <c r="D608" s="3">
        <v>42004</v>
      </c>
      <c r="E608" s="4">
        <f t="shared" si="36"/>
        <v>2014</v>
      </c>
      <c r="F608" s="2" t="s">
        <v>41</v>
      </c>
      <c r="G608" s="2" t="s">
        <v>44</v>
      </c>
      <c r="H608" s="5">
        <v>15049000000</v>
      </c>
      <c r="I608" s="5">
        <v>6996000000</v>
      </c>
      <c r="J608" s="5">
        <v>5759000000</v>
      </c>
      <c r="K608" s="2">
        <v>0</v>
      </c>
      <c r="L608" s="5">
        <v>1232000000</v>
      </c>
      <c r="M608" s="1">
        <f t="shared" si="37"/>
        <v>6991000000</v>
      </c>
      <c r="N608" s="1">
        <f t="shared" si="38"/>
        <v>8053000000</v>
      </c>
      <c r="O608" s="1">
        <f t="shared" si="39"/>
        <v>1062000000</v>
      </c>
    </row>
    <row r="609" spans="1:15" hidden="1" x14ac:dyDescent="0.3">
      <c r="A609" s="2">
        <v>635</v>
      </c>
      <c r="B609" s="2" t="s">
        <v>251</v>
      </c>
      <c r="C609" s="2" t="s">
        <v>16</v>
      </c>
      <c r="D609" s="3">
        <v>42369</v>
      </c>
      <c r="E609" s="4">
        <f t="shared" si="36"/>
        <v>2015</v>
      </c>
      <c r="F609" s="2" t="s">
        <v>41</v>
      </c>
      <c r="G609" s="2" t="s">
        <v>44</v>
      </c>
      <c r="H609" s="5">
        <v>15026000000</v>
      </c>
      <c r="I609" s="5">
        <v>6173000000</v>
      </c>
      <c r="J609" s="5">
        <v>4969000000</v>
      </c>
      <c r="K609" s="2">
        <v>0</v>
      </c>
      <c r="L609" s="5">
        <v>1550000000</v>
      </c>
      <c r="M609" s="1">
        <f t="shared" si="37"/>
        <v>6519000000</v>
      </c>
      <c r="N609" s="1">
        <f t="shared" si="38"/>
        <v>8853000000</v>
      </c>
      <c r="O609" s="1">
        <f t="shared" si="39"/>
        <v>2334000000</v>
      </c>
    </row>
    <row r="610" spans="1:15" hidden="1" x14ac:dyDescent="0.3">
      <c r="A610" s="2">
        <v>636</v>
      </c>
      <c r="B610" s="2" t="s">
        <v>252</v>
      </c>
      <c r="C610" s="2" t="s">
        <v>11</v>
      </c>
      <c r="D610" s="3">
        <v>41547</v>
      </c>
      <c r="E610" s="4">
        <f t="shared" si="36"/>
        <v>2013</v>
      </c>
      <c r="F610" s="2" t="s">
        <v>21</v>
      </c>
      <c r="G610" s="2" t="s">
        <v>173</v>
      </c>
      <c r="H610" s="5">
        <v>1481314000</v>
      </c>
      <c r="I610" s="5">
        <v>253047000</v>
      </c>
      <c r="J610" s="5">
        <v>587835000</v>
      </c>
      <c r="K610" s="5">
        <v>209614000</v>
      </c>
      <c r="L610" s="2">
        <v>0</v>
      </c>
      <c r="M610" s="1">
        <f t="shared" si="37"/>
        <v>797449000</v>
      </c>
      <c r="N610" s="1">
        <f t="shared" si="38"/>
        <v>1228267000</v>
      </c>
      <c r="O610" s="1">
        <f t="shared" si="39"/>
        <v>430818000</v>
      </c>
    </row>
    <row r="611" spans="1:15" hidden="1" x14ac:dyDescent="0.3">
      <c r="A611" s="2">
        <v>637</v>
      </c>
      <c r="B611" s="2" t="s">
        <v>252</v>
      </c>
      <c r="C611" s="2" t="s">
        <v>14</v>
      </c>
      <c r="D611" s="3">
        <v>41912</v>
      </c>
      <c r="E611" s="4">
        <f t="shared" si="36"/>
        <v>2014</v>
      </c>
      <c r="F611" s="2" t="s">
        <v>21</v>
      </c>
      <c r="G611" s="2" t="s">
        <v>173</v>
      </c>
      <c r="H611" s="5">
        <v>1732046000</v>
      </c>
      <c r="I611" s="5">
        <v>309959000</v>
      </c>
      <c r="J611" s="5">
        <v>664738000</v>
      </c>
      <c r="K611" s="5">
        <v>263792000</v>
      </c>
      <c r="L611" s="2">
        <v>0</v>
      </c>
      <c r="M611" s="1">
        <f t="shared" si="37"/>
        <v>928530000</v>
      </c>
      <c r="N611" s="1">
        <f t="shared" si="38"/>
        <v>1422087000</v>
      </c>
      <c r="O611" s="1">
        <f t="shared" si="39"/>
        <v>493557000</v>
      </c>
    </row>
    <row r="612" spans="1:15" hidden="1" x14ac:dyDescent="0.3">
      <c r="A612" s="2">
        <v>638</v>
      </c>
      <c r="B612" s="2" t="s">
        <v>252</v>
      </c>
      <c r="C612" s="2" t="s">
        <v>15</v>
      </c>
      <c r="D612" s="3">
        <v>42277</v>
      </c>
      <c r="E612" s="4">
        <f t="shared" si="36"/>
        <v>2015</v>
      </c>
      <c r="F612" s="2" t="s">
        <v>21</v>
      </c>
      <c r="G612" s="2" t="s">
        <v>173</v>
      </c>
      <c r="H612" s="5">
        <v>1919823000</v>
      </c>
      <c r="I612" s="5">
        <v>332261000</v>
      </c>
      <c r="J612" s="5">
        <v>738080000</v>
      </c>
      <c r="K612" s="5">
        <v>296583000</v>
      </c>
      <c r="L612" s="2">
        <v>0</v>
      </c>
      <c r="M612" s="1">
        <f t="shared" si="37"/>
        <v>1034663000</v>
      </c>
      <c r="N612" s="1">
        <f t="shared" si="38"/>
        <v>1587562000</v>
      </c>
      <c r="O612" s="1">
        <f t="shared" si="39"/>
        <v>552899000</v>
      </c>
    </row>
    <row r="613" spans="1:15" hidden="1" x14ac:dyDescent="0.3">
      <c r="A613" s="2">
        <v>639</v>
      </c>
      <c r="B613" s="2" t="s">
        <v>252</v>
      </c>
      <c r="C613" s="2" t="s">
        <v>16</v>
      </c>
      <c r="D613" s="3">
        <v>42643</v>
      </c>
      <c r="E613" s="4">
        <f t="shared" si="36"/>
        <v>2016</v>
      </c>
      <c r="F613" s="2" t="s">
        <v>21</v>
      </c>
      <c r="G613" s="2" t="s">
        <v>173</v>
      </c>
      <c r="H613" s="5">
        <v>1995034000</v>
      </c>
      <c r="I613" s="5">
        <v>337205000</v>
      </c>
      <c r="J613" s="5">
        <v>767174000</v>
      </c>
      <c r="K613" s="5">
        <v>334227000</v>
      </c>
      <c r="L613" s="2">
        <v>0</v>
      </c>
      <c r="M613" s="1">
        <f t="shared" si="37"/>
        <v>1101401000</v>
      </c>
      <c r="N613" s="1">
        <f t="shared" si="38"/>
        <v>1657829000</v>
      </c>
      <c r="O613" s="1">
        <f t="shared" si="39"/>
        <v>556428000</v>
      </c>
    </row>
    <row r="614" spans="1:15" hidden="1" x14ac:dyDescent="0.3">
      <c r="A614" s="2">
        <v>640</v>
      </c>
      <c r="B614" s="2" t="s">
        <v>253</v>
      </c>
      <c r="C614" s="2" t="s">
        <v>11</v>
      </c>
      <c r="D614" s="3">
        <v>41274</v>
      </c>
      <c r="E614" s="4">
        <f t="shared" si="36"/>
        <v>2012</v>
      </c>
      <c r="F614" s="2" t="s">
        <v>21</v>
      </c>
      <c r="G614" s="2" t="s">
        <v>56</v>
      </c>
      <c r="H614" s="5">
        <v>5795800000</v>
      </c>
      <c r="I614" s="5">
        <v>3956200000</v>
      </c>
      <c r="J614" s="5">
        <v>763300000</v>
      </c>
      <c r="K614" s="2">
        <v>0</v>
      </c>
      <c r="L614" s="2">
        <v>0</v>
      </c>
      <c r="M614" s="1">
        <f t="shared" si="37"/>
        <v>763300000</v>
      </c>
      <c r="N614" s="1">
        <f t="shared" si="38"/>
        <v>1839600000</v>
      </c>
      <c r="O614" s="1">
        <f t="shared" si="39"/>
        <v>1076300000</v>
      </c>
    </row>
    <row r="615" spans="1:15" hidden="1" x14ac:dyDescent="0.3">
      <c r="A615" s="2">
        <v>641</v>
      </c>
      <c r="B615" s="2" t="s">
        <v>253</v>
      </c>
      <c r="C615" s="2" t="s">
        <v>14</v>
      </c>
      <c r="D615" s="3">
        <v>41639</v>
      </c>
      <c r="E615" s="4">
        <f t="shared" si="36"/>
        <v>2013</v>
      </c>
      <c r="F615" s="2" t="s">
        <v>21</v>
      </c>
      <c r="G615" s="2" t="s">
        <v>56</v>
      </c>
      <c r="H615" s="5">
        <v>6063400000</v>
      </c>
      <c r="I615" s="5">
        <v>4092700000</v>
      </c>
      <c r="J615" s="5">
        <v>907800000</v>
      </c>
      <c r="K615" s="2">
        <v>0</v>
      </c>
      <c r="L615" s="2">
        <v>0</v>
      </c>
      <c r="M615" s="1">
        <f t="shared" si="37"/>
        <v>907800000</v>
      </c>
      <c r="N615" s="1">
        <f t="shared" si="38"/>
        <v>1970700000</v>
      </c>
      <c r="O615" s="1">
        <f t="shared" si="39"/>
        <v>1062900000</v>
      </c>
    </row>
    <row r="616" spans="1:15" hidden="1" x14ac:dyDescent="0.3">
      <c r="A616" s="2">
        <v>642</v>
      </c>
      <c r="B616" s="2" t="s">
        <v>253</v>
      </c>
      <c r="C616" s="2" t="s">
        <v>15</v>
      </c>
      <c r="D616" s="3">
        <v>42004</v>
      </c>
      <c r="E616" s="4">
        <f t="shared" si="36"/>
        <v>2014</v>
      </c>
      <c r="F616" s="2" t="s">
        <v>21</v>
      </c>
      <c r="G616" s="2" t="s">
        <v>56</v>
      </c>
      <c r="H616" s="5">
        <v>6413800000</v>
      </c>
      <c r="I616" s="5">
        <v>4328300000</v>
      </c>
      <c r="J616" s="5">
        <v>814900000</v>
      </c>
      <c r="K616" s="2">
        <v>0</v>
      </c>
      <c r="L616" s="2">
        <v>0</v>
      </c>
      <c r="M616" s="1">
        <f t="shared" si="37"/>
        <v>814900000</v>
      </c>
      <c r="N616" s="1">
        <f t="shared" si="38"/>
        <v>2085500000</v>
      </c>
      <c r="O616" s="1">
        <f t="shared" si="39"/>
        <v>1270600000</v>
      </c>
    </row>
    <row r="617" spans="1:15" hidden="1" x14ac:dyDescent="0.3">
      <c r="A617" s="2">
        <v>643</v>
      </c>
      <c r="B617" s="2" t="s">
        <v>253</v>
      </c>
      <c r="C617" s="2" t="s">
        <v>16</v>
      </c>
      <c r="D617" s="3">
        <v>42369</v>
      </c>
      <c r="E617" s="4">
        <f t="shared" si="36"/>
        <v>2015</v>
      </c>
      <c r="F617" s="2" t="s">
        <v>21</v>
      </c>
      <c r="G617" s="2" t="s">
        <v>56</v>
      </c>
      <c r="H617" s="5">
        <v>6595200000</v>
      </c>
      <c r="I617" s="5">
        <v>4393200000</v>
      </c>
      <c r="J617" s="5">
        <v>1102800000</v>
      </c>
      <c r="K617" s="2">
        <v>0</v>
      </c>
      <c r="L617" s="2">
        <v>0</v>
      </c>
      <c r="M617" s="1">
        <f t="shared" si="37"/>
        <v>1102800000</v>
      </c>
      <c r="N617" s="1">
        <f t="shared" si="38"/>
        <v>2202000000</v>
      </c>
      <c r="O617" s="1">
        <f t="shared" si="39"/>
        <v>1099200000</v>
      </c>
    </row>
    <row r="618" spans="1:15" hidden="1" x14ac:dyDescent="0.3">
      <c r="A618" s="2">
        <v>644</v>
      </c>
      <c r="B618" s="2" t="s">
        <v>254</v>
      </c>
      <c r="C618" s="2" t="s">
        <v>11</v>
      </c>
      <c r="D618" s="3">
        <v>41274</v>
      </c>
      <c r="E618" s="4">
        <f t="shared" si="36"/>
        <v>2012</v>
      </c>
      <c r="F618" s="2" t="s">
        <v>21</v>
      </c>
      <c r="G618" s="2" t="s">
        <v>56</v>
      </c>
      <c r="H618" s="5">
        <v>4436000000</v>
      </c>
      <c r="I618" s="5">
        <v>2564000000</v>
      </c>
      <c r="J618" s="5">
        <v>824000000</v>
      </c>
      <c r="K618" s="2">
        <v>0</v>
      </c>
      <c r="L618" s="2">
        <v>0</v>
      </c>
      <c r="M618" s="1">
        <f t="shared" si="37"/>
        <v>824000000</v>
      </c>
      <c r="N618" s="1">
        <f t="shared" si="38"/>
        <v>1872000000</v>
      </c>
      <c r="O618" s="1">
        <f t="shared" si="39"/>
        <v>1048000000</v>
      </c>
    </row>
    <row r="619" spans="1:15" hidden="1" x14ac:dyDescent="0.3">
      <c r="A619" s="2">
        <v>645</v>
      </c>
      <c r="B619" s="2" t="s">
        <v>254</v>
      </c>
      <c r="C619" s="2" t="s">
        <v>14</v>
      </c>
      <c r="D619" s="3">
        <v>41639</v>
      </c>
      <c r="E619" s="4">
        <f t="shared" si="36"/>
        <v>2013</v>
      </c>
      <c r="F619" s="2" t="s">
        <v>21</v>
      </c>
      <c r="G619" s="2" t="s">
        <v>56</v>
      </c>
      <c r="H619" s="5">
        <v>4814000000</v>
      </c>
      <c r="I619" s="5">
        <v>2776000000</v>
      </c>
      <c r="J619" s="5">
        <v>977000000</v>
      </c>
      <c r="K619" s="2">
        <v>0</v>
      </c>
      <c r="L619" s="2">
        <v>0</v>
      </c>
      <c r="M619" s="1">
        <f t="shared" si="37"/>
        <v>977000000</v>
      </c>
      <c r="N619" s="1">
        <f t="shared" si="38"/>
        <v>2038000000</v>
      </c>
      <c r="O619" s="1">
        <f t="shared" si="39"/>
        <v>1061000000</v>
      </c>
    </row>
    <row r="620" spans="1:15" hidden="1" x14ac:dyDescent="0.3">
      <c r="A620" s="2">
        <v>646</v>
      </c>
      <c r="B620" s="2" t="s">
        <v>254</v>
      </c>
      <c r="C620" s="2" t="s">
        <v>15</v>
      </c>
      <c r="D620" s="3">
        <v>42004</v>
      </c>
      <c r="E620" s="4">
        <f t="shared" si="36"/>
        <v>2014</v>
      </c>
      <c r="F620" s="2" t="s">
        <v>21</v>
      </c>
      <c r="G620" s="2" t="s">
        <v>56</v>
      </c>
      <c r="H620" s="5">
        <v>5066000000</v>
      </c>
      <c r="I620" s="5">
        <v>2881000000</v>
      </c>
      <c r="J620" s="5">
        <v>975000000</v>
      </c>
      <c r="K620" s="2">
        <v>0</v>
      </c>
      <c r="L620" s="2">
        <v>0</v>
      </c>
      <c r="M620" s="1">
        <f t="shared" si="37"/>
        <v>975000000</v>
      </c>
      <c r="N620" s="1">
        <f t="shared" si="38"/>
        <v>2185000000</v>
      </c>
      <c r="O620" s="1">
        <f t="shared" si="39"/>
        <v>1210000000</v>
      </c>
    </row>
    <row r="621" spans="1:15" hidden="1" x14ac:dyDescent="0.3">
      <c r="A621" s="2">
        <v>647</v>
      </c>
      <c r="B621" s="2" t="s">
        <v>254</v>
      </c>
      <c r="C621" s="2" t="s">
        <v>16</v>
      </c>
      <c r="D621" s="3">
        <v>42369</v>
      </c>
      <c r="E621" s="4">
        <f t="shared" si="36"/>
        <v>2015</v>
      </c>
      <c r="F621" s="2" t="s">
        <v>21</v>
      </c>
      <c r="G621" s="2" t="s">
        <v>56</v>
      </c>
      <c r="H621" s="5">
        <v>5254000000</v>
      </c>
      <c r="I621" s="5">
        <v>2909000000</v>
      </c>
      <c r="J621" s="5">
        <v>1034000000</v>
      </c>
      <c r="K621" s="2">
        <v>0</v>
      </c>
      <c r="L621" s="2">
        <v>0</v>
      </c>
      <c r="M621" s="1">
        <f t="shared" si="37"/>
        <v>1034000000</v>
      </c>
      <c r="N621" s="1">
        <f t="shared" si="38"/>
        <v>2345000000</v>
      </c>
      <c r="O621" s="1">
        <f t="shared" si="39"/>
        <v>1311000000</v>
      </c>
    </row>
    <row r="622" spans="1:15" hidden="1" x14ac:dyDescent="0.3">
      <c r="A622" s="2">
        <v>648</v>
      </c>
      <c r="B622" s="2" t="s">
        <v>255</v>
      </c>
      <c r="C622" s="2" t="s">
        <v>11</v>
      </c>
      <c r="D622" s="3">
        <v>41307</v>
      </c>
      <c r="E622" s="4">
        <f t="shared" si="36"/>
        <v>2013</v>
      </c>
      <c r="F622" s="2" t="s">
        <v>18</v>
      </c>
      <c r="G622" s="2" t="s">
        <v>256</v>
      </c>
      <c r="H622" s="5">
        <v>6182000000</v>
      </c>
      <c r="I622" s="5">
        <v>4148000000</v>
      </c>
      <c r="J622" s="5">
        <v>1294000000</v>
      </c>
      <c r="K622" s="2">
        <v>0</v>
      </c>
      <c r="L622" s="5">
        <v>118000000</v>
      </c>
      <c r="M622" s="1">
        <f t="shared" si="37"/>
        <v>1412000000</v>
      </c>
      <c r="N622" s="1">
        <f t="shared" si="38"/>
        <v>2034000000</v>
      </c>
      <c r="O622" s="1">
        <f t="shared" si="39"/>
        <v>622000000</v>
      </c>
    </row>
    <row r="623" spans="1:15" hidden="1" x14ac:dyDescent="0.3">
      <c r="A623" s="2">
        <v>649</v>
      </c>
      <c r="B623" s="2" t="s">
        <v>255</v>
      </c>
      <c r="C623" s="2" t="s">
        <v>14</v>
      </c>
      <c r="D623" s="3">
        <v>41671</v>
      </c>
      <c r="E623" s="4">
        <f t="shared" si="36"/>
        <v>2014</v>
      </c>
      <c r="F623" s="2" t="s">
        <v>18</v>
      </c>
      <c r="G623" s="2" t="s">
        <v>256</v>
      </c>
      <c r="H623" s="5">
        <v>6505000000</v>
      </c>
      <c r="I623" s="5">
        <v>4372000000</v>
      </c>
      <c r="J623" s="5">
        <v>1334000000</v>
      </c>
      <c r="K623" s="2">
        <v>0</v>
      </c>
      <c r="L623" s="5">
        <v>133000000</v>
      </c>
      <c r="M623" s="1">
        <f t="shared" si="37"/>
        <v>1467000000</v>
      </c>
      <c r="N623" s="1">
        <f t="shared" si="38"/>
        <v>2133000000</v>
      </c>
      <c r="O623" s="1">
        <f t="shared" si="39"/>
        <v>666000000</v>
      </c>
    </row>
    <row r="624" spans="1:15" hidden="1" x14ac:dyDescent="0.3">
      <c r="A624" s="2">
        <v>650</v>
      </c>
      <c r="B624" s="2" t="s">
        <v>255</v>
      </c>
      <c r="C624" s="2" t="s">
        <v>15</v>
      </c>
      <c r="D624" s="3">
        <v>42035</v>
      </c>
      <c r="E624" s="4">
        <f t="shared" si="36"/>
        <v>2015</v>
      </c>
      <c r="F624" s="2" t="s">
        <v>18</v>
      </c>
      <c r="G624" s="2" t="s">
        <v>256</v>
      </c>
      <c r="H624" s="5">
        <v>7151000000</v>
      </c>
      <c r="I624" s="5">
        <v>4777000000</v>
      </c>
      <c r="J624" s="5">
        <v>1426000000</v>
      </c>
      <c r="K624" s="2">
        <v>0</v>
      </c>
      <c r="L624" s="5">
        <v>139000000</v>
      </c>
      <c r="M624" s="1">
        <f t="shared" si="37"/>
        <v>1565000000</v>
      </c>
      <c r="N624" s="1">
        <f t="shared" si="38"/>
        <v>2374000000</v>
      </c>
      <c r="O624" s="1">
        <f t="shared" si="39"/>
        <v>809000000</v>
      </c>
    </row>
    <row r="625" spans="1:15" hidden="1" x14ac:dyDescent="0.3">
      <c r="A625" s="2">
        <v>651</v>
      </c>
      <c r="B625" s="2" t="s">
        <v>255</v>
      </c>
      <c r="C625" s="2" t="s">
        <v>16</v>
      </c>
      <c r="D625" s="3">
        <v>42399</v>
      </c>
      <c r="E625" s="4">
        <f t="shared" si="36"/>
        <v>2016</v>
      </c>
      <c r="F625" s="2" t="s">
        <v>18</v>
      </c>
      <c r="G625" s="2" t="s">
        <v>256</v>
      </c>
      <c r="H625" s="5">
        <v>7412000000</v>
      </c>
      <c r="I625" s="5">
        <v>4907000000</v>
      </c>
      <c r="J625" s="5">
        <v>1415000000</v>
      </c>
      <c r="K625" s="2">
        <v>0</v>
      </c>
      <c r="L625" s="5">
        <v>148000000</v>
      </c>
      <c r="M625" s="1">
        <f t="shared" si="37"/>
        <v>1563000000</v>
      </c>
      <c r="N625" s="1">
        <f t="shared" si="38"/>
        <v>2505000000</v>
      </c>
      <c r="O625" s="1">
        <f t="shared" si="39"/>
        <v>942000000</v>
      </c>
    </row>
    <row r="626" spans="1:15" hidden="1" x14ac:dyDescent="0.3">
      <c r="A626" s="2">
        <v>652</v>
      </c>
      <c r="B626" s="2" t="s">
        <v>257</v>
      </c>
      <c r="C626" s="2" t="s">
        <v>11</v>
      </c>
      <c r="D626" s="3">
        <v>41274</v>
      </c>
      <c r="E626" s="4">
        <f t="shared" si="36"/>
        <v>2012</v>
      </c>
      <c r="F626" s="2" t="s">
        <v>21</v>
      </c>
      <c r="G626" s="2" t="s">
        <v>258</v>
      </c>
      <c r="H626" s="5">
        <v>1405358000</v>
      </c>
      <c r="I626" s="5">
        <v>670174000</v>
      </c>
      <c r="J626" s="5">
        <v>292500000</v>
      </c>
      <c r="K626" s="5">
        <v>137354000</v>
      </c>
      <c r="L626" s="2">
        <v>0</v>
      </c>
      <c r="M626" s="1">
        <f t="shared" si="37"/>
        <v>429854000</v>
      </c>
      <c r="N626" s="1">
        <f t="shared" si="38"/>
        <v>735184000</v>
      </c>
      <c r="O626" s="1">
        <f t="shared" si="39"/>
        <v>305330000</v>
      </c>
    </row>
    <row r="627" spans="1:15" hidden="1" x14ac:dyDescent="0.3">
      <c r="A627" s="2">
        <v>653</v>
      </c>
      <c r="B627" s="2" t="s">
        <v>257</v>
      </c>
      <c r="C627" s="2" t="s">
        <v>14</v>
      </c>
      <c r="D627" s="3">
        <v>41639</v>
      </c>
      <c r="E627" s="4">
        <f t="shared" si="36"/>
        <v>2013</v>
      </c>
      <c r="F627" s="2" t="s">
        <v>21</v>
      </c>
      <c r="G627" s="2" t="s">
        <v>258</v>
      </c>
      <c r="H627" s="5">
        <v>1496372000</v>
      </c>
      <c r="I627" s="5">
        <v>759362000</v>
      </c>
      <c r="J627" s="5">
        <v>322739000</v>
      </c>
      <c r="K627" s="5">
        <v>147696000</v>
      </c>
      <c r="L627" s="2">
        <v>0</v>
      </c>
      <c r="M627" s="1">
        <f t="shared" si="37"/>
        <v>470435000</v>
      </c>
      <c r="N627" s="1">
        <f t="shared" si="38"/>
        <v>737010000</v>
      </c>
      <c r="O627" s="1">
        <f t="shared" si="39"/>
        <v>266575000</v>
      </c>
    </row>
    <row r="628" spans="1:15" hidden="1" x14ac:dyDescent="0.3">
      <c r="A628" s="2">
        <v>654</v>
      </c>
      <c r="B628" s="2" t="s">
        <v>257</v>
      </c>
      <c r="C628" s="2" t="s">
        <v>15</v>
      </c>
      <c r="D628" s="3">
        <v>42004</v>
      </c>
      <c r="E628" s="4">
        <f t="shared" si="36"/>
        <v>2014</v>
      </c>
      <c r="F628" s="2" t="s">
        <v>21</v>
      </c>
      <c r="G628" s="2" t="s">
        <v>258</v>
      </c>
      <c r="H628" s="5">
        <v>1530654000</v>
      </c>
      <c r="I628" s="5">
        <v>780281000</v>
      </c>
      <c r="J628" s="5">
        <v>331995000</v>
      </c>
      <c r="K628" s="5">
        <v>142751000</v>
      </c>
      <c r="L628" s="2">
        <v>0</v>
      </c>
      <c r="M628" s="1">
        <f t="shared" si="37"/>
        <v>474746000</v>
      </c>
      <c r="N628" s="1">
        <f t="shared" si="38"/>
        <v>750373000</v>
      </c>
      <c r="O628" s="1">
        <f t="shared" si="39"/>
        <v>275627000</v>
      </c>
    </row>
    <row r="629" spans="1:15" hidden="1" x14ac:dyDescent="0.3">
      <c r="A629" s="2">
        <v>655</v>
      </c>
      <c r="B629" s="2" t="s">
        <v>257</v>
      </c>
      <c r="C629" s="2" t="s">
        <v>16</v>
      </c>
      <c r="D629" s="3">
        <v>42369</v>
      </c>
      <c r="E629" s="4">
        <f t="shared" si="36"/>
        <v>2015</v>
      </c>
      <c r="F629" s="2" t="s">
        <v>21</v>
      </c>
      <c r="G629" s="2" t="s">
        <v>258</v>
      </c>
      <c r="H629" s="5">
        <v>1557067000</v>
      </c>
      <c r="I629" s="5">
        <v>803506000</v>
      </c>
      <c r="J629" s="5">
        <v>313544000</v>
      </c>
      <c r="K629" s="5">
        <v>132892000</v>
      </c>
      <c r="L629" s="2">
        <v>0</v>
      </c>
      <c r="M629" s="1">
        <f t="shared" si="37"/>
        <v>446436000</v>
      </c>
      <c r="N629" s="1">
        <f t="shared" si="38"/>
        <v>753561000</v>
      </c>
      <c r="O629" s="1">
        <f t="shared" si="39"/>
        <v>307125000</v>
      </c>
    </row>
    <row r="630" spans="1:15" hidden="1" x14ac:dyDescent="0.3">
      <c r="A630" s="2">
        <v>656</v>
      </c>
      <c r="B630" s="2" t="s">
        <v>259</v>
      </c>
      <c r="C630" s="2" t="s">
        <v>11</v>
      </c>
      <c r="D630" s="3">
        <v>41639</v>
      </c>
      <c r="E630" s="4">
        <f t="shared" si="36"/>
        <v>2013</v>
      </c>
      <c r="F630" s="2" t="s">
        <v>12</v>
      </c>
      <c r="G630" s="2" t="s">
        <v>260</v>
      </c>
      <c r="H630" s="5">
        <v>27351573000</v>
      </c>
      <c r="I630" s="5">
        <v>25986382000</v>
      </c>
      <c r="J630" s="5">
        <v>175148000</v>
      </c>
      <c r="K630" s="2">
        <v>0</v>
      </c>
      <c r="L630" s="2">
        <v>0</v>
      </c>
      <c r="M630" s="1">
        <f t="shared" si="37"/>
        <v>175148000</v>
      </c>
      <c r="N630" s="1">
        <f t="shared" si="38"/>
        <v>1365191000</v>
      </c>
      <c r="O630" s="1">
        <f t="shared" si="39"/>
        <v>1190043000</v>
      </c>
    </row>
    <row r="631" spans="1:15" hidden="1" x14ac:dyDescent="0.3">
      <c r="A631" s="2">
        <v>657</v>
      </c>
      <c r="B631" s="2" t="s">
        <v>259</v>
      </c>
      <c r="C631" s="2" t="s">
        <v>14</v>
      </c>
      <c r="D631" s="3">
        <v>42004</v>
      </c>
      <c r="E631" s="4">
        <f t="shared" si="36"/>
        <v>2014</v>
      </c>
      <c r="F631" s="2" t="s">
        <v>12</v>
      </c>
      <c r="G631" s="2" t="s">
        <v>260</v>
      </c>
      <c r="H631" s="5">
        <v>21531577000</v>
      </c>
      <c r="I631" s="5">
        <v>20132544000</v>
      </c>
      <c r="J631" s="5">
        <v>182711000</v>
      </c>
      <c r="K631" s="2">
        <v>0</v>
      </c>
      <c r="L631" s="2">
        <v>0</v>
      </c>
      <c r="M631" s="1">
        <f t="shared" si="37"/>
        <v>182711000</v>
      </c>
      <c r="N631" s="1">
        <f t="shared" si="38"/>
        <v>1399033000</v>
      </c>
      <c r="O631" s="1">
        <f t="shared" si="39"/>
        <v>1216322000</v>
      </c>
    </row>
    <row r="632" spans="1:15" hidden="1" x14ac:dyDescent="0.3">
      <c r="A632" s="2">
        <v>658</v>
      </c>
      <c r="B632" s="2" t="s">
        <v>259</v>
      </c>
      <c r="C632" s="2" t="s">
        <v>15</v>
      </c>
      <c r="D632" s="3">
        <v>42369</v>
      </c>
      <c r="E632" s="4">
        <f t="shared" si="36"/>
        <v>2015</v>
      </c>
      <c r="F632" s="2" t="s">
        <v>12</v>
      </c>
      <c r="G632" s="2" t="s">
        <v>260</v>
      </c>
      <c r="H632" s="5">
        <v>18114048000</v>
      </c>
      <c r="I632" s="5">
        <v>17019352000</v>
      </c>
      <c r="J632" s="5">
        <v>408225000</v>
      </c>
      <c r="K632" s="2">
        <v>0</v>
      </c>
      <c r="L632" s="2">
        <v>0</v>
      </c>
      <c r="M632" s="1">
        <f t="shared" si="37"/>
        <v>408225000</v>
      </c>
      <c r="N632" s="1">
        <f t="shared" si="38"/>
        <v>1094696000</v>
      </c>
      <c r="O632" s="1">
        <f t="shared" si="39"/>
        <v>686471000</v>
      </c>
    </row>
    <row r="633" spans="1:15" hidden="1" x14ac:dyDescent="0.3">
      <c r="A633" s="2">
        <v>659</v>
      </c>
      <c r="B633" s="2" t="s">
        <v>259</v>
      </c>
      <c r="C633" s="2" t="s">
        <v>16</v>
      </c>
      <c r="D633" s="3">
        <v>42735</v>
      </c>
      <c r="E633" s="4">
        <f t="shared" si="36"/>
        <v>2016</v>
      </c>
      <c r="F633" s="2" t="s">
        <v>12</v>
      </c>
      <c r="G633" s="2" t="s">
        <v>260</v>
      </c>
      <c r="H633" s="5">
        <v>19036525000</v>
      </c>
      <c r="I633" s="5">
        <v>18246209000</v>
      </c>
      <c r="J633" s="5">
        <v>191073000</v>
      </c>
      <c r="K633" s="2">
        <v>0</v>
      </c>
      <c r="L633" s="2">
        <v>0</v>
      </c>
      <c r="M633" s="1">
        <f t="shared" si="37"/>
        <v>191073000</v>
      </c>
      <c r="N633" s="1">
        <f t="shared" si="38"/>
        <v>790316000</v>
      </c>
      <c r="O633" s="1">
        <f t="shared" si="39"/>
        <v>599243000</v>
      </c>
    </row>
    <row r="634" spans="1:15" hidden="1" x14ac:dyDescent="0.3">
      <c r="A634" s="2">
        <v>660</v>
      </c>
      <c r="B634" s="2" t="s">
        <v>261</v>
      </c>
      <c r="C634" s="2" t="s">
        <v>11</v>
      </c>
      <c r="D634" s="3">
        <v>41639</v>
      </c>
      <c r="E634" s="4">
        <f t="shared" si="36"/>
        <v>2013</v>
      </c>
      <c r="F634" s="2" t="s">
        <v>12</v>
      </c>
      <c r="G634" s="2" t="s">
        <v>156</v>
      </c>
      <c r="H634" s="5">
        <v>4954619000</v>
      </c>
      <c r="I634" s="5">
        <v>3266524000</v>
      </c>
      <c r="J634" s="5">
        <v>966829000</v>
      </c>
      <c r="K634" s="2">
        <v>0</v>
      </c>
      <c r="L634" s="2">
        <v>0</v>
      </c>
      <c r="M634" s="1">
        <f t="shared" si="37"/>
        <v>966829000</v>
      </c>
      <c r="N634" s="1">
        <f t="shared" si="38"/>
        <v>1688095000</v>
      </c>
      <c r="O634" s="1">
        <f t="shared" si="39"/>
        <v>721266000</v>
      </c>
    </row>
    <row r="635" spans="1:15" hidden="1" x14ac:dyDescent="0.3">
      <c r="A635" s="2">
        <v>661</v>
      </c>
      <c r="B635" s="2" t="s">
        <v>261</v>
      </c>
      <c r="C635" s="2" t="s">
        <v>14</v>
      </c>
      <c r="D635" s="3">
        <v>42004</v>
      </c>
      <c r="E635" s="4">
        <f t="shared" si="36"/>
        <v>2014</v>
      </c>
      <c r="F635" s="2" t="s">
        <v>12</v>
      </c>
      <c r="G635" s="2" t="s">
        <v>156</v>
      </c>
      <c r="H635" s="5">
        <v>4877885000</v>
      </c>
      <c r="I635" s="5">
        <v>3163268000</v>
      </c>
      <c r="J635" s="5">
        <v>936900000</v>
      </c>
      <c r="K635" s="2">
        <v>0</v>
      </c>
      <c r="L635" s="2">
        <v>0</v>
      </c>
      <c r="M635" s="1">
        <f t="shared" si="37"/>
        <v>936900000</v>
      </c>
      <c r="N635" s="1">
        <f t="shared" si="38"/>
        <v>1714617000</v>
      </c>
      <c r="O635" s="1">
        <f t="shared" si="39"/>
        <v>777717000</v>
      </c>
    </row>
    <row r="636" spans="1:15" hidden="1" x14ac:dyDescent="0.3">
      <c r="A636" s="2">
        <v>662</v>
      </c>
      <c r="B636" s="2" t="s">
        <v>261</v>
      </c>
      <c r="C636" s="2" t="s">
        <v>15</v>
      </c>
      <c r="D636" s="3">
        <v>42369</v>
      </c>
      <c r="E636" s="4">
        <f t="shared" si="36"/>
        <v>2015</v>
      </c>
      <c r="F636" s="2" t="s">
        <v>12</v>
      </c>
      <c r="G636" s="2" t="s">
        <v>156</v>
      </c>
      <c r="H636" s="5">
        <v>4561030000</v>
      </c>
      <c r="I636" s="5">
        <v>3073712000</v>
      </c>
      <c r="J636" s="5">
        <v>971611000</v>
      </c>
      <c r="K636" s="2">
        <v>0</v>
      </c>
      <c r="L636" s="2">
        <v>0</v>
      </c>
      <c r="M636" s="1">
        <f t="shared" si="37"/>
        <v>971611000</v>
      </c>
      <c r="N636" s="1">
        <f t="shared" si="38"/>
        <v>1487318000</v>
      </c>
      <c r="O636" s="1">
        <f t="shared" si="39"/>
        <v>515707000</v>
      </c>
    </row>
    <row r="637" spans="1:15" hidden="1" x14ac:dyDescent="0.3">
      <c r="A637" s="2">
        <v>663</v>
      </c>
      <c r="B637" s="2" t="s">
        <v>261</v>
      </c>
      <c r="C637" s="2" t="s">
        <v>16</v>
      </c>
      <c r="D637" s="3">
        <v>42735</v>
      </c>
      <c r="E637" s="4">
        <f t="shared" si="36"/>
        <v>2016</v>
      </c>
      <c r="F637" s="2" t="s">
        <v>12</v>
      </c>
      <c r="G637" s="2" t="s">
        <v>156</v>
      </c>
      <c r="H637" s="5">
        <v>3991462000</v>
      </c>
      <c r="I637" s="5">
        <v>2759908000</v>
      </c>
      <c r="J637" s="5">
        <v>965322000</v>
      </c>
      <c r="K637" s="2">
        <v>0</v>
      </c>
      <c r="L637" s="2">
        <v>0</v>
      </c>
      <c r="M637" s="1">
        <f t="shared" si="37"/>
        <v>965322000</v>
      </c>
      <c r="N637" s="1">
        <f t="shared" si="38"/>
        <v>1231554000</v>
      </c>
      <c r="O637" s="1">
        <f t="shared" si="39"/>
        <v>266232000</v>
      </c>
    </row>
    <row r="638" spans="1:15" hidden="1" x14ac:dyDescent="0.3">
      <c r="A638" s="2">
        <v>664</v>
      </c>
      <c r="B638" s="2" t="s">
        <v>262</v>
      </c>
      <c r="C638" s="2" t="s">
        <v>11</v>
      </c>
      <c r="D638" s="3">
        <v>41274</v>
      </c>
      <c r="E638" s="4">
        <f t="shared" si="36"/>
        <v>2012</v>
      </c>
      <c r="F638" s="2" t="s">
        <v>58</v>
      </c>
      <c r="G638" s="2" t="s">
        <v>192</v>
      </c>
      <c r="H638" s="5">
        <v>3409900000</v>
      </c>
      <c r="I638" s="5">
        <v>2141600000</v>
      </c>
      <c r="J638" s="5">
        <v>489700000</v>
      </c>
      <c r="K638" s="5">
        <v>112000000</v>
      </c>
      <c r="L638" s="2">
        <v>0</v>
      </c>
      <c r="M638" s="1">
        <f t="shared" si="37"/>
        <v>601700000</v>
      </c>
      <c r="N638" s="1">
        <f t="shared" si="38"/>
        <v>1268300000</v>
      </c>
      <c r="O638" s="1">
        <f t="shared" si="39"/>
        <v>666600000</v>
      </c>
    </row>
    <row r="639" spans="1:15" hidden="1" x14ac:dyDescent="0.3">
      <c r="A639" s="2">
        <v>665</v>
      </c>
      <c r="B639" s="2" t="s">
        <v>262</v>
      </c>
      <c r="C639" s="2" t="s">
        <v>14</v>
      </c>
      <c r="D639" s="3">
        <v>41639</v>
      </c>
      <c r="E639" s="4">
        <f t="shared" si="36"/>
        <v>2013</v>
      </c>
      <c r="F639" s="2" t="s">
        <v>58</v>
      </c>
      <c r="G639" s="2" t="s">
        <v>192</v>
      </c>
      <c r="H639" s="5">
        <v>3130700000</v>
      </c>
      <c r="I639" s="5">
        <v>1929800000</v>
      </c>
      <c r="J639" s="5">
        <v>496100000</v>
      </c>
      <c r="K639" s="5">
        <v>115600000</v>
      </c>
      <c r="L639" s="2">
        <v>0</v>
      </c>
      <c r="M639" s="1">
        <f t="shared" si="37"/>
        <v>611700000</v>
      </c>
      <c r="N639" s="1">
        <f t="shared" si="38"/>
        <v>1200900000</v>
      </c>
      <c r="O639" s="1">
        <f t="shared" si="39"/>
        <v>589200000</v>
      </c>
    </row>
    <row r="640" spans="1:15" hidden="1" x14ac:dyDescent="0.3">
      <c r="A640" s="2">
        <v>666</v>
      </c>
      <c r="B640" s="2" t="s">
        <v>262</v>
      </c>
      <c r="C640" s="2" t="s">
        <v>15</v>
      </c>
      <c r="D640" s="3">
        <v>42004</v>
      </c>
      <c r="E640" s="4">
        <f t="shared" si="36"/>
        <v>2014</v>
      </c>
      <c r="F640" s="2" t="s">
        <v>58</v>
      </c>
      <c r="G640" s="2" t="s">
        <v>192</v>
      </c>
      <c r="H640" s="5">
        <v>3258700000</v>
      </c>
      <c r="I640" s="5">
        <v>2047800000</v>
      </c>
      <c r="J640" s="5">
        <v>589800000</v>
      </c>
      <c r="K640" s="5">
        <v>126300000</v>
      </c>
      <c r="L640" s="2">
        <v>0</v>
      </c>
      <c r="M640" s="1">
        <f t="shared" si="37"/>
        <v>716100000</v>
      </c>
      <c r="N640" s="1">
        <f t="shared" si="38"/>
        <v>1210900000</v>
      </c>
      <c r="O640" s="1">
        <f t="shared" si="39"/>
        <v>494800000</v>
      </c>
    </row>
    <row r="641" spans="1:15" hidden="1" x14ac:dyDescent="0.3">
      <c r="A641" s="2">
        <v>667</v>
      </c>
      <c r="B641" s="2" t="s">
        <v>262</v>
      </c>
      <c r="C641" s="2" t="s">
        <v>16</v>
      </c>
      <c r="D641" s="3">
        <v>42369</v>
      </c>
      <c r="E641" s="4">
        <f t="shared" si="36"/>
        <v>2015</v>
      </c>
      <c r="F641" s="2" t="s">
        <v>58</v>
      </c>
      <c r="G641" s="2" t="s">
        <v>192</v>
      </c>
      <c r="H641" s="5">
        <v>3276500000</v>
      </c>
      <c r="I641" s="5">
        <v>2201100000</v>
      </c>
      <c r="J641" s="5">
        <v>737900000</v>
      </c>
      <c r="K641" s="5">
        <v>143700000</v>
      </c>
      <c r="L641" s="2">
        <v>0</v>
      </c>
      <c r="M641" s="1">
        <f t="shared" si="37"/>
        <v>881600000</v>
      </c>
      <c r="N641" s="1">
        <f t="shared" si="38"/>
        <v>1075400000</v>
      </c>
      <c r="O641" s="1">
        <f t="shared" si="39"/>
        <v>193800000</v>
      </c>
    </row>
    <row r="642" spans="1:15" hidden="1" x14ac:dyDescent="0.3">
      <c r="A642" s="2">
        <v>668</v>
      </c>
      <c r="B642" s="2" t="s">
        <v>263</v>
      </c>
      <c r="C642" s="2" t="s">
        <v>11</v>
      </c>
      <c r="D642" s="3">
        <v>41639</v>
      </c>
      <c r="E642" s="4">
        <f t="shared" si="36"/>
        <v>2013</v>
      </c>
      <c r="F642" s="2" t="s">
        <v>51</v>
      </c>
      <c r="G642" s="2" t="s">
        <v>264</v>
      </c>
      <c r="H642" s="5">
        <v>637413000</v>
      </c>
      <c r="I642" s="5">
        <v>190454000</v>
      </c>
      <c r="J642" s="5">
        <v>31970000</v>
      </c>
      <c r="K642" s="2">
        <v>0</v>
      </c>
      <c r="L642" s="5">
        <v>160828000</v>
      </c>
      <c r="M642" s="1">
        <f t="shared" si="37"/>
        <v>192798000</v>
      </c>
      <c r="N642" s="1">
        <f t="shared" si="38"/>
        <v>446959000</v>
      </c>
      <c r="O642" s="1">
        <f t="shared" si="39"/>
        <v>254161000</v>
      </c>
    </row>
    <row r="643" spans="1:15" hidden="1" x14ac:dyDescent="0.3">
      <c r="A643" s="2">
        <v>669</v>
      </c>
      <c r="B643" s="2" t="s">
        <v>263</v>
      </c>
      <c r="C643" s="2" t="s">
        <v>14</v>
      </c>
      <c r="D643" s="3">
        <v>42004</v>
      </c>
      <c r="E643" s="4">
        <f t="shared" ref="E643:E706" si="40">YEAR(D643)</f>
        <v>2014</v>
      </c>
      <c r="F643" s="2" t="s">
        <v>51</v>
      </c>
      <c r="G643" s="2" t="s">
        <v>264</v>
      </c>
      <c r="H643" s="5">
        <v>686090000</v>
      </c>
      <c r="I643" s="5">
        <v>211923000</v>
      </c>
      <c r="J643" s="5">
        <v>32316000</v>
      </c>
      <c r="K643" s="2">
        <v>0</v>
      </c>
      <c r="L643" s="5">
        <v>170814000</v>
      </c>
      <c r="M643" s="1">
        <f t="shared" ref="M643:M706" si="41">J643+K643+L643</f>
        <v>203130000</v>
      </c>
      <c r="N643" s="1">
        <f t="shared" ref="N643:N706" si="42">H643-I643</f>
        <v>474167000</v>
      </c>
      <c r="O643" s="1">
        <f t="shared" ref="O643:O706" si="43">N643-M643</f>
        <v>271037000</v>
      </c>
    </row>
    <row r="644" spans="1:15" hidden="1" x14ac:dyDescent="0.3">
      <c r="A644" s="2">
        <v>670</v>
      </c>
      <c r="B644" s="2" t="s">
        <v>263</v>
      </c>
      <c r="C644" s="2" t="s">
        <v>15</v>
      </c>
      <c r="D644" s="3">
        <v>42369</v>
      </c>
      <c r="E644" s="4">
        <f t="shared" si="40"/>
        <v>2015</v>
      </c>
      <c r="F644" s="2" t="s">
        <v>51</v>
      </c>
      <c r="G644" s="2" t="s">
        <v>264</v>
      </c>
      <c r="H644" s="5">
        <v>744012000</v>
      </c>
      <c r="I644" s="5">
        <v>233417000</v>
      </c>
      <c r="J644" s="5">
        <v>35645000</v>
      </c>
      <c r="K644" s="2">
        <v>0</v>
      </c>
      <c r="L644" s="5">
        <v>174796000</v>
      </c>
      <c r="M644" s="1">
        <f t="shared" si="41"/>
        <v>210441000</v>
      </c>
      <c r="N644" s="1">
        <f t="shared" si="42"/>
        <v>510595000</v>
      </c>
      <c r="O644" s="1">
        <f t="shared" si="43"/>
        <v>300154000</v>
      </c>
    </row>
    <row r="645" spans="1:15" hidden="1" x14ac:dyDescent="0.3">
      <c r="A645" s="2">
        <v>671</v>
      </c>
      <c r="B645" s="2" t="s">
        <v>263</v>
      </c>
      <c r="C645" s="2" t="s">
        <v>16</v>
      </c>
      <c r="D645" s="3">
        <v>42735</v>
      </c>
      <c r="E645" s="4">
        <f t="shared" si="40"/>
        <v>2016</v>
      </c>
      <c r="F645" s="2" t="s">
        <v>51</v>
      </c>
      <c r="G645" s="2" t="s">
        <v>264</v>
      </c>
      <c r="H645" s="5">
        <v>801591000</v>
      </c>
      <c r="I645" s="5">
        <v>253612000</v>
      </c>
      <c r="J645" s="5">
        <v>33399000</v>
      </c>
      <c r="K645" s="2">
        <v>0</v>
      </c>
      <c r="L645" s="5">
        <v>193585000</v>
      </c>
      <c r="M645" s="1">
        <f t="shared" si="41"/>
        <v>226984000</v>
      </c>
      <c r="N645" s="1">
        <f t="shared" si="42"/>
        <v>547979000</v>
      </c>
      <c r="O645" s="1">
        <f t="shared" si="43"/>
        <v>320995000</v>
      </c>
    </row>
    <row r="646" spans="1:15" hidden="1" x14ac:dyDescent="0.3">
      <c r="A646" s="2">
        <v>672</v>
      </c>
      <c r="B646" s="2" t="s">
        <v>265</v>
      </c>
      <c r="C646" s="2" t="s">
        <v>11</v>
      </c>
      <c r="D646" s="3">
        <v>41274</v>
      </c>
      <c r="E646" s="4">
        <f t="shared" si="40"/>
        <v>2012</v>
      </c>
      <c r="F646" s="2" t="s">
        <v>21</v>
      </c>
      <c r="G646" s="2" t="s">
        <v>33</v>
      </c>
      <c r="H646" s="5">
        <v>3368545000</v>
      </c>
      <c r="I646" s="5">
        <v>2515796000</v>
      </c>
      <c r="J646" s="5">
        <v>280928000</v>
      </c>
      <c r="K646" s="5">
        <v>132460000</v>
      </c>
      <c r="L646" s="2">
        <v>0</v>
      </c>
      <c r="M646" s="1">
        <f t="shared" si="41"/>
        <v>413388000</v>
      </c>
      <c r="N646" s="1">
        <f t="shared" si="42"/>
        <v>852749000</v>
      </c>
      <c r="O646" s="1">
        <f t="shared" si="43"/>
        <v>439361000</v>
      </c>
    </row>
    <row r="647" spans="1:15" hidden="1" x14ac:dyDescent="0.3">
      <c r="A647" s="2">
        <v>673</v>
      </c>
      <c r="B647" s="2" t="s">
        <v>265</v>
      </c>
      <c r="C647" s="2" t="s">
        <v>14</v>
      </c>
      <c r="D647" s="3">
        <v>41639</v>
      </c>
      <c r="E647" s="4">
        <f t="shared" si="40"/>
        <v>2013</v>
      </c>
      <c r="F647" s="2" t="s">
        <v>21</v>
      </c>
      <c r="G647" s="2" t="s">
        <v>33</v>
      </c>
      <c r="H647" s="5">
        <v>3309616000</v>
      </c>
      <c r="I647" s="5">
        <v>2444984000</v>
      </c>
      <c r="J647" s="5">
        <v>270261000</v>
      </c>
      <c r="K647" s="5">
        <v>134300000</v>
      </c>
      <c r="L647" s="2">
        <v>0</v>
      </c>
      <c r="M647" s="1">
        <f t="shared" si="41"/>
        <v>404561000</v>
      </c>
      <c r="N647" s="1">
        <f t="shared" si="42"/>
        <v>864632000</v>
      </c>
      <c r="O647" s="1">
        <f t="shared" si="43"/>
        <v>460071000</v>
      </c>
    </row>
    <row r="648" spans="1:15" hidden="1" x14ac:dyDescent="0.3">
      <c r="A648" s="2">
        <v>674</v>
      </c>
      <c r="B648" s="2" t="s">
        <v>265</v>
      </c>
      <c r="C648" s="2" t="s">
        <v>15</v>
      </c>
      <c r="D648" s="3">
        <v>42004</v>
      </c>
      <c r="E648" s="4">
        <f t="shared" si="40"/>
        <v>2014</v>
      </c>
      <c r="F648" s="2" t="s">
        <v>21</v>
      </c>
      <c r="G648" s="2" t="s">
        <v>33</v>
      </c>
      <c r="H648" s="5">
        <v>3391187000</v>
      </c>
      <c r="I648" s="5">
        <v>2566246000</v>
      </c>
      <c r="J648" s="5">
        <v>253827000</v>
      </c>
      <c r="K648" s="5">
        <v>143969000</v>
      </c>
      <c r="L648" s="2">
        <v>0</v>
      </c>
      <c r="M648" s="1">
        <f t="shared" si="41"/>
        <v>397796000</v>
      </c>
      <c r="N648" s="1">
        <f t="shared" si="42"/>
        <v>824941000</v>
      </c>
      <c r="O648" s="1">
        <f t="shared" si="43"/>
        <v>427145000</v>
      </c>
    </row>
    <row r="649" spans="1:15" hidden="1" x14ac:dyDescent="0.3">
      <c r="A649" s="2">
        <v>675</v>
      </c>
      <c r="B649" s="2" t="s">
        <v>265</v>
      </c>
      <c r="C649" s="2" t="s">
        <v>16</v>
      </c>
      <c r="D649" s="3">
        <v>42369</v>
      </c>
      <c r="E649" s="4">
        <f t="shared" si="40"/>
        <v>2015</v>
      </c>
      <c r="F649" s="2" t="s">
        <v>21</v>
      </c>
      <c r="G649" s="2" t="s">
        <v>33</v>
      </c>
      <c r="H649" s="5">
        <v>3578995000</v>
      </c>
      <c r="I649" s="5">
        <v>2659728000</v>
      </c>
      <c r="J649" s="5">
        <v>255192000</v>
      </c>
      <c r="K649" s="5">
        <v>130593000</v>
      </c>
      <c r="L649" s="2">
        <v>0</v>
      </c>
      <c r="M649" s="1">
        <f t="shared" si="41"/>
        <v>385785000</v>
      </c>
      <c r="N649" s="1">
        <f t="shared" si="42"/>
        <v>919267000</v>
      </c>
      <c r="O649" s="1">
        <f t="shared" si="43"/>
        <v>533482000</v>
      </c>
    </row>
    <row r="650" spans="1:15" hidden="1" x14ac:dyDescent="0.3">
      <c r="A650" s="2">
        <v>676</v>
      </c>
      <c r="B650" s="2" t="s">
        <v>266</v>
      </c>
      <c r="C650" s="2" t="s">
        <v>11</v>
      </c>
      <c r="D650" s="3">
        <v>41274</v>
      </c>
      <c r="E650" s="4">
        <f t="shared" si="40"/>
        <v>2012</v>
      </c>
      <c r="F650" s="2" t="s">
        <v>181</v>
      </c>
      <c r="G650" s="2" t="s">
        <v>182</v>
      </c>
      <c r="H650" s="5">
        <v>5011853000</v>
      </c>
      <c r="I650" s="2">
        <v>0</v>
      </c>
      <c r="J650" s="5">
        <v>2676141000</v>
      </c>
      <c r="K650" s="2">
        <v>0</v>
      </c>
      <c r="L650" s="5">
        <v>1266807000</v>
      </c>
      <c r="M650" s="1">
        <f t="shared" si="41"/>
        <v>3942948000</v>
      </c>
      <c r="N650" s="1">
        <f t="shared" si="42"/>
        <v>5011853000</v>
      </c>
      <c r="O650" s="1">
        <f t="shared" si="43"/>
        <v>1068905000</v>
      </c>
    </row>
    <row r="651" spans="1:15" hidden="1" x14ac:dyDescent="0.3">
      <c r="A651" s="2">
        <v>677</v>
      </c>
      <c r="B651" s="2" t="s">
        <v>266</v>
      </c>
      <c r="C651" s="2" t="s">
        <v>14</v>
      </c>
      <c r="D651" s="3">
        <v>41639</v>
      </c>
      <c r="E651" s="4">
        <f t="shared" si="40"/>
        <v>2013</v>
      </c>
      <c r="F651" s="2" t="s">
        <v>181</v>
      </c>
      <c r="G651" s="2" t="s">
        <v>182</v>
      </c>
      <c r="H651" s="5">
        <v>4762000000</v>
      </c>
      <c r="I651" s="2">
        <v>0</v>
      </c>
      <c r="J651" s="5">
        <v>2616000000</v>
      </c>
      <c r="K651" s="2">
        <v>0</v>
      </c>
      <c r="L651" s="5">
        <v>1170000000</v>
      </c>
      <c r="M651" s="1">
        <f t="shared" si="41"/>
        <v>3786000000</v>
      </c>
      <c r="N651" s="1">
        <f t="shared" si="42"/>
        <v>4762000000</v>
      </c>
      <c r="O651" s="1">
        <f t="shared" si="43"/>
        <v>976000000</v>
      </c>
    </row>
    <row r="652" spans="1:15" hidden="1" x14ac:dyDescent="0.3">
      <c r="A652" s="2">
        <v>678</v>
      </c>
      <c r="B652" s="2" t="s">
        <v>266</v>
      </c>
      <c r="C652" s="2" t="s">
        <v>15</v>
      </c>
      <c r="D652" s="3">
        <v>42004</v>
      </c>
      <c r="E652" s="4">
        <f t="shared" si="40"/>
        <v>2014</v>
      </c>
      <c r="F652" s="2" t="s">
        <v>181</v>
      </c>
      <c r="G652" s="2" t="s">
        <v>182</v>
      </c>
      <c r="H652" s="5">
        <v>4772000000</v>
      </c>
      <c r="I652" s="2">
        <v>0</v>
      </c>
      <c r="J652" s="5">
        <v>2671000000</v>
      </c>
      <c r="K652" s="2">
        <v>0</v>
      </c>
      <c r="L652" s="5">
        <v>1139000000</v>
      </c>
      <c r="M652" s="1">
        <f t="shared" si="41"/>
        <v>3810000000</v>
      </c>
      <c r="N652" s="1">
        <f t="shared" si="42"/>
        <v>4772000000</v>
      </c>
      <c r="O652" s="1">
        <f t="shared" si="43"/>
        <v>962000000</v>
      </c>
    </row>
    <row r="653" spans="1:15" hidden="1" x14ac:dyDescent="0.3">
      <c r="A653" s="2">
        <v>679</v>
      </c>
      <c r="B653" s="2" t="s">
        <v>266</v>
      </c>
      <c r="C653" s="2" t="s">
        <v>16</v>
      </c>
      <c r="D653" s="3">
        <v>42369</v>
      </c>
      <c r="E653" s="4">
        <f t="shared" si="40"/>
        <v>2015</v>
      </c>
      <c r="F653" s="2" t="s">
        <v>181</v>
      </c>
      <c r="G653" s="2" t="s">
        <v>182</v>
      </c>
      <c r="H653" s="5">
        <v>5576000000</v>
      </c>
      <c r="I653" s="2">
        <v>0</v>
      </c>
      <c r="J653" s="5">
        <v>3275000000</v>
      </c>
      <c r="K653" s="2">
        <v>0</v>
      </c>
      <c r="L653" s="5">
        <v>1320000000</v>
      </c>
      <c r="M653" s="1">
        <f t="shared" si="41"/>
        <v>4595000000</v>
      </c>
      <c r="N653" s="1">
        <f t="shared" si="42"/>
        <v>5576000000</v>
      </c>
      <c r="O653" s="1">
        <f t="shared" si="43"/>
        <v>981000000</v>
      </c>
    </row>
    <row r="654" spans="1:15" hidden="1" x14ac:dyDescent="0.3">
      <c r="A654" s="2">
        <v>680</v>
      </c>
      <c r="B654" s="2" t="s">
        <v>267</v>
      </c>
      <c r="C654" s="2" t="s">
        <v>11</v>
      </c>
      <c r="D654" s="3">
        <v>41639</v>
      </c>
      <c r="E654" s="4">
        <f t="shared" si="40"/>
        <v>2013</v>
      </c>
      <c r="F654" s="2" t="s">
        <v>12</v>
      </c>
      <c r="G654" s="2" t="s">
        <v>90</v>
      </c>
      <c r="H654" s="5">
        <v>30930000000</v>
      </c>
      <c r="I654" s="5">
        <v>25202000000</v>
      </c>
      <c r="J654" s="5">
        <v>2039000000</v>
      </c>
      <c r="K654" s="2">
        <v>0</v>
      </c>
      <c r="L654" s="2">
        <v>0</v>
      </c>
      <c r="M654" s="1">
        <f t="shared" si="41"/>
        <v>2039000000</v>
      </c>
      <c r="N654" s="1">
        <f t="shared" si="42"/>
        <v>5728000000</v>
      </c>
      <c r="O654" s="1">
        <f t="shared" si="43"/>
        <v>3689000000</v>
      </c>
    </row>
    <row r="655" spans="1:15" hidden="1" x14ac:dyDescent="0.3">
      <c r="A655" s="2">
        <v>681</v>
      </c>
      <c r="B655" s="2" t="s">
        <v>267</v>
      </c>
      <c r="C655" s="2" t="s">
        <v>14</v>
      </c>
      <c r="D655" s="3">
        <v>42004</v>
      </c>
      <c r="E655" s="4">
        <f t="shared" si="40"/>
        <v>2014</v>
      </c>
      <c r="F655" s="2" t="s">
        <v>12</v>
      </c>
      <c r="G655" s="2" t="s">
        <v>90</v>
      </c>
      <c r="H655" s="5">
        <v>30852000000</v>
      </c>
      <c r="I655" s="5">
        <v>24979000000</v>
      </c>
      <c r="J655" s="5">
        <v>1984000000</v>
      </c>
      <c r="K655" s="2">
        <v>0</v>
      </c>
      <c r="L655" s="2">
        <v>0</v>
      </c>
      <c r="M655" s="1">
        <f t="shared" si="41"/>
        <v>1984000000</v>
      </c>
      <c r="N655" s="1">
        <f t="shared" si="42"/>
        <v>5873000000</v>
      </c>
      <c r="O655" s="1">
        <f t="shared" si="43"/>
        <v>3889000000</v>
      </c>
    </row>
    <row r="656" spans="1:15" hidden="1" x14ac:dyDescent="0.3">
      <c r="A656" s="2">
        <v>682</v>
      </c>
      <c r="B656" s="2" t="s">
        <v>267</v>
      </c>
      <c r="C656" s="2" t="s">
        <v>15</v>
      </c>
      <c r="D656" s="3">
        <v>42369</v>
      </c>
      <c r="E656" s="4">
        <f t="shared" si="40"/>
        <v>2015</v>
      </c>
      <c r="F656" s="2" t="s">
        <v>12</v>
      </c>
      <c r="G656" s="2" t="s">
        <v>90</v>
      </c>
      <c r="H656" s="5">
        <v>31469000000</v>
      </c>
      <c r="I656" s="5">
        <v>25339000000</v>
      </c>
      <c r="J656" s="5">
        <v>1952000000</v>
      </c>
      <c r="K656" s="2">
        <v>0</v>
      </c>
      <c r="L656" s="2">
        <v>0</v>
      </c>
      <c r="M656" s="1">
        <f t="shared" si="41"/>
        <v>1952000000</v>
      </c>
      <c r="N656" s="1">
        <f t="shared" si="42"/>
        <v>6130000000</v>
      </c>
      <c r="O656" s="1">
        <f t="shared" si="43"/>
        <v>4178000000</v>
      </c>
    </row>
    <row r="657" spans="1:15" hidden="1" x14ac:dyDescent="0.3">
      <c r="A657" s="2">
        <v>683</v>
      </c>
      <c r="B657" s="2" t="s">
        <v>267</v>
      </c>
      <c r="C657" s="2" t="s">
        <v>16</v>
      </c>
      <c r="D657" s="3">
        <v>42735</v>
      </c>
      <c r="E657" s="4">
        <f t="shared" si="40"/>
        <v>2016</v>
      </c>
      <c r="F657" s="2" t="s">
        <v>12</v>
      </c>
      <c r="G657" s="2" t="s">
        <v>90</v>
      </c>
      <c r="H657" s="5">
        <v>31353000000</v>
      </c>
      <c r="I657" s="5">
        <v>25104000000</v>
      </c>
      <c r="J657" s="5">
        <v>1940000000</v>
      </c>
      <c r="K657" s="2">
        <v>0</v>
      </c>
      <c r="L657" s="2">
        <v>0</v>
      </c>
      <c r="M657" s="1">
        <f t="shared" si="41"/>
        <v>1940000000</v>
      </c>
      <c r="N657" s="1">
        <f t="shared" si="42"/>
        <v>6249000000</v>
      </c>
      <c r="O657" s="1">
        <f t="shared" si="43"/>
        <v>4309000000</v>
      </c>
    </row>
    <row r="658" spans="1:15" hidden="1" x14ac:dyDescent="0.3">
      <c r="A658" s="2">
        <v>684</v>
      </c>
      <c r="B658" s="2" t="s">
        <v>268</v>
      </c>
      <c r="C658" s="2" t="s">
        <v>11</v>
      </c>
      <c r="D658" s="3">
        <v>41274</v>
      </c>
      <c r="E658" s="4">
        <f t="shared" si="40"/>
        <v>2012</v>
      </c>
      <c r="F658" s="2" t="s">
        <v>51</v>
      </c>
      <c r="G658" s="2" t="s">
        <v>264</v>
      </c>
      <c r="H658" s="5">
        <v>2426301000</v>
      </c>
      <c r="I658" s="5">
        <v>800336000</v>
      </c>
      <c r="J658" s="5">
        <v>72163000</v>
      </c>
      <c r="K658" s="2">
        <v>0</v>
      </c>
      <c r="L658" s="5">
        <v>768820000</v>
      </c>
      <c r="M658" s="1">
        <f t="shared" si="41"/>
        <v>840983000</v>
      </c>
      <c r="N658" s="1">
        <f t="shared" si="42"/>
        <v>1625965000</v>
      </c>
      <c r="O658" s="1">
        <f t="shared" si="43"/>
        <v>784982000</v>
      </c>
    </row>
    <row r="659" spans="1:15" hidden="1" x14ac:dyDescent="0.3">
      <c r="A659" s="2">
        <v>685</v>
      </c>
      <c r="B659" s="2" t="s">
        <v>268</v>
      </c>
      <c r="C659" s="2" t="s">
        <v>14</v>
      </c>
      <c r="D659" s="3">
        <v>41639</v>
      </c>
      <c r="E659" s="4">
        <f t="shared" si="40"/>
        <v>2013</v>
      </c>
      <c r="F659" s="2" t="s">
        <v>51</v>
      </c>
      <c r="G659" s="2" t="s">
        <v>264</v>
      </c>
      <c r="H659" s="5">
        <v>2486017000</v>
      </c>
      <c r="I659" s="5">
        <v>815095000</v>
      </c>
      <c r="J659" s="5">
        <v>76864000</v>
      </c>
      <c r="K659" s="2">
        <v>0</v>
      </c>
      <c r="L659" s="5">
        <v>749722000</v>
      </c>
      <c r="M659" s="1">
        <f t="shared" si="41"/>
        <v>826586000</v>
      </c>
      <c r="N659" s="1">
        <f t="shared" si="42"/>
        <v>1670922000</v>
      </c>
      <c r="O659" s="1">
        <f t="shared" si="43"/>
        <v>844336000</v>
      </c>
    </row>
    <row r="660" spans="1:15" hidden="1" x14ac:dyDescent="0.3">
      <c r="A660" s="2">
        <v>686</v>
      </c>
      <c r="B660" s="2" t="s">
        <v>268</v>
      </c>
      <c r="C660" s="2" t="s">
        <v>15</v>
      </c>
      <c r="D660" s="3">
        <v>42004</v>
      </c>
      <c r="E660" s="4">
        <f t="shared" si="40"/>
        <v>2014</v>
      </c>
      <c r="F660" s="2" t="s">
        <v>51</v>
      </c>
      <c r="G660" s="2" t="s">
        <v>264</v>
      </c>
      <c r="H660" s="5">
        <v>2535559000</v>
      </c>
      <c r="I660" s="5">
        <v>783602000</v>
      </c>
      <c r="J660" s="5">
        <v>88705000</v>
      </c>
      <c r="K660" s="2">
        <v>0</v>
      </c>
      <c r="L660" s="5">
        <v>708406000</v>
      </c>
      <c r="M660" s="1">
        <f t="shared" si="41"/>
        <v>797111000</v>
      </c>
      <c r="N660" s="1">
        <f t="shared" si="42"/>
        <v>1751957000</v>
      </c>
      <c r="O660" s="1">
        <f t="shared" si="43"/>
        <v>954846000</v>
      </c>
    </row>
    <row r="661" spans="1:15" hidden="1" x14ac:dyDescent="0.3">
      <c r="A661" s="2">
        <v>687</v>
      </c>
      <c r="B661" s="2" t="s">
        <v>268</v>
      </c>
      <c r="C661" s="2" t="s">
        <v>16</v>
      </c>
      <c r="D661" s="3">
        <v>42369</v>
      </c>
      <c r="E661" s="4">
        <f t="shared" si="40"/>
        <v>2015</v>
      </c>
      <c r="F661" s="2" t="s">
        <v>51</v>
      </c>
      <c r="G661" s="2" t="s">
        <v>264</v>
      </c>
      <c r="H661" s="5">
        <v>2403906000</v>
      </c>
      <c r="I661" s="5">
        <v>747276000</v>
      </c>
      <c r="J661" s="5">
        <v>72363000</v>
      </c>
      <c r="K661" s="2">
        <v>0</v>
      </c>
      <c r="L661" s="5">
        <v>643689000</v>
      </c>
      <c r="M661" s="1">
        <f t="shared" si="41"/>
        <v>716052000</v>
      </c>
      <c r="N661" s="1">
        <f t="shared" si="42"/>
        <v>1656630000</v>
      </c>
      <c r="O661" s="1">
        <f t="shared" si="43"/>
        <v>940578000</v>
      </c>
    </row>
    <row r="662" spans="1:15" hidden="1" x14ac:dyDescent="0.3">
      <c r="A662" s="2">
        <v>688</v>
      </c>
      <c r="B662" s="2" t="s">
        <v>269</v>
      </c>
      <c r="C662" s="2" t="s">
        <v>11</v>
      </c>
      <c r="D662" s="3">
        <v>41274</v>
      </c>
      <c r="E662" s="4">
        <f t="shared" si="40"/>
        <v>2012</v>
      </c>
      <c r="F662" s="2" t="s">
        <v>24</v>
      </c>
      <c r="G662" s="2" t="s">
        <v>65</v>
      </c>
      <c r="H662" s="5">
        <v>9702000000</v>
      </c>
      <c r="I662" s="5">
        <v>2471000000</v>
      </c>
      <c r="J662" s="5">
        <v>1461000000</v>
      </c>
      <c r="K662" s="5">
        <v>1760000000</v>
      </c>
      <c r="L662" s="2">
        <v>0</v>
      </c>
      <c r="M662" s="1">
        <f t="shared" si="41"/>
        <v>3221000000</v>
      </c>
      <c r="N662" s="1">
        <f t="shared" si="42"/>
        <v>7231000000</v>
      </c>
      <c r="O662" s="1">
        <f t="shared" si="43"/>
        <v>4010000000</v>
      </c>
    </row>
    <row r="663" spans="1:15" hidden="1" x14ac:dyDescent="0.3">
      <c r="A663" s="2">
        <v>689</v>
      </c>
      <c r="B663" s="2" t="s">
        <v>269</v>
      </c>
      <c r="C663" s="2" t="s">
        <v>14</v>
      </c>
      <c r="D663" s="3">
        <v>41639</v>
      </c>
      <c r="E663" s="4">
        <f t="shared" si="40"/>
        <v>2013</v>
      </c>
      <c r="F663" s="2" t="s">
        <v>24</v>
      </c>
      <c r="G663" s="2" t="s">
        <v>65</v>
      </c>
      <c r="H663" s="5">
        <v>11202000000</v>
      </c>
      <c r="I663" s="5">
        <v>2859000000</v>
      </c>
      <c r="J663" s="5">
        <v>1699000000</v>
      </c>
      <c r="K663" s="5">
        <v>2120000000</v>
      </c>
      <c r="L663" s="2">
        <v>0</v>
      </c>
      <c r="M663" s="1">
        <f t="shared" si="41"/>
        <v>3819000000</v>
      </c>
      <c r="N663" s="1">
        <f t="shared" si="42"/>
        <v>8343000000</v>
      </c>
      <c r="O663" s="1">
        <f t="shared" si="43"/>
        <v>4524000000</v>
      </c>
    </row>
    <row r="664" spans="1:15" hidden="1" x14ac:dyDescent="0.3">
      <c r="A664" s="2">
        <v>690</v>
      </c>
      <c r="B664" s="2" t="s">
        <v>269</v>
      </c>
      <c r="C664" s="2" t="s">
        <v>15</v>
      </c>
      <c r="D664" s="3">
        <v>42004</v>
      </c>
      <c r="E664" s="4">
        <f t="shared" si="40"/>
        <v>2014</v>
      </c>
      <c r="F664" s="2" t="s">
        <v>24</v>
      </c>
      <c r="G664" s="2" t="s">
        <v>65</v>
      </c>
      <c r="H664" s="5">
        <v>24890000000</v>
      </c>
      <c r="I664" s="5">
        <v>3788000000</v>
      </c>
      <c r="J664" s="5">
        <v>2983000000</v>
      </c>
      <c r="K664" s="5">
        <v>2854000000</v>
      </c>
      <c r="L664" s="2">
        <v>0</v>
      </c>
      <c r="M664" s="1">
        <f t="shared" si="41"/>
        <v>5837000000</v>
      </c>
      <c r="N664" s="1">
        <f t="shared" si="42"/>
        <v>21102000000</v>
      </c>
      <c r="O664" s="1">
        <f t="shared" si="43"/>
        <v>15265000000</v>
      </c>
    </row>
    <row r="665" spans="1:15" hidden="1" x14ac:dyDescent="0.3">
      <c r="A665" s="2">
        <v>691</v>
      </c>
      <c r="B665" s="2" t="s">
        <v>269</v>
      </c>
      <c r="C665" s="2" t="s">
        <v>16</v>
      </c>
      <c r="D665" s="3">
        <v>42369</v>
      </c>
      <c r="E665" s="4">
        <f t="shared" si="40"/>
        <v>2015</v>
      </c>
      <c r="F665" s="2" t="s">
        <v>24</v>
      </c>
      <c r="G665" s="2" t="s">
        <v>65</v>
      </c>
      <c r="H665" s="5">
        <v>32639000000</v>
      </c>
      <c r="I665" s="5">
        <v>4006000000</v>
      </c>
      <c r="J665" s="5">
        <v>3426000000</v>
      </c>
      <c r="K665" s="5">
        <v>3014000000</v>
      </c>
      <c r="L665" s="2">
        <v>0</v>
      </c>
      <c r="M665" s="1">
        <f t="shared" si="41"/>
        <v>6440000000</v>
      </c>
      <c r="N665" s="1">
        <f t="shared" si="42"/>
        <v>28633000000</v>
      </c>
      <c r="O665" s="1">
        <f t="shared" si="43"/>
        <v>22193000000</v>
      </c>
    </row>
    <row r="666" spans="1:15" hidden="1" x14ac:dyDescent="0.3">
      <c r="A666" s="2">
        <v>692</v>
      </c>
      <c r="B666" s="2" t="s">
        <v>270</v>
      </c>
      <c r="C666" s="2" t="s">
        <v>11</v>
      </c>
      <c r="D666" s="3">
        <v>41420</v>
      </c>
      <c r="E666" s="4">
        <f t="shared" si="40"/>
        <v>2013</v>
      </c>
      <c r="F666" s="2" t="s">
        <v>35</v>
      </c>
      <c r="G666" s="2" t="s">
        <v>123</v>
      </c>
      <c r="H666" s="5">
        <v>17774100000</v>
      </c>
      <c r="I666" s="5">
        <v>11350200000</v>
      </c>
      <c r="J666" s="5">
        <v>3552300000</v>
      </c>
      <c r="K666" s="2">
        <v>0</v>
      </c>
      <c r="L666" s="2">
        <v>0</v>
      </c>
      <c r="M666" s="1">
        <f t="shared" si="41"/>
        <v>3552300000</v>
      </c>
      <c r="N666" s="1">
        <f t="shared" si="42"/>
        <v>6423900000</v>
      </c>
      <c r="O666" s="1">
        <f t="shared" si="43"/>
        <v>2871600000</v>
      </c>
    </row>
    <row r="667" spans="1:15" hidden="1" x14ac:dyDescent="0.3">
      <c r="A667" s="2">
        <v>693</v>
      </c>
      <c r="B667" s="2" t="s">
        <v>270</v>
      </c>
      <c r="C667" s="2" t="s">
        <v>14</v>
      </c>
      <c r="D667" s="3">
        <v>41784</v>
      </c>
      <c r="E667" s="4">
        <f t="shared" si="40"/>
        <v>2014</v>
      </c>
      <c r="F667" s="2" t="s">
        <v>35</v>
      </c>
      <c r="G667" s="2" t="s">
        <v>123</v>
      </c>
      <c r="H667" s="5">
        <v>17909600000</v>
      </c>
      <c r="I667" s="5">
        <v>11539800000</v>
      </c>
      <c r="J667" s="5">
        <v>3474300000</v>
      </c>
      <c r="K667" s="2">
        <v>0</v>
      </c>
      <c r="L667" s="2">
        <v>0</v>
      </c>
      <c r="M667" s="1">
        <f t="shared" si="41"/>
        <v>3474300000</v>
      </c>
      <c r="N667" s="1">
        <f t="shared" si="42"/>
        <v>6369800000</v>
      </c>
      <c r="O667" s="1">
        <f t="shared" si="43"/>
        <v>2895500000</v>
      </c>
    </row>
    <row r="668" spans="1:15" hidden="1" x14ac:dyDescent="0.3">
      <c r="A668" s="2">
        <v>694</v>
      </c>
      <c r="B668" s="2" t="s">
        <v>270</v>
      </c>
      <c r="C668" s="2" t="s">
        <v>15</v>
      </c>
      <c r="D668" s="3">
        <v>42155</v>
      </c>
      <c r="E668" s="4">
        <f t="shared" si="40"/>
        <v>2015</v>
      </c>
      <c r="F668" s="2" t="s">
        <v>35</v>
      </c>
      <c r="G668" s="2" t="s">
        <v>123</v>
      </c>
      <c r="H668" s="5">
        <v>17630300000</v>
      </c>
      <c r="I668" s="5">
        <v>11681100000</v>
      </c>
      <c r="J668" s="5">
        <v>3328000000</v>
      </c>
      <c r="K668" s="2">
        <v>0</v>
      </c>
      <c r="L668" s="2">
        <v>0</v>
      </c>
      <c r="M668" s="1">
        <f t="shared" si="41"/>
        <v>3328000000</v>
      </c>
      <c r="N668" s="1">
        <f t="shared" si="42"/>
        <v>5949200000</v>
      </c>
      <c r="O668" s="1">
        <f t="shared" si="43"/>
        <v>2621200000</v>
      </c>
    </row>
    <row r="669" spans="1:15" hidden="1" x14ac:dyDescent="0.3">
      <c r="A669" s="2">
        <v>695</v>
      </c>
      <c r="B669" s="2" t="s">
        <v>270</v>
      </c>
      <c r="C669" s="2" t="s">
        <v>16</v>
      </c>
      <c r="D669" s="3">
        <v>42519</v>
      </c>
      <c r="E669" s="4">
        <f t="shared" si="40"/>
        <v>2016</v>
      </c>
      <c r="F669" s="2" t="s">
        <v>35</v>
      </c>
      <c r="G669" s="2" t="s">
        <v>123</v>
      </c>
      <c r="H669" s="5">
        <v>16563100000</v>
      </c>
      <c r="I669" s="5">
        <v>10733600000</v>
      </c>
      <c r="J669" s="5">
        <v>3118900000</v>
      </c>
      <c r="K669" s="2">
        <v>0</v>
      </c>
      <c r="L669" s="2">
        <v>0</v>
      </c>
      <c r="M669" s="1">
        <f t="shared" si="41"/>
        <v>3118900000</v>
      </c>
      <c r="N669" s="1">
        <f t="shared" si="42"/>
        <v>5829500000</v>
      </c>
      <c r="O669" s="1">
        <f t="shared" si="43"/>
        <v>2710600000</v>
      </c>
    </row>
    <row r="670" spans="1:15" hidden="1" x14ac:dyDescent="0.3">
      <c r="A670" s="2">
        <v>696</v>
      </c>
      <c r="B670" s="2" t="s">
        <v>271</v>
      </c>
      <c r="C670" s="2" t="s">
        <v>11</v>
      </c>
      <c r="D670" s="3">
        <v>41639</v>
      </c>
      <c r="E670" s="4">
        <f t="shared" si="40"/>
        <v>2013</v>
      </c>
      <c r="F670" s="2" t="s">
        <v>21</v>
      </c>
      <c r="G670" s="2" t="s">
        <v>88</v>
      </c>
      <c r="H670" s="5">
        <v>7819000000</v>
      </c>
      <c r="I670" s="5">
        <v>4495000000</v>
      </c>
      <c r="J670" s="5">
        <v>1126000000</v>
      </c>
      <c r="K670" s="5">
        <v>710000000</v>
      </c>
      <c r="L670" s="5">
        <v>31000000</v>
      </c>
      <c r="M670" s="1">
        <f t="shared" si="41"/>
        <v>1867000000</v>
      </c>
      <c r="N670" s="1">
        <f t="shared" si="42"/>
        <v>3324000000</v>
      </c>
      <c r="O670" s="1">
        <f t="shared" si="43"/>
        <v>1457000000</v>
      </c>
    </row>
    <row r="671" spans="1:15" hidden="1" x14ac:dyDescent="0.3">
      <c r="A671" s="2">
        <v>697</v>
      </c>
      <c r="B671" s="2" t="s">
        <v>271</v>
      </c>
      <c r="C671" s="2" t="s">
        <v>14</v>
      </c>
      <c r="D671" s="3">
        <v>42004</v>
      </c>
      <c r="E671" s="4">
        <f t="shared" si="40"/>
        <v>2014</v>
      </c>
      <c r="F671" s="2" t="s">
        <v>21</v>
      </c>
      <c r="G671" s="2" t="s">
        <v>88</v>
      </c>
      <c r="H671" s="5">
        <v>9715000000</v>
      </c>
      <c r="I671" s="5">
        <v>5663000000</v>
      </c>
      <c r="J671" s="5">
        <v>1202000000</v>
      </c>
      <c r="K671" s="5">
        <v>815000000</v>
      </c>
      <c r="L671" s="5">
        <v>33000000</v>
      </c>
      <c r="M671" s="1">
        <f t="shared" si="41"/>
        <v>2050000000</v>
      </c>
      <c r="N671" s="1">
        <f t="shared" si="42"/>
        <v>4052000000</v>
      </c>
      <c r="O671" s="1">
        <f t="shared" si="43"/>
        <v>2002000000</v>
      </c>
    </row>
    <row r="672" spans="1:15" hidden="1" x14ac:dyDescent="0.3">
      <c r="A672" s="2">
        <v>698</v>
      </c>
      <c r="B672" s="2" t="s">
        <v>271</v>
      </c>
      <c r="C672" s="2" t="s">
        <v>15</v>
      </c>
      <c r="D672" s="3">
        <v>42369</v>
      </c>
      <c r="E672" s="4">
        <f t="shared" si="40"/>
        <v>2015</v>
      </c>
      <c r="F672" s="2" t="s">
        <v>21</v>
      </c>
      <c r="G672" s="2" t="s">
        <v>88</v>
      </c>
      <c r="H672" s="5">
        <v>9111000000</v>
      </c>
      <c r="I672" s="5">
        <v>5458000000</v>
      </c>
      <c r="J672" s="5">
        <v>1508000000</v>
      </c>
      <c r="K672" s="5">
        <v>769000000</v>
      </c>
      <c r="L672" s="5">
        <v>54000000</v>
      </c>
      <c r="M672" s="1">
        <f t="shared" si="41"/>
        <v>2331000000</v>
      </c>
      <c r="N672" s="1">
        <f t="shared" si="42"/>
        <v>3653000000</v>
      </c>
      <c r="O672" s="1">
        <f t="shared" si="43"/>
        <v>1322000000</v>
      </c>
    </row>
    <row r="673" spans="1:15" hidden="1" x14ac:dyDescent="0.3">
      <c r="A673" s="2">
        <v>699</v>
      </c>
      <c r="B673" s="2" t="s">
        <v>271</v>
      </c>
      <c r="C673" s="2" t="s">
        <v>16</v>
      </c>
      <c r="D673" s="3">
        <v>42735</v>
      </c>
      <c r="E673" s="4">
        <f t="shared" si="40"/>
        <v>2016</v>
      </c>
      <c r="F673" s="2" t="s">
        <v>21</v>
      </c>
      <c r="G673" s="2" t="s">
        <v>88</v>
      </c>
      <c r="H673" s="5">
        <v>9390000000</v>
      </c>
      <c r="I673" s="5">
        <v>5644000000</v>
      </c>
      <c r="J673" s="5">
        <v>1472000000</v>
      </c>
      <c r="K673" s="5">
        <v>742000000</v>
      </c>
      <c r="L673" s="5">
        <v>64000000</v>
      </c>
      <c r="M673" s="1">
        <f t="shared" si="41"/>
        <v>2278000000</v>
      </c>
      <c r="N673" s="1">
        <f t="shared" si="42"/>
        <v>3746000000</v>
      </c>
      <c r="O673" s="1">
        <f t="shared" si="43"/>
        <v>1468000000</v>
      </c>
    </row>
    <row r="674" spans="1:15" hidden="1" x14ac:dyDescent="0.3">
      <c r="A674" s="2">
        <v>700</v>
      </c>
      <c r="B674" s="2" t="s">
        <v>272</v>
      </c>
      <c r="C674" s="2" t="s">
        <v>11</v>
      </c>
      <c r="D674" s="3">
        <v>41639</v>
      </c>
      <c r="E674" s="4">
        <f t="shared" si="40"/>
        <v>2013</v>
      </c>
      <c r="F674" s="2" t="s">
        <v>18</v>
      </c>
      <c r="G674" s="2" t="s">
        <v>244</v>
      </c>
      <c r="H674" s="5">
        <v>155427000000</v>
      </c>
      <c r="I674" s="5">
        <v>137373000000</v>
      </c>
      <c r="J674" s="5">
        <v>12382000000</v>
      </c>
      <c r="K674" s="2">
        <v>0</v>
      </c>
      <c r="L674" s="2">
        <v>0</v>
      </c>
      <c r="M674" s="1">
        <f t="shared" si="41"/>
        <v>12382000000</v>
      </c>
      <c r="N674" s="1">
        <f t="shared" si="42"/>
        <v>18054000000</v>
      </c>
      <c r="O674" s="1">
        <f t="shared" si="43"/>
        <v>5672000000</v>
      </c>
    </row>
    <row r="675" spans="1:15" hidden="1" x14ac:dyDescent="0.3">
      <c r="A675" s="2">
        <v>701</v>
      </c>
      <c r="B675" s="2" t="s">
        <v>272</v>
      </c>
      <c r="C675" s="2" t="s">
        <v>14</v>
      </c>
      <c r="D675" s="3">
        <v>42004</v>
      </c>
      <c r="E675" s="4">
        <f t="shared" si="40"/>
        <v>2014</v>
      </c>
      <c r="F675" s="2" t="s">
        <v>18</v>
      </c>
      <c r="G675" s="2" t="s">
        <v>244</v>
      </c>
      <c r="H675" s="5">
        <v>155929000000</v>
      </c>
      <c r="I675" s="5">
        <v>142121000000</v>
      </c>
      <c r="J675" s="5">
        <v>12158000000</v>
      </c>
      <c r="K675" s="2">
        <v>0</v>
      </c>
      <c r="L675" s="2">
        <v>0</v>
      </c>
      <c r="M675" s="1">
        <f t="shared" si="41"/>
        <v>12158000000</v>
      </c>
      <c r="N675" s="1">
        <f t="shared" si="42"/>
        <v>13808000000</v>
      </c>
      <c r="O675" s="1">
        <f t="shared" si="43"/>
        <v>1650000000</v>
      </c>
    </row>
    <row r="676" spans="1:15" hidden="1" x14ac:dyDescent="0.3">
      <c r="A676" s="2">
        <v>702</v>
      </c>
      <c r="B676" s="2" t="s">
        <v>272</v>
      </c>
      <c r="C676" s="2" t="s">
        <v>15</v>
      </c>
      <c r="D676" s="3">
        <v>42369</v>
      </c>
      <c r="E676" s="4">
        <f t="shared" si="40"/>
        <v>2015</v>
      </c>
      <c r="F676" s="2" t="s">
        <v>18</v>
      </c>
      <c r="G676" s="2" t="s">
        <v>244</v>
      </c>
      <c r="H676" s="5">
        <v>152356000000</v>
      </c>
      <c r="I676" s="5">
        <v>134054000000</v>
      </c>
      <c r="J676" s="5">
        <v>13405000000</v>
      </c>
      <c r="K676" s="2">
        <v>0</v>
      </c>
      <c r="L676" s="2">
        <v>0</v>
      </c>
      <c r="M676" s="1">
        <f t="shared" si="41"/>
        <v>13405000000</v>
      </c>
      <c r="N676" s="1">
        <f t="shared" si="42"/>
        <v>18302000000</v>
      </c>
      <c r="O676" s="1">
        <f t="shared" si="43"/>
        <v>4897000000</v>
      </c>
    </row>
    <row r="677" spans="1:15" hidden="1" x14ac:dyDescent="0.3">
      <c r="A677" s="2">
        <v>703</v>
      </c>
      <c r="B677" s="2" t="s">
        <v>272</v>
      </c>
      <c r="C677" s="2" t="s">
        <v>16</v>
      </c>
      <c r="D677" s="3">
        <v>42735</v>
      </c>
      <c r="E677" s="4">
        <f t="shared" si="40"/>
        <v>2016</v>
      </c>
      <c r="F677" s="2" t="s">
        <v>18</v>
      </c>
      <c r="G677" s="2" t="s">
        <v>244</v>
      </c>
      <c r="H677" s="5">
        <v>166380000000</v>
      </c>
      <c r="I677" s="5">
        <v>145125000000</v>
      </c>
      <c r="J677" s="5">
        <v>11710000000</v>
      </c>
      <c r="K677" s="2">
        <v>0</v>
      </c>
      <c r="L677" s="2">
        <v>0</v>
      </c>
      <c r="M677" s="1">
        <f t="shared" si="41"/>
        <v>11710000000</v>
      </c>
      <c r="N677" s="1">
        <f t="shared" si="42"/>
        <v>21255000000</v>
      </c>
      <c r="O677" s="1">
        <f t="shared" si="43"/>
        <v>9545000000</v>
      </c>
    </row>
    <row r="678" spans="1:15" hidden="1" x14ac:dyDescent="0.3">
      <c r="A678" s="2">
        <v>704</v>
      </c>
      <c r="B678" s="2" t="s">
        <v>273</v>
      </c>
      <c r="C678" s="2" t="s">
        <v>11</v>
      </c>
      <c r="D678" s="3">
        <v>41274</v>
      </c>
      <c r="E678" s="4">
        <f t="shared" si="40"/>
        <v>2012</v>
      </c>
      <c r="F678" s="2" t="s">
        <v>18</v>
      </c>
      <c r="G678" s="2" t="s">
        <v>78</v>
      </c>
      <c r="H678" s="5">
        <v>13013868000</v>
      </c>
      <c r="I678" s="5">
        <v>9235777000</v>
      </c>
      <c r="J678" s="5">
        <v>2656530000</v>
      </c>
      <c r="K678" s="2">
        <v>0</v>
      </c>
      <c r="L678" s="5">
        <v>98383000</v>
      </c>
      <c r="M678" s="1">
        <f t="shared" si="41"/>
        <v>2754913000</v>
      </c>
      <c r="N678" s="1">
        <f t="shared" si="42"/>
        <v>3778091000</v>
      </c>
      <c r="O678" s="1">
        <f t="shared" si="43"/>
        <v>1023178000</v>
      </c>
    </row>
    <row r="679" spans="1:15" hidden="1" x14ac:dyDescent="0.3">
      <c r="A679" s="2">
        <v>705</v>
      </c>
      <c r="B679" s="2" t="s">
        <v>273</v>
      </c>
      <c r="C679" s="2" t="s">
        <v>14</v>
      </c>
      <c r="D679" s="3">
        <v>41639</v>
      </c>
      <c r="E679" s="4">
        <f t="shared" si="40"/>
        <v>2013</v>
      </c>
      <c r="F679" s="2" t="s">
        <v>18</v>
      </c>
      <c r="G679" s="2" t="s">
        <v>78</v>
      </c>
      <c r="H679" s="5">
        <v>14077843000</v>
      </c>
      <c r="I679" s="5">
        <v>9857923000</v>
      </c>
      <c r="J679" s="5">
        <v>3028028000</v>
      </c>
      <c r="K679" s="2">
        <v>0</v>
      </c>
      <c r="L679" s="5">
        <v>133957000</v>
      </c>
      <c r="M679" s="1">
        <f t="shared" si="41"/>
        <v>3161985000</v>
      </c>
      <c r="N679" s="1">
        <f t="shared" si="42"/>
        <v>4219920000</v>
      </c>
      <c r="O679" s="1">
        <f t="shared" si="43"/>
        <v>1057935000</v>
      </c>
    </row>
    <row r="680" spans="1:15" hidden="1" x14ac:dyDescent="0.3">
      <c r="A680" s="2">
        <v>706</v>
      </c>
      <c r="B680" s="2" t="s">
        <v>273</v>
      </c>
      <c r="C680" s="2" t="s">
        <v>15</v>
      </c>
      <c r="D680" s="3">
        <v>42004</v>
      </c>
      <c r="E680" s="4">
        <f t="shared" si="40"/>
        <v>2014</v>
      </c>
      <c r="F680" s="2" t="s">
        <v>18</v>
      </c>
      <c r="G680" s="2" t="s">
        <v>78</v>
      </c>
      <c r="H680" s="5">
        <v>15341647000</v>
      </c>
      <c r="I680" s="5">
        <v>10747886000</v>
      </c>
      <c r="J680" s="5">
        <v>3314030000</v>
      </c>
      <c r="K680" s="2">
        <v>0</v>
      </c>
      <c r="L680" s="5">
        <v>148313000</v>
      </c>
      <c r="M680" s="1">
        <f t="shared" si="41"/>
        <v>3462343000</v>
      </c>
      <c r="N680" s="1">
        <f t="shared" si="42"/>
        <v>4593761000</v>
      </c>
      <c r="O680" s="1">
        <f t="shared" si="43"/>
        <v>1131418000</v>
      </c>
    </row>
    <row r="681" spans="1:15" hidden="1" x14ac:dyDescent="0.3">
      <c r="A681" s="2">
        <v>707</v>
      </c>
      <c r="B681" s="2" t="s">
        <v>273</v>
      </c>
      <c r="C681" s="2" t="s">
        <v>16</v>
      </c>
      <c r="D681" s="3">
        <v>42369</v>
      </c>
      <c r="E681" s="4">
        <f t="shared" si="40"/>
        <v>2015</v>
      </c>
      <c r="F681" s="2" t="s">
        <v>18</v>
      </c>
      <c r="G681" s="2" t="s">
        <v>78</v>
      </c>
      <c r="H681" s="5">
        <v>15280044000</v>
      </c>
      <c r="I681" s="5">
        <v>10724192000</v>
      </c>
      <c r="J681" s="5">
        <v>3277390000</v>
      </c>
      <c r="K681" s="2">
        <v>0</v>
      </c>
      <c r="L681" s="5">
        <v>141675000</v>
      </c>
      <c r="M681" s="1">
        <f t="shared" si="41"/>
        <v>3419065000</v>
      </c>
      <c r="N681" s="1">
        <f t="shared" si="42"/>
        <v>4555852000</v>
      </c>
      <c r="O681" s="1">
        <f t="shared" si="43"/>
        <v>1136787000</v>
      </c>
    </row>
    <row r="682" spans="1:15" hidden="1" x14ac:dyDescent="0.3">
      <c r="A682" s="2">
        <v>708</v>
      </c>
      <c r="B682" s="2" t="s">
        <v>274</v>
      </c>
      <c r="C682" s="2" t="s">
        <v>11</v>
      </c>
      <c r="D682" s="3">
        <v>41425</v>
      </c>
      <c r="E682" s="4">
        <f t="shared" si="40"/>
        <v>2013</v>
      </c>
      <c r="F682" s="2" t="s">
        <v>21</v>
      </c>
      <c r="G682" s="2" t="s">
        <v>38</v>
      </c>
      <c r="H682" s="5">
        <v>2375923000</v>
      </c>
      <c r="I682" s="5">
        <v>862075000</v>
      </c>
      <c r="J682" s="5">
        <v>1156635000</v>
      </c>
      <c r="K682" s="2">
        <v>0</v>
      </c>
      <c r="L682" s="2">
        <v>0</v>
      </c>
      <c r="M682" s="1">
        <f t="shared" si="41"/>
        <v>1156635000</v>
      </c>
      <c r="N682" s="1">
        <f t="shared" si="42"/>
        <v>1513848000</v>
      </c>
      <c r="O682" s="1">
        <f t="shared" si="43"/>
        <v>357213000</v>
      </c>
    </row>
    <row r="683" spans="1:15" hidden="1" x14ac:dyDescent="0.3">
      <c r="A683" s="2">
        <v>709</v>
      </c>
      <c r="B683" s="2" t="s">
        <v>274</v>
      </c>
      <c r="C683" s="2" t="s">
        <v>14</v>
      </c>
      <c r="D683" s="3">
        <v>41790</v>
      </c>
      <c r="E683" s="4">
        <f t="shared" si="40"/>
        <v>2014</v>
      </c>
      <c r="F683" s="2" t="s">
        <v>21</v>
      </c>
      <c r="G683" s="2" t="s">
        <v>38</v>
      </c>
      <c r="H683" s="5">
        <v>2554236000</v>
      </c>
      <c r="I683" s="5">
        <v>952225000</v>
      </c>
      <c r="J683" s="5">
        <v>1196512000</v>
      </c>
      <c r="K683" s="2">
        <v>0</v>
      </c>
      <c r="L683" s="2">
        <v>0</v>
      </c>
      <c r="M683" s="1">
        <f t="shared" si="41"/>
        <v>1196512000</v>
      </c>
      <c r="N683" s="1">
        <f t="shared" si="42"/>
        <v>1602011000</v>
      </c>
      <c r="O683" s="1">
        <f t="shared" si="43"/>
        <v>405499000</v>
      </c>
    </row>
    <row r="684" spans="1:15" hidden="1" x14ac:dyDescent="0.3">
      <c r="A684" s="2">
        <v>710</v>
      </c>
      <c r="B684" s="2" t="s">
        <v>274</v>
      </c>
      <c r="C684" s="2" t="s">
        <v>15</v>
      </c>
      <c r="D684" s="3">
        <v>42155</v>
      </c>
      <c r="E684" s="4">
        <f t="shared" si="40"/>
        <v>2015</v>
      </c>
      <c r="F684" s="2" t="s">
        <v>21</v>
      </c>
      <c r="G684" s="2" t="s">
        <v>38</v>
      </c>
      <c r="H684" s="5">
        <v>2773718000</v>
      </c>
      <c r="I684" s="5">
        <v>1022107000</v>
      </c>
      <c r="J684" s="5">
        <v>1295014000</v>
      </c>
      <c r="K684" s="2">
        <v>0</v>
      </c>
      <c r="L684" s="2">
        <v>0</v>
      </c>
      <c r="M684" s="1">
        <f t="shared" si="41"/>
        <v>1295014000</v>
      </c>
      <c r="N684" s="1">
        <f t="shared" si="42"/>
        <v>1751611000</v>
      </c>
      <c r="O684" s="1">
        <f t="shared" si="43"/>
        <v>456597000</v>
      </c>
    </row>
    <row r="685" spans="1:15" hidden="1" x14ac:dyDescent="0.3">
      <c r="A685" s="2">
        <v>711</v>
      </c>
      <c r="B685" s="2" t="s">
        <v>274</v>
      </c>
      <c r="C685" s="2" t="s">
        <v>16</v>
      </c>
      <c r="D685" s="3">
        <v>42521</v>
      </c>
      <c r="E685" s="4">
        <f t="shared" si="40"/>
        <v>2016</v>
      </c>
      <c r="F685" s="2" t="s">
        <v>21</v>
      </c>
      <c r="G685" s="2" t="s">
        <v>38</v>
      </c>
      <c r="H685" s="5">
        <v>2898150000</v>
      </c>
      <c r="I685" s="5">
        <v>1147639000</v>
      </c>
      <c r="J685" s="5">
        <v>1325567000</v>
      </c>
      <c r="K685" s="2">
        <v>0</v>
      </c>
      <c r="L685" s="2">
        <v>0</v>
      </c>
      <c r="M685" s="1">
        <f t="shared" si="41"/>
        <v>1325567000</v>
      </c>
      <c r="N685" s="1">
        <f t="shared" si="42"/>
        <v>1750511000</v>
      </c>
      <c r="O685" s="1">
        <f t="shared" si="43"/>
        <v>424944000</v>
      </c>
    </row>
    <row r="686" spans="1:15" hidden="1" x14ac:dyDescent="0.3">
      <c r="A686" s="2">
        <v>712</v>
      </c>
      <c r="B686" s="2" t="s">
        <v>275</v>
      </c>
      <c r="C686" s="2" t="s">
        <v>11</v>
      </c>
      <c r="D686" s="3">
        <v>41307</v>
      </c>
      <c r="E686" s="4">
        <f t="shared" si="40"/>
        <v>2013</v>
      </c>
      <c r="F686" s="2" t="s">
        <v>18</v>
      </c>
      <c r="G686" s="2" t="s">
        <v>256</v>
      </c>
      <c r="H686" s="5">
        <v>15651000000</v>
      </c>
      <c r="I686" s="5">
        <v>9480000000</v>
      </c>
      <c r="J686" s="2">
        <v>0</v>
      </c>
      <c r="K686" s="2">
        <v>0</v>
      </c>
      <c r="L686" s="2">
        <v>0</v>
      </c>
      <c r="M686" s="1">
        <f t="shared" si="41"/>
        <v>0</v>
      </c>
      <c r="N686" s="1">
        <f t="shared" si="42"/>
        <v>6171000000</v>
      </c>
      <c r="O686" s="1">
        <f t="shared" si="43"/>
        <v>6171000000</v>
      </c>
    </row>
    <row r="687" spans="1:15" hidden="1" x14ac:dyDescent="0.3">
      <c r="A687" s="2">
        <v>713</v>
      </c>
      <c r="B687" s="2" t="s">
        <v>275</v>
      </c>
      <c r="C687" s="2" t="s">
        <v>14</v>
      </c>
      <c r="D687" s="3">
        <v>41671</v>
      </c>
      <c r="E687" s="4">
        <f t="shared" si="40"/>
        <v>2014</v>
      </c>
      <c r="F687" s="2" t="s">
        <v>18</v>
      </c>
      <c r="G687" s="2" t="s">
        <v>256</v>
      </c>
      <c r="H687" s="5">
        <v>16148000000</v>
      </c>
      <c r="I687" s="5">
        <v>9855000000</v>
      </c>
      <c r="J687" s="2">
        <v>0</v>
      </c>
      <c r="K687" s="2">
        <v>0</v>
      </c>
      <c r="L687" s="2">
        <v>0</v>
      </c>
      <c r="M687" s="1">
        <f t="shared" si="41"/>
        <v>0</v>
      </c>
      <c r="N687" s="1">
        <f t="shared" si="42"/>
        <v>6293000000</v>
      </c>
      <c r="O687" s="1">
        <f t="shared" si="43"/>
        <v>6293000000</v>
      </c>
    </row>
    <row r="688" spans="1:15" hidden="1" x14ac:dyDescent="0.3">
      <c r="A688" s="2">
        <v>714</v>
      </c>
      <c r="B688" s="2" t="s">
        <v>275</v>
      </c>
      <c r="C688" s="2" t="s">
        <v>15</v>
      </c>
      <c r="D688" s="3">
        <v>42035</v>
      </c>
      <c r="E688" s="4">
        <f t="shared" si="40"/>
        <v>2015</v>
      </c>
      <c r="F688" s="2" t="s">
        <v>18</v>
      </c>
      <c r="G688" s="2" t="s">
        <v>256</v>
      </c>
      <c r="H688" s="5">
        <v>16435000000</v>
      </c>
      <c r="I688" s="5">
        <v>10146000000</v>
      </c>
      <c r="J688" s="2">
        <v>0</v>
      </c>
      <c r="K688" s="2">
        <v>0</v>
      </c>
      <c r="L688" s="2">
        <v>0</v>
      </c>
      <c r="M688" s="1">
        <f t="shared" si="41"/>
        <v>0</v>
      </c>
      <c r="N688" s="1">
        <f t="shared" si="42"/>
        <v>6289000000</v>
      </c>
      <c r="O688" s="1">
        <f t="shared" si="43"/>
        <v>6289000000</v>
      </c>
    </row>
    <row r="689" spans="1:15" hidden="1" x14ac:dyDescent="0.3">
      <c r="A689" s="2">
        <v>715</v>
      </c>
      <c r="B689" s="2" t="s">
        <v>275</v>
      </c>
      <c r="C689" s="2" t="s">
        <v>16</v>
      </c>
      <c r="D689" s="3">
        <v>42399</v>
      </c>
      <c r="E689" s="4">
        <f t="shared" si="40"/>
        <v>2016</v>
      </c>
      <c r="F689" s="2" t="s">
        <v>18</v>
      </c>
      <c r="G689" s="2" t="s">
        <v>256</v>
      </c>
      <c r="H689" s="5">
        <v>15797000000</v>
      </c>
      <c r="I689" s="5">
        <v>10077000000</v>
      </c>
      <c r="J689" s="2">
        <v>0</v>
      </c>
      <c r="K689" s="2">
        <v>0</v>
      </c>
      <c r="L689" s="2">
        <v>0</v>
      </c>
      <c r="M689" s="1">
        <f t="shared" si="41"/>
        <v>0</v>
      </c>
      <c r="N689" s="1">
        <f t="shared" si="42"/>
        <v>5720000000</v>
      </c>
      <c r="O689" s="1">
        <f t="shared" si="43"/>
        <v>5720000000</v>
      </c>
    </row>
    <row r="690" spans="1:15" hidden="1" x14ac:dyDescent="0.3">
      <c r="A690" s="2">
        <v>716</v>
      </c>
      <c r="B690" s="2" t="s">
        <v>276</v>
      </c>
      <c r="C690" s="2" t="s">
        <v>11</v>
      </c>
      <c r="D690" s="3">
        <v>41272</v>
      </c>
      <c r="E690" s="4">
        <f t="shared" si="40"/>
        <v>2012</v>
      </c>
      <c r="F690" s="2" t="s">
        <v>18</v>
      </c>
      <c r="G690" s="2" t="s">
        <v>277</v>
      </c>
      <c r="H690" s="5">
        <v>2715675000</v>
      </c>
      <c r="I690" s="5">
        <v>1277195000</v>
      </c>
      <c r="J690" s="5">
        <v>508547000</v>
      </c>
      <c r="K690" s="5">
        <v>325773000</v>
      </c>
      <c r="L690" s="2">
        <v>0</v>
      </c>
      <c r="M690" s="1">
        <f t="shared" si="41"/>
        <v>834320000</v>
      </c>
      <c r="N690" s="1">
        <f t="shared" si="42"/>
        <v>1438480000</v>
      </c>
      <c r="O690" s="1">
        <f t="shared" si="43"/>
        <v>604160000</v>
      </c>
    </row>
    <row r="691" spans="1:15" hidden="1" x14ac:dyDescent="0.3">
      <c r="A691" s="2">
        <v>717</v>
      </c>
      <c r="B691" s="2" t="s">
        <v>276</v>
      </c>
      <c r="C691" s="2" t="s">
        <v>14</v>
      </c>
      <c r="D691" s="3">
        <v>41636</v>
      </c>
      <c r="E691" s="4">
        <f t="shared" si="40"/>
        <v>2013</v>
      </c>
      <c r="F691" s="2" t="s">
        <v>18</v>
      </c>
      <c r="G691" s="2" t="s">
        <v>277</v>
      </c>
      <c r="H691" s="5">
        <v>2631851000</v>
      </c>
      <c r="I691" s="5">
        <v>1224551000</v>
      </c>
      <c r="J691" s="5">
        <v>468345000</v>
      </c>
      <c r="K691" s="5">
        <v>364923000</v>
      </c>
      <c r="L691" s="2">
        <v>0</v>
      </c>
      <c r="M691" s="1">
        <f t="shared" si="41"/>
        <v>833268000</v>
      </c>
      <c r="N691" s="1">
        <f t="shared" si="42"/>
        <v>1407300000</v>
      </c>
      <c r="O691" s="1">
        <f t="shared" si="43"/>
        <v>574032000</v>
      </c>
    </row>
    <row r="692" spans="1:15" hidden="1" x14ac:dyDescent="0.3">
      <c r="A692" s="2">
        <v>718</v>
      </c>
      <c r="B692" s="2" t="s">
        <v>276</v>
      </c>
      <c r="C692" s="2" t="s">
        <v>15</v>
      </c>
      <c r="D692" s="3">
        <v>42000</v>
      </c>
      <c r="E692" s="4">
        <f t="shared" si="40"/>
        <v>2014</v>
      </c>
      <c r="F692" s="2" t="s">
        <v>18</v>
      </c>
      <c r="G692" s="2" t="s">
        <v>277</v>
      </c>
      <c r="H692" s="5">
        <v>2870658000</v>
      </c>
      <c r="I692" s="5">
        <v>1266246000</v>
      </c>
      <c r="J692" s="5">
        <v>518665000</v>
      </c>
      <c r="K692" s="5">
        <v>395121000</v>
      </c>
      <c r="L692" s="2">
        <v>0</v>
      </c>
      <c r="M692" s="1">
        <f t="shared" si="41"/>
        <v>913786000</v>
      </c>
      <c r="N692" s="1">
        <f t="shared" si="42"/>
        <v>1604412000</v>
      </c>
      <c r="O692" s="1">
        <f t="shared" si="43"/>
        <v>690626000</v>
      </c>
    </row>
    <row r="693" spans="1:15" hidden="1" x14ac:dyDescent="0.3">
      <c r="A693" s="2">
        <v>719</v>
      </c>
      <c r="B693" s="2" t="s">
        <v>276</v>
      </c>
      <c r="C693" s="2" t="s">
        <v>16</v>
      </c>
      <c r="D693" s="3">
        <v>42364</v>
      </c>
      <c r="E693" s="4">
        <f t="shared" si="40"/>
        <v>2015</v>
      </c>
      <c r="F693" s="2" t="s">
        <v>18</v>
      </c>
      <c r="G693" s="2" t="s">
        <v>277</v>
      </c>
      <c r="H693" s="5">
        <v>2820270000</v>
      </c>
      <c r="I693" s="5">
        <v>1281566000</v>
      </c>
      <c r="J693" s="5">
        <v>562080000</v>
      </c>
      <c r="K693" s="5">
        <v>427043000</v>
      </c>
      <c r="L693" s="2">
        <v>0</v>
      </c>
      <c r="M693" s="1">
        <f t="shared" si="41"/>
        <v>989123000</v>
      </c>
      <c r="N693" s="1">
        <f t="shared" si="42"/>
        <v>1538704000</v>
      </c>
      <c r="O693" s="1">
        <f t="shared" si="43"/>
        <v>549581000</v>
      </c>
    </row>
    <row r="694" spans="1:15" hidden="1" x14ac:dyDescent="0.3">
      <c r="A694" s="2">
        <v>720</v>
      </c>
      <c r="B694" s="2" t="s">
        <v>278</v>
      </c>
      <c r="C694" s="2" t="s">
        <v>11</v>
      </c>
      <c r="D694" s="3">
        <v>41639</v>
      </c>
      <c r="E694" s="4">
        <f t="shared" si="40"/>
        <v>2013</v>
      </c>
      <c r="F694" s="2" t="s">
        <v>18</v>
      </c>
      <c r="G694" s="2" t="s">
        <v>279</v>
      </c>
      <c r="H694" s="5">
        <v>19540000000</v>
      </c>
      <c r="I694" s="5">
        <v>15422000000</v>
      </c>
      <c r="J694" s="5">
        <v>2816000000</v>
      </c>
      <c r="K694" s="2">
        <v>0</v>
      </c>
      <c r="L694" s="2">
        <v>0</v>
      </c>
      <c r="M694" s="1">
        <f t="shared" si="41"/>
        <v>2816000000</v>
      </c>
      <c r="N694" s="1">
        <f t="shared" si="42"/>
        <v>4118000000</v>
      </c>
      <c r="O694" s="1">
        <f t="shared" si="43"/>
        <v>1302000000</v>
      </c>
    </row>
    <row r="695" spans="1:15" hidden="1" x14ac:dyDescent="0.3">
      <c r="A695" s="2">
        <v>721</v>
      </c>
      <c r="B695" s="2" t="s">
        <v>278</v>
      </c>
      <c r="C695" s="2" t="s">
        <v>14</v>
      </c>
      <c r="D695" s="3">
        <v>42004</v>
      </c>
      <c r="E695" s="4">
        <f t="shared" si="40"/>
        <v>2014</v>
      </c>
      <c r="F695" s="2" t="s">
        <v>18</v>
      </c>
      <c r="G695" s="2" t="s">
        <v>279</v>
      </c>
      <c r="H695" s="5">
        <v>18138000000</v>
      </c>
      <c r="I695" s="5">
        <v>13906000000</v>
      </c>
      <c r="J695" s="5">
        <v>2815000000</v>
      </c>
      <c r="K695" s="2">
        <v>0</v>
      </c>
      <c r="L695" s="2">
        <v>0</v>
      </c>
      <c r="M695" s="1">
        <f t="shared" si="41"/>
        <v>2815000000</v>
      </c>
      <c r="N695" s="1">
        <f t="shared" si="42"/>
        <v>4232000000</v>
      </c>
      <c r="O695" s="1">
        <f t="shared" si="43"/>
        <v>1417000000</v>
      </c>
    </row>
    <row r="696" spans="1:15" hidden="1" x14ac:dyDescent="0.3">
      <c r="A696" s="2">
        <v>722</v>
      </c>
      <c r="B696" s="2" t="s">
        <v>278</v>
      </c>
      <c r="C696" s="2" t="s">
        <v>15</v>
      </c>
      <c r="D696" s="3">
        <v>42369</v>
      </c>
      <c r="E696" s="4">
        <f t="shared" si="40"/>
        <v>2015</v>
      </c>
      <c r="F696" s="2" t="s">
        <v>18</v>
      </c>
      <c r="G696" s="2" t="s">
        <v>279</v>
      </c>
      <c r="H696" s="5">
        <v>16443000000</v>
      </c>
      <c r="I696" s="5">
        <v>12164000000</v>
      </c>
      <c r="J696" s="5">
        <v>2728000000</v>
      </c>
      <c r="K696" s="2">
        <v>0</v>
      </c>
      <c r="L696" s="2">
        <v>0</v>
      </c>
      <c r="M696" s="1">
        <f t="shared" si="41"/>
        <v>2728000000</v>
      </c>
      <c r="N696" s="1">
        <f t="shared" si="42"/>
        <v>4279000000</v>
      </c>
      <c r="O696" s="1">
        <f t="shared" si="43"/>
        <v>1551000000</v>
      </c>
    </row>
    <row r="697" spans="1:15" hidden="1" x14ac:dyDescent="0.3">
      <c r="A697" s="2">
        <v>723</v>
      </c>
      <c r="B697" s="2" t="s">
        <v>278</v>
      </c>
      <c r="C697" s="2" t="s">
        <v>16</v>
      </c>
      <c r="D697" s="3">
        <v>42735</v>
      </c>
      <c r="E697" s="4">
        <f t="shared" si="40"/>
        <v>2016</v>
      </c>
      <c r="F697" s="2" t="s">
        <v>18</v>
      </c>
      <c r="G697" s="2" t="s">
        <v>279</v>
      </c>
      <c r="H697" s="5">
        <v>15158000000</v>
      </c>
      <c r="I697" s="5">
        <v>10972000000</v>
      </c>
      <c r="J697" s="5">
        <v>2617000000</v>
      </c>
      <c r="K697" s="2">
        <v>0</v>
      </c>
      <c r="L697" s="2">
        <v>0</v>
      </c>
      <c r="M697" s="1">
        <f t="shared" si="41"/>
        <v>2617000000</v>
      </c>
      <c r="N697" s="1">
        <f t="shared" si="42"/>
        <v>4186000000</v>
      </c>
      <c r="O697" s="1">
        <f t="shared" si="43"/>
        <v>1569000000</v>
      </c>
    </row>
    <row r="698" spans="1:15" hidden="1" x14ac:dyDescent="0.3">
      <c r="A698" s="2">
        <v>724</v>
      </c>
      <c r="B698" s="2" t="s">
        <v>280</v>
      </c>
      <c r="C698" s="2" t="s">
        <v>11</v>
      </c>
      <c r="D698" s="3">
        <v>41274</v>
      </c>
      <c r="E698" s="4">
        <f t="shared" si="40"/>
        <v>2012</v>
      </c>
      <c r="F698" s="2" t="s">
        <v>12</v>
      </c>
      <c r="G698" s="2" t="s">
        <v>281</v>
      </c>
      <c r="H698" s="5">
        <v>8950045000</v>
      </c>
      <c r="I698" s="5">
        <v>5033885000</v>
      </c>
      <c r="J698" s="5">
        <v>2785035000</v>
      </c>
      <c r="K698" s="2">
        <v>0</v>
      </c>
      <c r="L698" s="2">
        <v>0</v>
      </c>
      <c r="M698" s="1">
        <f t="shared" si="41"/>
        <v>2785035000</v>
      </c>
      <c r="N698" s="1">
        <f t="shared" si="42"/>
        <v>3916160000</v>
      </c>
      <c r="O698" s="1">
        <f t="shared" si="43"/>
        <v>1131125000</v>
      </c>
    </row>
    <row r="699" spans="1:15" hidden="1" x14ac:dyDescent="0.3">
      <c r="A699" s="2">
        <v>725</v>
      </c>
      <c r="B699" s="2" t="s">
        <v>280</v>
      </c>
      <c r="C699" s="2" t="s">
        <v>14</v>
      </c>
      <c r="D699" s="3">
        <v>41639</v>
      </c>
      <c r="E699" s="4">
        <f t="shared" si="40"/>
        <v>2013</v>
      </c>
      <c r="F699" s="2" t="s">
        <v>12</v>
      </c>
      <c r="G699" s="2" t="s">
        <v>281</v>
      </c>
      <c r="H699" s="5">
        <v>9437758000</v>
      </c>
      <c r="I699" s="5">
        <v>5301275000</v>
      </c>
      <c r="J699" s="5">
        <v>2839629000</v>
      </c>
      <c r="K699" s="2">
        <v>0</v>
      </c>
      <c r="L699" s="2">
        <v>0</v>
      </c>
      <c r="M699" s="1">
        <f t="shared" si="41"/>
        <v>2839629000</v>
      </c>
      <c r="N699" s="1">
        <f t="shared" si="42"/>
        <v>4136483000</v>
      </c>
      <c r="O699" s="1">
        <f t="shared" si="43"/>
        <v>1296854000</v>
      </c>
    </row>
    <row r="700" spans="1:15" hidden="1" x14ac:dyDescent="0.3">
      <c r="A700" s="2">
        <v>726</v>
      </c>
      <c r="B700" s="2" t="s">
        <v>280</v>
      </c>
      <c r="C700" s="2" t="s">
        <v>15</v>
      </c>
      <c r="D700" s="3">
        <v>42004</v>
      </c>
      <c r="E700" s="4">
        <f t="shared" si="40"/>
        <v>2014</v>
      </c>
      <c r="F700" s="2" t="s">
        <v>12</v>
      </c>
      <c r="G700" s="2" t="s">
        <v>281</v>
      </c>
      <c r="H700" s="5">
        <v>9964953000</v>
      </c>
      <c r="I700" s="5">
        <v>5650711000</v>
      </c>
      <c r="J700" s="5">
        <v>2967125000</v>
      </c>
      <c r="K700" s="2">
        <v>0</v>
      </c>
      <c r="L700" s="2">
        <v>0</v>
      </c>
      <c r="M700" s="1">
        <f t="shared" si="41"/>
        <v>2967125000</v>
      </c>
      <c r="N700" s="1">
        <f t="shared" si="42"/>
        <v>4314242000</v>
      </c>
      <c r="O700" s="1">
        <f t="shared" si="43"/>
        <v>1347117000</v>
      </c>
    </row>
    <row r="701" spans="1:15" hidden="1" x14ac:dyDescent="0.3">
      <c r="A701" s="2">
        <v>727</v>
      </c>
      <c r="B701" s="2" t="s">
        <v>280</v>
      </c>
      <c r="C701" s="2" t="s">
        <v>16</v>
      </c>
      <c r="D701" s="3">
        <v>42369</v>
      </c>
      <c r="E701" s="4">
        <f t="shared" si="40"/>
        <v>2015</v>
      </c>
      <c r="F701" s="2" t="s">
        <v>12</v>
      </c>
      <c r="G701" s="2" t="s">
        <v>281</v>
      </c>
      <c r="H701" s="5">
        <v>9973384000</v>
      </c>
      <c r="I701" s="5">
        <v>5741956000</v>
      </c>
      <c r="J701" s="5">
        <v>2931108000</v>
      </c>
      <c r="K701" s="2">
        <v>0</v>
      </c>
      <c r="L701" s="2">
        <v>0</v>
      </c>
      <c r="M701" s="1">
        <f t="shared" si="41"/>
        <v>2931108000</v>
      </c>
      <c r="N701" s="1">
        <f t="shared" si="42"/>
        <v>4231428000</v>
      </c>
      <c r="O701" s="1">
        <f t="shared" si="43"/>
        <v>1300320000</v>
      </c>
    </row>
    <row r="702" spans="1:15" hidden="1" x14ac:dyDescent="0.3">
      <c r="A702" s="2">
        <v>728</v>
      </c>
      <c r="B702" s="2" t="s">
        <v>282</v>
      </c>
      <c r="C702" s="2" t="s">
        <v>11</v>
      </c>
      <c r="D702" s="3">
        <v>41639</v>
      </c>
      <c r="E702" s="4">
        <f t="shared" si="40"/>
        <v>2013</v>
      </c>
      <c r="F702" s="2" t="s">
        <v>82</v>
      </c>
      <c r="G702" s="2" t="s">
        <v>113</v>
      </c>
      <c r="H702" s="5">
        <v>29402000000</v>
      </c>
      <c r="I702" s="5">
        <v>24931000000</v>
      </c>
      <c r="J702" s="5">
        <v>1333000000</v>
      </c>
      <c r="K702" s="2">
        <v>0</v>
      </c>
      <c r="L702" s="2">
        <v>0</v>
      </c>
      <c r="M702" s="1">
        <f t="shared" si="41"/>
        <v>1333000000</v>
      </c>
      <c r="N702" s="1">
        <f t="shared" si="42"/>
        <v>4471000000</v>
      </c>
      <c r="O702" s="1">
        <f t="shared" si="43"/>
        <v>3138000000</v>
      </c>
    </row>
    <row r="703" spans="1:15" hidden="1" x14ac:dyDescent="0.3">
      <c r="A703" s="2">
        <v>729</v>
      </c>
      <c r="B703" s="2" t="s">
        <v>282</v>
      </c>
      <c r="C703" s="2" t="s">
        <v>14</v>
      </c>
      <c r="D703" s="3">
        <v>42004</v>
      </c>
      <c r="E703" s="4">
        <f t="shared" si="40"/>
        <v>2014</v>
      </c>
      <c r="F703" s="2" t="s">
        <v>82</v>
      </c>
      <c r="G703" s="2" t="s">
        <v>113</v>
      </c>
      <c r="H703" s="5">
        <v>32870000000</v>
      </c>
      <c r="I703" s="5">
        <v>27334000000</v>
      </c>
      <c r="J703" s="5">
        <v>293000000</v>
      </c>
      <c r="K703" s="2">
        <v>0</v>
      </c>
      <c r="L703" s="2">
        <v>0</v>
      </c>
      <c r="M703" s="1">
        <f t="shared" si="41"/>
        <v>293000000</v>
      </c>
      <c r="N703" s="1">
        <f t="shared" si="42"/>
        <v>5536000000</v>
      </c>
      <c r="O703" s="1">
        <f t="shared" si="43"/>
        <v>5243000000</v>
      </c>
    </row>
    <row r="704" spans="1:15" hidden="1" x14ac:dyDescent="0.3">
      <c r="A704" s="2">
        <v>730</v>
      </c>
      <c r="B704" s="2" t="s">
        <v>282</v>
      </c>
      <c r="C704" s="2" t="s">
        <v>15</v>
      </c>
      <c r="D704" s="3">
        <v>42369</v>
      </c>
      <c r="E704" s="4">
        <f t="shared" si="40"/>
        <v>2015</v>
      </c>
      <c r="F704" s="2" t="s">
        <v>82</v>
      </c>
      <c r="G704" s="2" t="s">
        <v>113</v>
      </c>
      <c r="H704" s="5">
        <v>23633000000</v>
      </c>
      <c r="I704" s="5">
        <v>21113000000</v>
      </c>
      <c r="J704" s="5">
        <v>200000000</v>
      </c>
      <c r="K704" s="2">
        <v>0</v>
      </c>
      <c r="L704" s="2">
        <v>0</v>
      </c>
      <c r="M704" s="1">
        <f t="shared" si="41"/>
        <v>200000000</v>
      </c>
      <c r="N704" s="1">
        <f t="shared" si="42"/>
        <v>2520000000</v>
      </c>
      <c r="O704" s="1">
        <f t="shared" si="43"/>
        <v>2320000000</v>
      </c>
    </row>
    <row r="705" spans="1:15" hidden="1" x14ac:dyDescent="0.3">
      <c r="A705" s="2">
        <v>731</v>
      </c>
      <c r="B705" s="2" t="s">
        <v>282</v>
      </c>
      <c r="C705" s="2" t="s">
        <v>16</v>
      </c>
      <c r="D705" s="3">
        <v>42735</v>
      </c>
      <c r="E705" s="4">
        <f t="shared" si="40"/>
        <v>2016</v>
      </c>
      <c r="F705" s="2" t="s">
        <v>82</v>
      </c>
      <c r="G705" s="2" t="s">
        <v>113</v>
      </c>
      <c r="H705" s="5">
        <v>15887000000</v>
      </c>
      <c r="I705" s="5">
        <v>15023000000</v>
      </c>
      <c r="J705" s="5">
        <v>228000000</v>
      </c>
      <c r="K705" s="2">
        <v>0</v>
      </c>
      <c r="L705" s="2">
        <v>0</v>
      </c>
      <c r="M705" s="1">
        <f t="shared" si="41"/>
        <v>228000000</v>
      </c>
      <c r="N705" s="1">
        <f t="shared" si="42"/>
        <v>864000000</v>
      </c>
      <c r="O705" s="1">
        <f t="shared" si="43"/>
        <v>636000000</v>
      </c>
    </row>
    <row r="706" spans="1:15" hidden="1" x14ac:dyDescent="0.3">
      <c r="A706" s="2">
        <v>732</v>
      </c>
      <c r="B706" s="2" t="s">
        <v>283</v>
      </c>
      <c r="C706" s="2" t="s">
        <v>11</v>
      </c>
      <c r="D706" s="3">
        <v>41455</v>
      </c>
      <c r="E706" s="4">
        <f t="shared" si="40"/>
        <v>2013</v>
      </c>
      <c r="F706" s="2" t="s">
        <v>18</v>
      </c>
      <c r="G706" s="2" t="s">
        <v>277</v>
      </c>
      <c r="H706" s="5">
        <v>4297842000</v>
      </c>
      <c r="I706" s="5">
        <v>3193722000</v>
      </c>
      <c r="J706" s="5">
        <v>902869000</v>
      </c>
      <c r="K706" s="2">
        <v>0</v>
      </c>
      <c r="L706" s="2">
        <v>0</v>
      </c>
      <c r="M706" s="1">
        <f t="shared" si="41"/>
        <v>902869000</v>
      </c>
      <c r="N706" s="1">
        <f t="shared" si="42"/>
        <v>1104120000</v>
      </c>
      <c r="O706" s="1">
        <f t="shared" si="43"/>
        <v>201251000</v>
      </c>
    </row>
    <row r="707" spans="1:15" hidden="1" x14ac:dyDescent="0.3">
      <c r="A707" s="2">
        <v>733</v>
      </c>
      <c r="B707" s="2" t="s">
        <v>283</v>
      </c>
      <c r="C707" s="2" t="s">
        <v>14</v>
      </c>
      <c r="D707" s="3">
        <v>41820</v>
      </c>
      <c r="E707" s="4">
        <f t="shared" ref="E707:E770" si="44">YEAR(D707)</f>
        <v>2014</v>
      </c>
      <c r="F707" s="2" t="s">
        <v>18</v>
      </c>
      <c r="G707" s="2" t="s">
        <v>277</v>
      </c>
      <c r="H707" s="5">
        <v>5348483000</v>
      </c>
      <c r="I707" s="5">
        <v>3891816000</v>
      </c>
      <c r="J707" s="5">
        <v>1126940000</v>
      </c>
      <c r="K707" s="2">
        <v>0</v>
      </c>
      <c r="L707" s="2">
        <v>0</v>
      </c>
      <c r="M707" s="1">
        <f t="shared" ref="M707:M770" si="45">J707+K707+L707</f>
        <v>1126940000</v>
      </c>
      <c r="N707" s="1">
        <f t="shared" ref="N707:N770" si="46">H707-I707</f>
        <v>1456667000</v>
      </c>
      <c r="O707" s="1">
        <f t="shared" ref="O707:O770" si="47">N707-M707</f>
        <v>329727000</v>
      </c>
    </row>
    <row r="708" spans="1:15" hidden="1" x14ac:dyDescent="0.3">
      <c r="A708" s="2">
        <v>734</v>
      </c>
      <c r="B708" s="2" t="s">
        <v>283</v>
      </c>
      <c r="C708" s="2" t="s">
        <v>15</v>
      </c>
      <c r="D708" s="3">
        <v>42185</v>
      </c>
      <c r="E708" s="4">
        <f t="shared" si="44"/>
        <v>2015</v>
      </c>
      <c r="F708" s="2" t="s">
        <v>18</v>
      </c>
      <c r="G708" s="2" t="s">
        <v>277</v>
      </c>
      <c r="H708" s="5">
        <v>6155297000</v>
      </c>
      <c r="I708" s="5">
        <v>4338193000</v>
      </c>
      <c r="J708" s="5">
        <v>1347510000</v>
      </c>
      <c r="K708" s="2">
        <v>0</v>
      </c>
      <c r="L708" s="2">
        <v>0</v>
      </c>
      <c r="M708" s="1">
        <f t="shared" si="45"/>
        <v>1347510000</v>
      </c>
      <c r="N708" s="1">
        <f t="shared" si="46"/>
        <v>1817104000</v>
      </c>
      <c r="O708" s="1">
        <f t="shared" si="47"/>
        <v>469594000</v>
      </c>
    </row>
    <row r="709" spans="1:15" hidden="1" x14ac:dyDescent="0.3">
      <c r="A709" s="2">
        <v>735</v>
      </c>
      <c r="B709" s="2" t="s">
        <v>283</v>
      </c>
      <c r="C709" s="2" t="s">
        <v>16</v>
      </c>
      <c r="D709" s="3">
        <v>42551</v>
      </c>
      <c r="E709" s="4">
        <f t="shared" si="44"/>
        <v>2016</v>
      </c>
      <c r="F709" s="2" t="s">
        <v>18</v>
      </c>
      <c r="G709" s="2" t="s">
        <v>277</v>
      </c>
      <c r="H709" s="5">
        <v>6911676000</v>
      </c>
      <c r="I709" s="5">
        <v>4818585000</v>
      </c>
      <c r="J709" s="5">
        <v>1513064000</v>
      </c>
      <c r="K709" s="2">
        <v>0</v>
      </c>
      <c r="L709" s="2">
        <v>0</v>
      </c>
      <c r="M709" s="1">
        <f t="shared" si="45"/>
        <v>1513064000</v>
      </c>
      <c r="N709" s="1">
        <f t="shared" si="46"/>
        <v>2093091000</v>
      </c>
      <c r="O709" s="1">
        <f t="shared" si="47"/>
        <v>580027000</v>
      </c>
    </row>
    <row r="710" spans="1:15" hidden="1" x14ac:dyDescent="0.3">
      <c r="A710" s="2">
        <v>736</v>
      </c>
      <c r="B710" s="2" t="s">
        <v>284</v>
      </c>
      <c r="C710" s="2" t="s">
        <v>11</v>
      </c>
      <c r="D710" s="3">
        <v>41274</v>
      </c>
      <c r="E710" s="4">
        <f t="shared" si="44"/>
        <v>2012</v>
      </c>
      <c r="F710" s="2" t="s">
        <v>18</v>
      </c>
      <c r="G710" s="2" t="s">
        <v>285</v>
      </c>
      <c r="H710" s="5">
        <v>4088983000</v>
      </c>
      <c r="I710" s="5">
        <v>1671980000</v>
      </c>
      <c r="J710" s="5">
        <v>1269586000</v>
      </c>
      <c r="K710" s="5">
        <v>201197000</v>
      </c>
      <c r="L710" s="5">
        <v>92369000</v>
      </c>
      <c r="M710" s="1">
        <f t="shared" si="45"/>
        <v>1563152000</v>
      </c>
      <c r="N710" s="1">
        <f t="shared" si="46"/>
        <v>2417003000</v>
      </c>
      <c r="O710" s="1">
        <f t="shared" si="47"/>
        <v>853851000</v>
      </c>
    </row>
    <row r="711" spans="1:15" hidden="1" x14ac:dyDescent="0.3">
      <c r="A711" s="2">
        <v>737</v>
      </c>
      <c r="B711" s="2" t="s">
        <v>284</v>
      </c>
      <c r="C711" s="2" t="s">
        <v>14</v>
      </c>
      <c r="D711" s="3">
        <v>41637</v>
      </c>
      <c r="E711" s="4">
        <f t="shared" si="44"/>
        <v>2013</v>
      </c>
      <c r="F711" s="2" t="s">
        <v>18</v>
      </c>
      <c r="G711" s="2" t="s">
        <v>285</v>
      </c>
      <c r="H711" s="5">
        <v>4082157000</v>
      </c>
      <c r="I711" s="5">
        <v>1672901000</v>
      </c>
      <c r="J711" s="5">
        <v>1269777000</v>
      </c>
      <c r="K711" s="5">
        <v>207591000</v>
      </c>
      <c r="L711" s="5">
        <v>125876000</v>
      </c>
      <c r="M711" s="1">
        <f t="shared" si="45"/>
        <v>1603244000</v>
      </c>
      <c r="N711" s="1">
        <f t="shared" si="46"/>
        <v>2409256000</v>
      </c>
      <c r="O711" s="1">
        <f t="shared" si="47"/>
        <v>806012000</v>
      </c>
    </row>
    <row r="712" spans="1:15" hidden="1" x14ac:dyDescent="0.3">
      <c r="A712" s="2">
        <v>738</v>
      </c>
      <c r="B712" s="2" t="s">
        <v>284</v>
      </c>
      <c r="C712" s="2" t="s">
        <v>15</v>
      </c>
      <c r="D712" s="3">
        <v>42001</v>
      </c>
      <c r="E712" s="4">
        <f t="shared" si="44"/>
        <v>2014</v>
      </c>
      <c r="F712" s="2" t="s">
        <v>18</v>
      </c>
      <c r="G712" s="2" t="s">
        <v>285</v>
      </c>
      <c r="H712" s="5">
        <v>4277207000</v>
      </c>
      <c r="I712" s="5">
        <v>1698372000</v>
      </c>
      <c r="J712" s="5">
        <v>1315793000</v>
      </c>
      <c r="K712" s="5">
        <v>222556000</v>
      </c>
      <c r="L712" s="5">
        <v>99794000</v>
      </c>
      <c r="M712" s="1">
        <f t="shared" si="45"/>
        <v>1638143000</v>
      </c>
      <c r="N712" s="1">
        <f t="shared" si="46"/>
        <v>2578835000</v>
      </c>
      <c r="O712" s="1">
        <f t="shared" si="47"/>
        <v>940692000</v>
      </c>
    </row>
    <row r="713" spans="1:15" hidden="1" x14ac:dyDescent="0.3">
      <c r="A713" s="2">
        <v>739</v>
      </c>
      <c r="B713" s="2" t="s">
        <v>284</v>
      </c>
      <c r="C713" s="2" t="s">
        <v>16</v>
      </c>
      <c r="D713" s="3">
        <v>42365</v>
      </c>
      <c r="E713" s="4">
        <f t="shared" si="44"/>
        <v>2015</v>
      </c>
      <c r="F713" s="2" t="s">
        <v>18</v>
      </c>
      <c r="G713" s="2" t="s">
        <v>285</v>
      </c>
      <c r="H713" s="5">
        <v>4447509000</v>
      </c>
      <c r="I713" s="5">
        <v>1677033000</v>
      </c>
      <c r="J713" s="5">
        <v>1370183000</v>
      </c>
      <c r="K713" s="5">
        <v>242944000</v>
      </c>
      <c r="L713" s="5">
        <v>86171000</v>
      </c>
      <c r="M713" s="1">
        <f t="shared" si="45"/>
        <v>1699298000</v>
      </c>
      <c r="N713" s="1">
        <f t="shared" si="46"/>
        <v>2770476000</v>
      </c>
      <c r="O713" s="1">
        <f t="shared" si="47"/>
        <v>1071178000</v>
      </c>
    </row>
    <row r="714" spans="1:15" hidden="1" x14ac:dyDescent="0.3">
      <c r="A714" s="2">
        <v>740</v>
      </c>
      <c r="B714" s="2" t="s">
        <v>286</v>
      </c>
      <c r="C714" s="2" t="s">
        <v>11</v>
      </c>
      <c r="D714" s="3">
        <v>41274</v>
      </c>
      <c r="E714" s="4">
        <f t="shared" si="44"/>
        <v>2012</v>
      </c>
      <c r="F714" s="2" t="s">
        <v>46</v>
      </c>
      <c r="G714" s="2" t="s">
        <v>104</v>
      </c>
      <c r="H714" s="5">
        <v>3036584000</v>
      </c>
      <c r="I714" s="5">
        <v>162167000</v>
      </c>
      <c r="J714" s="5">
        <v>1789327000</v>
      </c>
      <c r="K714" s="2">
        <v>0</v>
      </c>
      <c r="L714" s="5">
        <v>193937000</v>
      </c>
      <c r="M714" s="1">
        <f t="shared" si="45"/>
        <v>1983264000</v>
      </c>
      <c r="N714" s="1">
        <f t="shared" si="46"/>
        <v>2874417000</v>
      </c>
      <c r="O714" s="1">
        <f t="shared" si="47"/>
        <v>891153000</v>
      </c>
    </row>
    <row r="715" spans="1:15" hidden="1" x14ac:dyDescent="0.3">
      <c r="A715" s="2">
        <v>741</v>
      </c>
      <c r="B715" s="2" t="s">
        <v>286</v>
      </c>
      <c r="C715" s="2" t="s">
        <v>14</v>
      </c>
      <c r="D715" s="3">
        <v>41639</v>
      </c>
      <c r="E715" s="4">
        <f t="shared" si="44"/>
        <v>2013</v>
      </c>
      <c r="F715" s="2" t="s">
        <v>46</v>
      </c>
      <c r="G715" s="2" t="s">
        <v>104</v>
      </c>
      <c r="H715" s="5">
        <v>2872833000</v>
      </c>
      <c r="I715" s="5">
        <v>116241000</v>
      </c>
      <c r="J715" s="5">
        <v>1716639000</v>
      </c>
      <c r="K715" s="2">
        <v>0</v>
      </c>
      <c r="L715" s="5">
        <v>131409000</v>
      </c>
      <c r="M715" s="1">
        <f t="shared" si="45"/>
        <v>1848048000</v>
      </c>
      <c r="N715" s="1">
        <f t="shared" si="46"/>
        <v>2756592000</v>
      </c>
      <c r="O715" s="1">
        <f t="shared" si="47"/>
        <v>908544000</v>
      </c>
    </row>
    <row r="716" spans="1:15" hidden="1" x14ac:dyDescent="0.3">
      <c r="A716" s="2">
        <v>742</v>
      </c>
      <c r="B716" s="2" t="s">
        <v>286</v>
      </c>
      <c r="C716" s="2" t="s">
        <v>15</v>
      </c>
      <c r="D716" s="3">
        <v>42004</v>
      </c>
      <c r="E716" s="4">
        <f t="shared" si="44"/>
        <v>2014</v>
      </c>
      <c r="F716" s="2" t="s">
        <v>46</v>
      </c>
      <c r="G716" s="2" t="s">
        <v>104</v>
      </c>
      <c r="H716" s="5">
        <v>2955641000</v>
      </c>
      <c r="I716" s="5">
        <v>86453000</v>
      </c>
      <c r="J716" s="5">
        <v>1843069000</v>
      </c>
      <c r="K716" s="2">
        <v>0</v>
      </c>
      <c r="L716" s="5">
        <v>120266000</v>
      </c>
      <c r="M716" s="1">
        <f t="shared" si="45"/>
        <v>1963335000</v>
      </c>
      <c r="N716" s="1">
        <f t="shared" si="46"/>
        <v>2869188000</v>
      </c>
      <c r="O716" s="1">
        <f t="shared" si="47"/>
        <v>905853000</v>
      </c>
    </row>
    <row r="717" spans="1:15" hidden="1" x14ac:dyDescent="0.3">
      <c r="A717" s="2">
        <v>743</v>
      </c>
      <c r="B717" s="2" t="s">
        <v>286</v>
      </c>
      <c r="C717" s="2" t="s">
        <v>16</v>
      </c>
      <c r="D717" s="3">
        <v>42369</v>
      </c>
      <c r="E717" s="4">
        <f t="shared" si="44"/>
        <v>2015</v>
      </c>
      <c r="F717" s="2" t="s">
        <v>46</v>
      </c>
      <c r="G717" s="2" t="s">
        <v>104</v>
      </c>
      <c r="H717" s="5">
        <v>3153251000</v>
      </c>
      <c r="I717" s="5">
        <v>82175000</v>
      </c>
      <c r="J717" s="5">
        <v>1948041000</v>
      </c>
      <c r="K717" s="2">
        <v>0</v>
      </c>
      <c r="L717" s="5">
        <v>127821000</v>
      </c>
      <c r="M717" s="1">
        <f t="shared" si="45"/>
        <v>2075862000</v>
      </c>
      <c r="N717" s="1">
        <f t="shared" si="46"/>
        <v>3071076000</v>
      </c>
      <c r="O717" s="1">
        <f t="shared" si="47"/>
        <v>995214000</v>
      </c>
    </row>
    <row r="718" spans="1:15" hidden="1" x14ac:dyDescent="0.3">
      <c r="A718" s="2">
        <v>744</v>
      </c>
      <c r="B718" s="2" t="s">
        <v>287</v>
      </c>
      <c r="C718" s="2" t="s">
        <v>11</v>
      </c>
      <c r="D718" s="3">
        <v>41636</v>
      </c>
      <c r="E718" s="4">
        <f t="shared" si="44"/>
        <v>2013</v>
      </c>
      <c r="F718" s="2" t="s">
        <v>18</v>
      </c>
      <c r="G718" s="2" t="s">
        <v>288</v>
      </c>
      <c r="H718" s="5">
        <v>4627802000</v>
      </c>
      <c r="I718" s="5">
        <v>3016109000</v>
      </c>
      <c r="J718" s="5">
        <v>1096507000</v>
      </c>
      <c r="K718" s="2">
        <v>0</v>
      </c>
      <c r="L718" s="2">
        <v>0</v>
      </c>
      <c r="M718" s="1">
        <f t="shared" si="45"/>
        <v>1096507000</v>
      </c>
      <c r="N718" s="1">
        <f t="shared" si="46"/>
        <v>1611693000</v>
      </c>
      <c r="O718" s="1">
        <f t="shared" si="47"/>
        <v>515186000</v>
      </c>
    </row>
    <row r="719" spans="1:15" hidden="1" x14ac:dyDescent="0.3">
      <c r="A719" s="2">
        <v>745</v>
      </c>
      <c r="B719" s="2" t="s">
        <v>287</v>
      </c>
      <c r="C719" s="2" t="s">
        <v>14</v>
      </c>
      <c r="D719" s="3">
        <v>42007</v>
      </c>
      <c r="E719" s="4">
        <f t="shared" si="44"/>
        <v>2015</v>
      </c>
      <c r="F719" s="2" t="s">
        <v>18</v>
      </c>
      <c r="G719" s="2" t="s">
        <v>288</v>
      </c>
      <c r="H719" s="5">
        <v>5324746000</v>
      </c>
      <c r="I719" s="5">
        <v>3420339000</v>
      </c>
      <c r="J719" s="5">
        <v>1340453000</v>
      </c>
      <c r="K719" s="2">
        <v>0</v>
      </c>
      <c r="L719" s="2">
        <v>0</v>
      </c>
      <c r="M719" s="1">
        <f t="shared" si="45"/>
        <v>1340453000</v>
      </c>
      <c r="N719" s="1">
        <f t="shared" si="46"/>
        <v>1904407000</v>
      </c>
      <c r="O719" s="1">
        <f t="shared" si="47"/>
        <v>563954000</v>
      </c>
    </row>
    <row r="720" spans="1:15" hidden="1" x14ac:dyDescent="0.3">
      <c r="A720" s="2">
        <v>746</v>
      </c>
      <c r="B720" s="2" t="s">
        <v>287</v>
      </c>
      <c r="C720" s="2" t="s">
        <v>15</v>
      </c>
      <c r="D720" s="3">
        <v>42371</v>
      </c>
      <c r="E720" s="4">
        <f t="shared" si="44"/>
        <v>2016</v>
      </c>
      <c r="F720" s="2" t="s">
        <v>18</v>
      </c>
      <c r="G720" s="2" t="s">
        <v>288</v>
      </c>
      <c r="H720" s="5">
        <v>5731549000</v>
      </c>
      <c r="I720" s="5">
        <v>3595217000</v>
      </c>
      <c r="J720" s="5">
        <v>1541214000</v>
      </c>
      <c r="K720" s="2">
        <v>0</v>
      </c>
      <c r="L720" s="2">
        <v>0</v>
      </c>
      <c r="M720" s="1">
        <f t="shared" si="45"/>
        <v>1541214000</v>
      </c>
      <c r="N720" s="1">
        <f t="shared" si="46"/>
        <v>2136332000</v>
      </c>
      <c r="O720" s="1">
        <f t="shared" si="47"/>
        <v>595118000</v>
      </c>
    </row>
    <row r="721" spans="1:15" hidden="1" x14ac:dyDescent="0.3">
      <c r="A721" s="2">
        <v>747</v>
      </c>
      <c r="B721" s="2" t="s">
        <v>287</v>
      </c>
      <c r="C721" s="2" t="s">
        <v>16</v>
      </c>
      <c r="D721" s="3">
        <v>42735</v>
      </c>
      <c r="E721" s="4">
        <f t="shared" si="44"/>
        <v>2016</v>
      </c>
      <c r="F721" s="2" t="s">
        <v>18</v>
      </c>
      <c r="G721" s="2" t="s">
        <v>288</v>
      </c>
      <c r="H721" s="5">
        <v>6028199000</v>
      </c>
      <c r="I721" s="5">
        <v>3752151000</v>
      </c>
      <c r="J721" s="5">
        <v>1500399000</v>
      </c>
      <c r="K721" s="2">
        <v>0</v>
      </c>
      <c r="L721" s="2">
        <v>0</v>
      </c>
      <c r="M721" s="1">
        <f t="shared" si="45"/>
        <v>1500399000</v>
      </c>
      <c r="N721" s="1">
        <f t="shared" si="46"/>
        <v>2276048000</v>
      </c>
      <c r="O721" s="1">
        <f t="shared" si="47"/>
        <v>775649000</v>
      </c>
    </row>
    <row r="722" spans="1:15" hidden="1" x14ac:dyDescent="0.3">
      <c r="A722" s="2">
        <v>748</v>
      </c>
      <c r="B722" s="2" t="s">
        <v>289</v>
      </c>
      <c r="C722" s="2" t="s">
        <v>11</v>
      </c>
      <c r="D722" s="3">
        <v>41274</v>
      </c>
      <c r="E722" s="4">
        <f t="shared" si="44"/>
        <v>2012</v>
      </c>
      <c r="F722" s="2" t="s">
        <v>24</v>
      </c>
      <c r="G722" s="2" t="s">
        <v>198</v>
      </c>
      <c r="H722" s="5">
        <v>33013000000</v>
      </c>
      <c r="I722" s="5">
        <v>5717000000</v>
      </c>
      <c r="J722" s="5">
        <v>20801000000</v>
      </c>
      <c r="K722" s="2">
        <v>0</v>
      </c>
      <c r="L722" s="5">
        <v>1679000000</v>
      </c>
      <c r="M722" s="1">
        <f t="shared" si="45"/>
        <v>22480000000</v>
      </c>
      <c r="N722" s="1">
        <f t="shared" si="46"/>
        <v>27296000000</v>
      </c>
      <c r="O722" s="1">
        <f t="shared" si="47"/>
        <v>4816000000</v>
      </c>
    </row>
    <row r="723" spans="1:15" hidden="1" x14ac:dyDescent="0.3">
      <c r="A723" s="2">
        <v>749</v>
      </c>
      <c r="B723" s="2" t="s">
        <v>289</v>
      </c>
      <c r="C723" s="2" t="s">
        <v>14</v>
      </c>
      <c r="D723" s="3">
        <v>41639</v>
      </c>
      <c r="E723" s="4">
        <f t="shared" si="44"/>
        <v>2013</v>
      </c>
      <c r="F723" s="2" t="s">
        <v>24</v>
      </c>
      <c r="G723" s="2" t="s">
        <v>198</v>
      </c>
      <c r="H723" s="5">
        <v>34182000000</v>
      </c>
      <c r="I723" s="5">
        <v>5970000000</v>
      </c>
      <c r="J723" s="5">
        <v>21667000000</v>
      </c>
      <c r="K723" s="2">
        <v>0</v>
      </c>
      <c r="L723" s="5">
        <v>1753000000</v>
      </c>
      <c r="M723" s="1">
        <f t="shared" si="45"/>
        <v>23420000000</v>
      </c>
      <c r="N723" s="1">
        <f t="shared" si="46"/>
        <v>28212000000</v>
      </c>
      <c r="O723" s="1">
        <f t="shared" si="47"/>
        <v>4792000000</v>
      </c>
    </row>
    <row r="724" spans="1:15" hidden="1" x14ac:dyDescent="0.3">
      <c r="A724" s="2">
        <v>750</v>
      </c>
      <c r="B724" s="2" t="s">
        <v>289</v>
      </c>
      <c r="C724" s="2" t="s">
        <v>15</v>
      </c>
      <c r="D724" s="3">
        <v>42004</v>
      </c>
      <c r="E724" s="4">
        <f t="shared" si="44"/>
        <v>2014</v>
      </c>
      <c r="F724" s="2" t="s">
        <v>24</v>
      </c>
      <c r="G724" s="2" t="s">
        <v>198</v>
      </c>
      <c r="H724" s="5">
        <v>36918000000</v>
      </c>
      <c r="I724" s="5">
        <v>6262000000</v>
      </c>
      <c r="J724" s="5">
        <v>23271000000</v>
      </c>
      <c r="K724" s="2">
        <v>0</v>
      </c>
      <c r="L724" s="5">
        <v>1820000000</v>
      </c>
      <c r="M724" s="1">
        <f t="shared" si="45"/>
        <v>25091000000</v>
      </c>
      <c r="N724" s="1">
        <f t="shared" si="46"/>
        <v>30656000000</v>
      </c>
      <c r="O724" s="1">
        <f t="shared" si="47"/>
        <v>5565000000</v>
      </c>
    </row>
    <row r="725" spans="1:15" hidden="1" x14ac:dyDescent="0.3">
      <c r="A725" s="2">
        <v>751</v>
      </c>
      <c r="B725" s="2" t="s">
        <v>289</v>
      </c>
      <c r="C725" s="2" t="s">
        <v>16</v>
      </c>
      <c r="D725" s="3">
        <v>42369</v>
      </c>
      <c r="E725" s="4">
        <f t="shared" si="44"/>
        <v>2015</v>
      </c>
      <c r="F725" s="2" t="s">
        <v>24</v>
      </c>
      <c r="G725" s="2" t="s">
        <v>198</v>
      </c>
      <c r="H725" s="5">
        <v>39678000000</v>
      </c>
      <c r="I725" s="5">
        <v>6638000000</v>
      </c>
      <c r="J725" s="5">
        <v>25171000000</v>
      </c>
      <c r="K725" s="2">
        <v>0</v>
      </c>
      <c r="L725" s="5">
        <v>1904000000</v>
      </c>
      <c r="M725" s="1">
        <f t="shared" si="45"/>
        <v>27075000000</v>
      </c>
      <c r="N725" s="1">
        <f t="shared" si="46"/>
        <v>33040000000</v>
      </c>
      <c r="O725" s="1">
        <f t="shared" si="47"/>
        <v>5965000000</v>
      </c>
    </row>
    <row r="726" spans="1:15" hidden="1" x14ac:dyDescent="0.3">
      <c r="A726" s="2">
        <v>752</v>
      </c>
      <c r="B726" s="2" t="s">
        <v>290</v>
      </c>
      <c r="C726" s="2" t="s">
        <v>11</v>
      </c>
      <c r="D726" s="3">
        <v>41274</v>
      </c>
      <c r="E726" s="4">
        <f t="shared" si="44"/>
        <v>2012</v>
      </c>
      <c r="F726" s="2" t="s">
        <v>51</v>
      </c>
      <c r="G726" s="2" t="s">
        <v>52</v>
      </c>
      <c r="H726" s="5">
        <v>1765979000</v>
      </c>
      <c r="I726" s="5">
        <v>567989000</v>
      </c>
      <c r="J726" s="5">
        <v>158950000</v>
      </c>
      <c r="K726" s="2">
        <v>0</v>
      </c>
      <c r="L726" s="5">
        <v>506220000</v>
      </c>
      <c r="M726" s="1">
        <f t="shared" si="45"/>
        <v>665170000</v>
      </c>
      <c r="N726" s="1">
        <f t="shared" si="46"/>
        <v>1197990000</v>
      </c>
      <c r="O726" s="1">
        <f t="shared" si="47"/>
        <v>532820000</v>
      </c>
    </row>
    <row r="727" spans="1:15" hidden="1" x14ac:dyDescent="0.3">
      <c r="A727" s="2">
        <v>753</v>
      </c>
      <c r="B727" s="2" t="s">
        <v>290</v>
      </c>
      <c r="C727" s="2" t="s">
        <v>14</v>
      </c>
      <c r="D727" s="3">
        <v>41639</v>
      </c>
      <c r="E727" s="4">
        <f t="shared" si="44"/>
        <v>2013</v>
      </c>
      <c r="F727" s="2" t="s">
        <v>51</v>
      </c>
      <c r="G727" s="2" t="s">
        <v>52</v>
      </c>
      <c r="H727" s="5">
        <v>2847945000</v>
      </c>
      <c r="I727" s="5">
        <v>1206813000</v>
      </c>
      <c r="J727" s="5">
        <v>241719000</v>
      </c>
      <c r="K727" s="2">
        <v>0</v>
      </c>
      <c r="L727" s="5">
        <v>865800000</v>
      </c>
      <c r="M727" s="1">
        <f t="shared" si="45"/>
        <v>1107519000</v>
      </c>
      <c r="N727" s="1">
        <f t="shared" si="46"/>
        <v>1641132000</v>
      </c>
      <c r="O727" s="1">
        <f t="shared" si="47"/>
        <v>533613000</v>
      </c>
    </row>
    <row r="728" spans="1:15" hidden="1" x14ac:dyDescent="0.3">
      <c r="A728" s="2">
        <v>754</v>
      </c>
      <c r="B728" s="2" t="s">
        <v>290</v>
      </c>
      <c r="C728" s="2" t="s">
        <v>15</v>
      </c>
      <c r="D728" s="3">
        <v>42004</v>
      </c>
      <c r="E728" s="4">
        <f t="shared" si="44"/>
        <v>2014</v>
      </c>
      <c r="F728" s="2" t="s">
        <v>51</v>
      </c>
      <c r="G728" s="2" t="s">
        <v>52</v>
      </c>
      <c r="H728" s="5">
        <v>3305879000</v>
      </c>
      <c r="I728" s="5">
        <v>1403358000</v>
      </c>
      <c r="J728" s="5">
        <v>212481000</v>
      </c>
      <c r="K728" s="2">
        <v>0</v>
      </c>
      <c r="L728" s="5">
        <v>844130000</v>
      </c>
      <c r="M728" s="1">
        <f t="shared" si="45"/>
        <v>1056611000</v>
      </c>
      <c r="N728" s="1">
        <f t="shared" si="46"/>
        <v>1902521000</v>
      </c>
      <c r="O728" s="1">
        <f t="shared" si="47"/>
        <v>845910000</v>
      </c>
    </row>
    <row r="729" spans="1:15" hidden="1" x14ac:dyDescent="0.3">
      <c r="A729" s="2">
        <v>755</v>
      </c>
      <c r="B729" s="2" t="s">
        <v>290</v>
      </c>
      <c r="C729" s="2" t="s">
        <v>16</v>
      </c>
      <c r="D729" s="3">
        <v>42369</v>
      </c>
      <c r="E729" s="4">
        <f t="shared" si="44"/>
        <v>2015</v>
      </c>
      <c r="F729" s="2" t="s">
        <v>51</v>
      </c>
      <c r="G729" s="2" t="s">
        <v>52</v>
      </c>
      <c r="H729" s="5">
        <v>3775685000</v>
      </c>
      <c r="I729" s="5">
        <v>1622257000</v>
      </c>
      <c r="J729" s="5">
        <v>258342000</v>
      </c>
      <c r="K729" s="2">
        <v>0</v>
      </c>
      <c r="L729" s="5">
        <v>826240000</v>
      </c>
      <c r="M729" s="1">
        <f t="shared" si="45"/>
        <v>1084582000</v>
      </c>
      <c r="N729" s="1">
        <f t="shared" si="46"/>
        <v>2153428000</v>
      </c>
      <c r="O729" s="1">
        <f t="shared" si="47"/>
        <v>1068846000</v>
      </c>
    </row>
    <row r="730" spans="1:15" hidden="1" x14ac:dyDescent="0.3">
      <c r="A730" s="2">
        <v>756</v>
      </c>
      <c r="B730" s="2" t="s">
        <v>291</v>
      </c>
      <c r="C730" s="2" t="s">
        <v>11</v>
      </c>
      <c r="D730" s="3">
        <v>41639</v>
      </c>
      <c r="E730" s="4">
        <f t="shared" si="44"/>
        <v>2013</v>
      </c>
      <c r="F730" s="2" t="s">
        <v>51</v>
      </c>
      <c r="G730" s="2" t="s">
        <v>52</v>
      </c>
      <c r="H730" s="5">
        <v>2013719000</v>
      </c>
      <c r="I730" s="2">
        <v>0</v>
      </c>
      <c r="J730" s="5">
        <v>401324000</v>
      </c>
      <c r="K730" s="2">
        <v>0</v>
      </c>
      <c r="L730" s="5">
        <v>423312000</v>
      </c>
      <c r="M730" s="1">
        <f t="shared" si="45"/>
        <v>824636000</v>
      </c>
      <c r="N730" s="1">
        <f t="shared" si="46"/>
        <v>2013719000</v>
      </c>
      <c r="O730" s="1">
        <f t="shared" si="47"/>
        <v>1189083000</v>
      </c>
    </row>
    <row r="731" spans="1:15" hidden="1" x14ac:dyDescent="0.3">
      <c r="A731" s="2">
        <v>757</v>
      </c>
      <c r="B731" s="2" t="s">
        <v>291</v>
      </c>
      <c r="C731" s="2" t="s">
        <v>14</v>
      </c>
      <c r="D731" s="3">
        <v>42004</v>
      </c>
      <c r="E731" s="4">
        <f t="shared" si="44"/>
        <v>2014</v>
      </c>
      <c r="F731" s="2" t="s">
        <v>51</v>
      </c>
      <c r="G731" s="2" t="s">
        <v>52</v>
      </c>
      <c r="H731" s="5">
        <v>1563210000</v>
      </c>
      <c r="I731" s="2">
        <v>0</v>
      </c>
      <c r="J731" s="5">
        <v>463059000</v>
      </c>
      <c r="K731" s="2">
        <v>0</v>
      </c>
      <c r="L731" s="5">
        <v>455016000</v>
      </c>
      <c r="M731" s="1">
        <f t="shared" si="45"/>
        <v>918075000</v>
      </c>
      <c r="N731" s="1">
        <f t="shared" si="46"/>
        <v>1563210000</v>
      </c>
      <c r="O731" s="1">
        <f t="shared" si="47"/>
        <v>645135000</v>
      </c>
    </row>
    <row r="732" spans="1:15" hidden="1" x14ac:dyDescent="0.3">
      <c r="A732" s="2">
        <v>758</v>
      </c>
      <c r="B732" s="2" t="s">
        <v>291</v>
      </c>
      <c r="C732" s="2" t="s">
        <v>15</v>
      </c>
      <c r="D732" s="3">
        <v>42369</v>
      </c>
      <c r="E732" s="4">
        <f t="shared" si="44"/>
        <v>2015</v>
      </c>
      <c r="F732" s="2" t="s">
        <v>51</v>
      </c>
      <c r="G732" s="2" t="s">
        <v>52</v>
      </c>
      <c r="H732" s="5">
        <v>1828305000</v>
      </c>
      <c r="I732" s="2">
        <v>0</v>
      </c>
      <c r="J732" s="5">
        <v>706644000</v>
      </c>
      <c r="K732" s="2">
        <v>0</v>
      </c>
      <c r="L732" s="5">
        <v>504905000</v>
      </c>
      <c r="M732" s="1">
        <f t="shared" si="45"/>
        <v>1211549000</v>
      </c>
      <c r="N732" s="1">
        <f t="shared" si="46"/>
        <v>1828305000</v>
      </c>
      <c r="O732" s="1">
        <f t="shared" si="47"/>
        <v>616756000</v>
      </c>
    </row>
    <row r="733" spans="1:15" hidden="1" x14ac:dyDescent="0.3">
      <c r="A733" s="2">
        <v>759</v>
      </c>
      <c r="B733" s="2" t="s">
        <v>291</v>
      </c>
      <c r="C733" s="2" t="s">
        <v>16</v>
      </c>
      <c r="D733" s="3">
        <v>42735</v>
      </c>
      <c r="E733" s="4">
        <f t="shared" si="44"/>
        <v>2016</v>
      </c>
      <c r="F733" s="2" t="s">
        <v>51</v>
      </c>
      <c r="G733" s="2" t="s">
        <v>52</v>
      </c>
      <c r="H733" s="5">
        <v>2040486000</v>
      </c>
      <c r="I733" s="2">
        <v>0</v>
      </c>
      <c r="J733" s="5">
        <v>842010000</v>
      </c>
      <c r="K733" s="2">
        <v>0</v>
      </c>
      <c r="L733" s="5">
        <v>568108000</v>
      </c>
      <c r="M733" s="1">
        <f t="shared" si="45"/>
        <v>1410118000</v>
      </c>
      <c r="N733" s="1">
        <f t="shared" si="46"/>
        <v>2040486000</v>
      </c>
      <c r="O733" s="1">
        <f t="shared" si="47"/>
        <v>630368000</v>
      </c>
    </row>
    <row r="734" spans="1:15" hidden="1" x14ac:dyDescent="0.3">
      <c r="A734" s="2">
        <v>760</v>
      </c>
      <c r="B734" s="2" t="s">
        <v>292</v>
      </c>
      <c r="C734" s="2" t="s">
        <v>11</v>
      </c>
      <c r="D734" s="3">
        <v>41308</v>
      </c>
      <c r="E734" s="4">
        <f t="shared" si="44"/>
        <v>2013</v>
      </c>
      <c r="F734" s="2" t="s">
        <v>18</v>
      </c>
      <c r="G734" s="2" t="s">
        <v>293</v>
      </c>
      <c r="H734" s="5">
        <v>74754000000</v>
      </c>
      <c r="I734" s="5">
        <v>48912000000</v>
      </c>
      <c r="J734" s="5">
        <v>16508000000</v>
      </c>
      <c r="K734" s="2">
        <v>0</v>
      </c>
      <c r="L734" s="5">
        <v>1568000000</v>
      </c>
      <c r="M734" s="1">
        <f t="shared" si="45"/>
        <v>18076000000</v>
      </c>
      <c r="N734" s="1">
        <f t="shared" si="46"/>
        <v>25842000000</v>
      </c>
      <c r="O734" s="1">
        <f t="shared" si="47"/>
        <v>7766000000</v>
      </c>
    </row>
    <row r="735" spans="1:15" hidden="1" x14ac:dyDescent="0.3">
      <c r="A735" s="2">
        <v>761</v>
      </c>
      <c r="B735" s="2" t="s">
        <v>292</v>
      </c>
      <c r="C735" s="2" t="s">
        <v>14</v>
      </c>
      <c r="D735" s="3">
        <v>41672</v>
      </c>
      <c r="E735" s="4">
        <f t="shared" si="44"/>
        <v>2014</v>
      </c>
      <c r="F735" s="2" t="s">
        <v>18</v>
      </c>
      <c r="G735" s="2" t="s">
        <v>293</v>
      </c>
      <c r="H735" s="5">
        <v>78812000000</v>
      </c>
      <c r="I735" s="5">
        <v>51897000000</v>
      </c>
      <c r="J735" s="5">
        <v>16122000000</v>
      </c>
      <c r="K735" s="2">
        <v>0</v>
      </c>
      <c r="L735" s="5">
        <v>1627000000</v>
      </c>
      <c r="M735" s="1">
        <f t="shared" si="45"/>
        <v>17749000000</v>
      </c>
      <c r="N735" s="1">
        <f t="shared" si="46"/>
        <v>26915000000</v>
      </c>
      <c r="O735" s="1">
        <f t="shared" si="47"/>
        <v>9166000000</v>
      </c>
    </row>
    <row r="736" spans="1:15" hidden="1" x14ac:dyDescent="0.3">
      <c r="A736" s="2">
        <v>762</v>
      </c>
      <c r="B736" s="2" t="s">
        <v>292</v>
      </c>
      <c r="C736" s="2" t="s">
        <v>15</v>
      </c>
      <c r="D736" s="3">
        <v>42036</v>
      </c>
      <c r="E736" s="4">
        <f t="shared" si="44"/>
        <v>2015</v>
      </c>
      <c r="F736" s="2" t="s">
        <v>18</v>
      </c>
      <c r="G736" s="2" t="s">
        <v>293</v>
      </c>
      <c r="H736" s="5">
        <v>83176000000</v>
      </c>
      <c r="I736" s="5">
        <v>54787000000</v>
      </c>
      <c r="J736" s="5">
        <v>16280000000</v>
      </c>
      <c r="K736" s="2">
        <v>0</v>
      </c>
      <c r="L736" s="5">
        <v>1640000000</v>
      </c>
      <c r="M736" s="1">
        <f t="shared" si="45"/>
        <v>17920000000</v>
      </c>
      <c r="N736" s="1">
        <f t="shared" si="46"/>
        <v>28389000000</v>
      </c>
      <c r="O736" s="1">
        <f t="shared" si="47"/>
        <v>10469000000</v>
      </c>
    </row>
    <row r="737" spans="1:15" hidden="1" x14ac:dyDescent="0.3">
      <c r="A737" s="2">
        <v>763</v>
      </c>
      <c r="B737" s="2" t="s">
        <v>292</v>
      </c>
      <c r="C737" s="2" t="s">
        <v>16</v>
      </c>
      <c r="D737" s="3">
        <v>42400</v>
      </c>
      <c r="E737" s="4">
        <f t="shared" si="44"/>
        <v>2016</v>
      </c>
      <c r="F737" s="2" t="s">
        <v>18</v>
      </c>
      <c r="G737" s="2" t="s">
        <v>293</v>
      </c>
      <c r="H737" s="5">
        <v>88519000000</v>
      </c>
      <c r="I737" s="5">
        <v>58254000000</v>
      </c>
      <c r="J737" s="5">
        <v>16801000000</v>
      </c>
      <c r="K737" s="2">
        <v>0</v>
      </c>
      <c r="L737" s="5">
        <v>1690000000</v>
      </c>
      <c r="M737" s="1">
        <f t="shared" si="45"/>
        <v>18491000000</v>
      </c>
      <c r="N737" s="1">
        <f t="shared" si="46"/>
        <v>30265000000</v>
      </c>
      <c r="O737" s="1">
        <f t="shared" si="47"/>
        <v>11774000000</v>
      </c>
    </row>
    <row r="738" spans="1:15" hidden="1" x14ac:dyDescent="0.3">
      <c r="A738" s="2">
        <v>764</v>
      </c>
      <c r="B738" s="2" t="s">
        <v>294</v>
      </c>
      <c r="C738" s="2" t="s">
        <v>11</v>
      </c>
      <c r="D738" s="3">
        <v>41274</v>
      </c>
      <c r="E738" s="4">
        <f t="shared" si="44"/>
        <v>2012</v>
      </c>
      <c r="F738" s="2" t="s">
        <v>82</v>
      </c>
      <c r="G738" s="2" t="s">
        <v>143</v>
      </c>
      <c r="H738" s="5">
        <v>12245000000</v>
      </c>
      <c r="I738" s="5">
        <v>3535000000</v>
      </c>
      <c r="J738" s="5">
        <v>1126000000</v>
      </c>
      <c r="K738" s="2">
        <v>0</v>
      </c>
      <c r="L738" s="5">
        <v>2866000000</v>
      </c>
      <c r="M738" s="1">
        <f t="shared" si="45"/>
        <v>3992000000</v>
      </c>
      <c r="N738" s="1">
        <f t="shared" si="46"/>
        <v>8710000000</v>
      </c>
      <c r="O738" s="1">
        <f t="shared" si="47"/>
        <v>4718000000</v>
      </c>
    </row>
    <row r="739" spans="1:15" hidden="1" x14ac:dyDescent="0.3">
      <c r="A739" s="2">
        <v>765</v>
      </c>
      <c r="B739" s="2" t="s">
        <v>294</v>
      </c>
      <c r="C739" s="2" t="s">
        <v>14</v>
      </c>
      <c r="D739" s="3">
        <v>41639</v>
      </c>
      <c r="E739" s="4">
        <f t="shared" si="44"/>
        <v>2013</v>
      </c>
      <c r="F739" s="2" t="s">
        <v>82</v>
      </c>
      <c r="G739" s="2" t="s">
        <v>143</v>
      </c>
      <c r="H739" s="5">
        <v>11905000000</v>
      </c>
      <c r="I739" s="5">
        <v>3969000000</v>
      </c>
      <c r="J739" s="5">
        <v>1045000000</v>
      </c>
      <c r="K739" s="2">
        <v>0</v>
      </c>
      <c r="L739" s="5">
        <v>2687000000</v>
      </c>
      <c r="M739" s="1">
        <f t="shared" si="45"/>
        <v>3732000000</v>
      </c>
      <c r="N739" s="1">
        <f t="shared" si="46"/>
        <v>7936000000</v>
      </c>
      <c r="O739" s="1">
        <f t="shared" si="47"/>
        <v>4204000000</v>
      </c>
    </row>
    <row r="740" spans="1:15" hidden="1" x14ac:dyDescent="0.3">
      <c r="A740" s="2">
        <v>766</v>
      </c>
      <c r="B740" s="2" t="s">
        <v>294</v>
      </c>
      <c r="C740" s="2" t="s">
        <v>15</v>
      </c>
      <c r="D740" s="3">
        <v>42004</v>
      </c>
      <c r="E740" s="4">
        <f t="shared" si="44"/>
        <v>2014</v>
      </c>
      <c r="F740" s="2" t="s">
        <v>82</v>
      </c>
      <c r="G740" s="2" t="s">
        <v>143</v>
      </c>
      <c r="H740" s="5">
        <v>10737000000</v>
      </c>
      <c r="I740" s="5">
        <v>3753000000</v>
      </c>
      <c r="J740" s="5">
        <v>863000000</v>
      </c>
      <c r="K740" s="2">
        <v>0</v>
      </c>
      <c r="L740" s="5">
        <v>3224000000</v>
      </c>
      <c r="M740" s="1">
        <f t="shared" si="45"/>
        <v>4087000000</v>
      </c>
      <c r="N740" s="1">
        <f t="shared" si="46"/>
        <v>6984000000</v>
      </c>
      <c r="O740" s="1">
        <f t="shared" si="47"/>
        <v>2897000000</v>
      </c>
    </row>
    <row r="741" spans="1:15" hidden="1" x14ac:dyDescent="0.3">
      <c r="A741" s="2">
        <v>767</v>
      </c>
      <c r="B741" s="2" t="s">
        <v>294</v>
      </c>
      <c r="C741" s="2" t="s">
        <v>16</v>
      </c>
      <c r="D741" s="3">
        <v>42369</v>
      </c>
      <c r="E741" s="4">
        <f t="shared" si="44"/>
        <v>2015</v>
      </c>
      <c r="F741" s="2" t="s">
        <v>82</v>
      </c>
      <c r="G741" s="2" t="s">
        <v>143</v>
      </c>
      <c r="H741" s="5">
        <v>6636000000</v>
      </c>
      <c r="I741" s="5">
        <v>3323000000</v>
      </c>
      <c r="J741" s="5">
        <v>703000000</v>
      </c>
      <c r="K741" s="2">
        <v>0</v>
      </c>
      <c r="L741" s="5">
        <v>3955000000</v>
      </c>
      <c r="M741" s="1">
        <f t="shared" si="45"/>
        <v>4658000000</v>
      </c>
      <c r="N741" s="1">
        <f t="shared" si="46"/>
        <v>3313000000</v>
      </c>
      <c r="O741" s="1">
        <f t="shared" si="47"/>
        <v>-1345000000</v>
      </c>
    </row>
    <row r="742" spans="1:15" hidden="1" x14ac:dyDescent="0.3">
      <c r="A742" s="2">
        <v>768</v>
      </c>
      <c r="B742" s="2" t="s">
        <v>295</v>
      </c>
      <c r="C742" s="2" t="s">
        <v>11</v>
      </c>
      <c r="D742" s="3">
        <v>41274</v>
      </c>
      <c r="E742" s="4">
        <f t="shared" si="44"/>
        <v>2012</v>
      </c>
      <c r="F742" s="2" t="s">
        <v>46</v>
      </c>
      <c r="G742" s="2" t="s">
        <v>49</v>
      </c>
      <c r="H742" s="5">
        <v>22086000000</v>
      </c>
      <c r="I742" s="5">
        <v>13195000000</v>
      </c>
      <c r="J742" s="2">
        <v>0</v>
      </c>
      <c r="K742" s="2">
        <v>0</v>
      </c>
      <c r="L742" s="5">
        <v>7080000000</v>
      </c>
      <c r="M742" s="1">
        <f t="shared" si="45"/>
        <v>7080000000</v>
      </c>
      <c r="N742" s="1">
        <f t="shared" si="46"/>
        <v>8891000000</v>
      </c>
      <c r="O742" s="1">
        <f t="shared" si="47"/>
        <v>1811000000</v>
      </c>
    </row>
    <row r="743" spans="1:15" hidden="1" x14ac:dyDescent="0.3">
      <c r="A743" s="2">
        <v>769</v>
      </c>
      <c r="B743" s="2" t="s">
        <v>295</v>
      </c>
      <c r="C743" s="2" t="s">
        <v>14</v>
      </c>
      <c r="D743" s="3">
        <v>41639</v>
      </c>
      <c r="E743" s="4">
        <f t="shared" si="44"/>
        <v>2013</v>
      </c>
      <c r="F743" s="2" t="s">
        <v>46</v>
      </c>
      <c r="G743" s="2" t="s">
        <v>49</v>
      </c>
      <c r="H743" s="5">
        <v>20673000000</v>
      </c>
      <c r="I743" s="5">
        <v>11048000000</v>
      </c>
      <c r="J743" s="2">
        <v>0</v>
      </c>
      <c r="K743" s="2">
        <v>0</v>
      </c>
      <c r="L743" s="5">
        <v>5970000000</v>
      </c>
      <c r="M743" s="1">
        <f t="shared" si="45"/>
        <v>5970000000</v>
      </c>
      <c r="N743" s="1">
        <f t="shared" si="46"/>
        <v>9625000000</v>
      </c>
      <c r="O743" s="1">
        <f t="shared" si="47"/>
        <v>3655000000</v>
      </c>
    </row>
    <row r="744" spans="1:15" hidden="1" x14ac:dyDescent="0.3">
      <c r="A744" s="2">
        <v>770</v>
      </c>
      <c r="B744" s="2" t="s">
        <v>295</v>
      </c>
      <c r="C744" s="2" t="s">
        <v>15</v>
      </c>
      <c r="D744" s="3">
        <v>42004</v>
      </c>
      <c r="E744" s="4">
        <f t="shared" si="44"/>
        <v>2014</v>
      </c>
      <c r="F744" s="2" t="s">
        <v>46</v>
      </c>
      <c r="G744" s="2" t="s">
        <v>49</v>
      </c>
      <c r="H744" s="5">
        <v>18614000000</v>
      </c>
      <c r="I744" s="5">
        <v>10805000000</v>
      </c>
      <c r="J744" s="2">
        <v>0</v>
      </c>
      <c r="K744" s="2">
        <v>0</v>
      </c>
      <c r="L744" s="5">
        <v>5757000000</v>
      </c>
      <c r="M744" s="1">
        <f t="shared" si="45"/>
        <v>5757000000</v>
      </c>
      <c r="N744" s="1">
        <f t="shared" si="46"/>
        <v>7809000000</v>
      </c>
      <c r="O744" s="1">
        <f t="shared" si="47"/>
        <v>2052000000</v>
      </c>
    </row>
    <row r="745" spans="1:15" hidden="1" x14ac:dyDescent="0.3">
      <c r="A745" s="2">
        <v>771</v>
      </c>
      <c r="B745" s="2" t="s">
        <v>295</v>
      </c>
      <c r="C745" s="2" t="s">
        <v>16</v>
      </c>
      <c r="D745" s="3">
        <v>42369</v>
      </c>
      <c r="E745" s="4">
        <f t="shared" si="44"/>
        <v>2015</v>
      </c>
      <c r="F745" s="2" t="s">
        <v>46</v>
      </c>
      <c r="G745" s="2" t="s">
        <v>49</v>
      </c>
      <c r="H745" s="5">
        <v>18377000000</v>
      </c>
      <c r="I745" s="5">
        <v>10775000000</v>
      </c>
      <c r="J745" s="2">
        <v>0</v>
      </c>
      <c r="K745" s="2">
        <v>0</v>
      </c>
      <c r="L745" s="5">
        <v>5274000000</v>
      </c>
      <c r="M745" s="1">
        <f t="shared" si="45"/>
        <v>5274000000</v>
      </c>
      <c r="N745" s="1">
        <f t="shared" si="46"/>
        <v>7602000000</v>
      </c>
      <c r="O745" s="1">
        <f t="shared" si="47"/>
        <v>2328000000</v>
      </c>
    </row>
    <row r="746" spans="1:15" hidden="1" x14ac:dyDescent="0.3">
      <c r="A746" s="2">
        <v>772</v>
      </c>
      <c r="B746" s="2" t="s">
        <v>296</v>
      </c>
      <c r="C746" s="2" t="s">
        <v>11</v>
      </c>
      <c r="D746" s="3">
        <v>41274</v>
      </c>
      <c r="E746" s="4">
        <f t="shared" si="44"/>
        <v>2012</v>
      </c>
      <c r="F746" s="2" t="s">
        <v>18</v>
      </c>
      <c r="G746" s="2" t="s">
        <v>297</v>
      </c>
      <c r="H746" s="5">
        <v>5580506000</v>
      </c>
      <c r="I746" s="5">
        <v>3440623000</v>
      </c>
      <c r="J746" s="5">
        <v>1111232000</v>
      </c>
      <c r="K746" s="2">
        <v>0</v>
      </c>
      <c r="L746" s="2">
        <v>0</v>
      </c>
      <c r="M746" s="1">
        <f t="shared" si="45"/>
        <v>1111232000</v>
      </c>
      <c r="N746" s="1">
        <f t="shared" si="46"/>
        <v>2139883000</v>
      </c>
      <c r="O746" s="1">
        <f t="shared" si="47"/>
        <v>1028651000</v>
      </c>
    </row>
    <row r="747" spans="1:15" hidden="1" x14ac:dyDescent="0.3">
      <c r="A747" s="2">
        <v>773</v>
      </c>
      <c r="B747" s="2" t="s">
        <v>296</v>
      </c>
      <c r="C747" s="2" t="s">
        <v>14</v>
      </c>
      <c r="D747" s="3">
        <v>41639</v>
      </c>
      <c r="E747" s="4">
        <f t="shared" si="44"/>
        <v>2013</v>
      </c>
      <c r="F747" s="2" t="s">
        <v>18</v>
      </c>
      <c r="G747" s="2" t="s">
        <v>297</v>
      </c>
      <c r="H747" s="5">
        <v>5899872000</v>
      </c>
      <c r="I747" s="5">
        <v>3621417000</v>
      </c>
      <c r="J747" s="5">
        <v>1124753000</v>
      </c>
      <c r="K747" s="2">
        <v>0</v>
      </c>
      <c r="L747" s="2">
        <v>0</v>
      </c>
      <c r="M747" s="1">
        <f t="shared" si="45"/>
        <v>1124753000</v>
      </c>
      <c r="N747" s="1">
        <f t="shared" si="46"/>
        <v>2278455000</v>
      </c>
      <c r="O747" s="1">
        <f t="shared" si="47"/>
        <v>1153702000</v>
      </c>
    </row>
    <row r="748" spans="1:15" hidden="1" x14ac:dyDescent="0.3">
      <c r="A748" s="2">
        <v>774</v>
      </c>
      <c r="B748" s="2" t="s">
        <v>296</v>
      </c>
      <c r="C748" s="2" t="s">
        <v>15</v>
      </c>
      <c r="D748" s="3">
        <v>42004</v>
      </c>
      <c r="E748" s="4">
        <f t="shared" si="44"/>
        <v>2014</v>
      </c>
      <c r="F748" s="2" t="s">
        <v>18</v>
      </c>
      <c r="G748" s="2" t="s">
        <v>297</v>
      </c>
      <c r="H748" s="5">
        <v>6228508000</v>
      </c>
      <c r="I748" s="5">
        <v>3788023000</v>
      </c>
      <c r="J748" s="5">
        <v>1159502000</v>
      </c>
      <c r="K748" s="2">
        <v>0</v>
      </c>
      <c r="L748" s="2">
        <v>0</v>
      </c>
      <c r="M748" s="1">
        <f t="shared" si="45"/>
        <v>1159502000</v>
      </c>
      <c r="N748" s="1">
        <f t="shared" si="46"/>
        <v>2440485000</v>
      </c>
      <c r="O748" s="1">
        <f t="shared" si="47"/>
        <v>1280983000</v>
      </c>
    </row>
    <row r="749" spans="1:15" hidden="1" x14ac:dyDescent="0.3">
      <c r="A749" s="2">
        <v>775</v>
      </c>
      <c r="B749" s="2" t="s">
        <v>296</v>
      </c>
      <c r="C749" s="2" t="s">
        <v>16</v>
      </c>
      <c r="D749" s="3">
        <v>42369</v>
      </c>
      <c r="E749" s="4">
        <f t="shared" si="44"/>
        <v>2015</v>
      </c>
      <c r="F749" s="2" t="s">
        <v>18</v>
      </c>
      <c r="G749" s="2" t="s">
        <v>297</v>
      </c>
      <c r="H749" s="5">
        <v>5995402000</v>
      </c>
      <c r="I749" s="5">
        <v>3619612000</v>
      </c>
      <c r="J749" s="5">
        <v>1220095000</v>
      </c>
      <c r="K749" s="2">
        <v>0</v>
      </c>
      <c r="L749" s="2">
        <v>0</v>
      </c>
      <c r="M749" s="1">
        <f t="shared" si="45"/>
        <v>1220095000</v>
      </c>
      <c r="N749" s="1">
        <f t="shared" si="46"/>
        <v>2375790000</v>
      </c>
      <c r="O749" s="1">
        <f t="shared" si="47"/>
        <v>1155695000</v>
      </c>
    </row>
    <row r="750" spans="1:15" hidden="1" x14ac:dyDescent="0.3">
      <c r="A750" s="2">
        <v>776</v>
      </c>
      <c r="B750" s="2" t="s">
        <v>298</v>
      </c>
      <c r="C750" s="2" t="s">
        <v>11</v>
      </c>
      <c r="D750" s="3">
        <v>41545</v>
      </c>
      <c r="E750" s="4">
        <f t="shared" si="44"/>
        <v>2013</v>
      </c>
      <c r="F750" s="2" t="s">
        <v>24</v>
      </c>
      <c r="G750" s="2" t="s">
        <v>29</v>
      </c>
      <c r="H750" s="5">
        <v>2492300000</v>
      </c>
      <c r="I750" s="5">
        <v>1330900000</v>
      </c>
      <c r="J750" s="5">
        <v>661100000</v>
      </c>
      <c r="K750" s="5">
        <v>197600000</v>
      </c>
      <c r="L750" s="5">
        <v>112600000</v>
      </c>
      <c r="M750" s="1">
        <f t="shared" si="45"/>
        <v>971300000</v>
      </c>
      <c r="N750" s="1">
        <f t="shared" si="46"/>
        <v>1161400000</v>
      </c>
      <c r="O750" s="1">
        <f t="shared" si="47"/>
        <v>190100000</v>
      </c>
    </row>
    <row r="751" spans="1:15" hidden="1" x14ac:dyDescent="0.3">
      <c r="A751" s="2">
        <v>777</v>
      </c>
      <c r="B751" s="2" t="s">
        <v>298</v>
      </c>
      <c r="C751" s="2" t="s">
        <v>14</v>
      </c>
      <c r="D751" s="3">
        <v>41909</v>
      </c>
      <c r="E751" s="4">
        <f t="shared" si="44"/>
        <v>2014</v>
      </c>
      <c r="F751" s="2" t="s">
        <v>24</v>
      </c>
      <c r="G751" s="2" t="s">
        <v>29</v>
      </c>
      <c r="H751" s="5">
        <v>2530700000</v>
      </c>
      <c r="I751" s="5">
        <v>1285200000</v>
      </c>
      <c r="J751" s="5">
        <v>591500000</v>
      </c>
      <c r="K751" s="5">
        <v>203200000</v>
      </c>
      <c r="L751" s="5">
        <v>113800000</v>
      </c>
      <c r="M751" s="1">
        <f t="shared" si="45"/>
        <v>908500000</v>
      </c>
      <c r="N751" s="1">
        <f t="shared" si="46"/>
        <v>1245500000</v>
      </c>
      <c r="O751" s="1">
        <f t="shared" si="47"/>
        <v>337000000</v>
      </c>
    </row>
    <row r="752" spans="1:15" hidden="1" x14ac:dyDescent="0.3">
      <c r="A752" s="2">
        <v>778</v>
      </c>
      <c r="B752" s="2" t="s">
        <v>298</v>
      </c>
      <c r="C752" s="2" t="s">
        <v>15</v>
      </c>
      <c r="D752" s="3">
        <v>42273</v>
      </c>
      <c r="E752" s="4">
        <f t="shared" si="44"/>
        <v>2015</v>
      </c>
      <c r="F752" s="2" t="s">
        <v>24</v>
      </c>
      <c r="G752" s="2" t="s">
        <v>29</v>
      </c>
      <c r="H752" s="5">
        <v>2705000000</v>
      </c>
      <c r="I752" s="5">
        <v>1272300000</v>
      </c>
      <c r="J752" s="5">
        <v>624000000</v>
      </c>
      <c r="K752" s="5">
        <v>214900000</v>
      </c>
      <c r="L752" s="5">
        <v>110200000</v>
      </c>
      <c r="M752" s="1">
        <f t="shared" si="45"/>
        <v>949100000</v>
      </c>
      <c r="N752" s="1">
        <f t="shared" si="46"/>
        <v>1432700000</v>
      </c>
      <c r="O752" s="1">
        <f t="shared" si="47"/>
        <v>483600000</v>
      </c>
    </row>
    <row r="753" spans="1:15" hidden="1" x14ac:dyDescent="0.3">
      <c r="A753" s="2">
        <v>779</v>
      </c>
      <c r="B753" s="2" t="s">
        <v>298</v>
      </c>
      <c r="C753" s="2" t="s">
        <v>16</v>
      </c>
      <c r="D753" s="3">
        <v>42637</v>
      </c>
      <c r="E753" s="4">
        <f t="shared" si="44"/>
        <v>2016</v>
      </c>
      <c r="F753" s="2" t="s">
        <v>24</v>
      </c>
      <c r="G753" s="2" t="s">
        <v>29</v>
      </c>
      <c r="H753" s="5">
        <v>2832700000</v>
      </c>
      <c r="I753" s="5">
        <v>1269400000</v>
      </c>
      <c r="J753" s="5">
        <v>682400000</v>
      </c>
      <c r="K753" s="5">
        <v>232100000</v>
      </c>
      <c r="L753" s="5">
        <v>89700000</v>
      </c>
      <c r="M753" s="1">
        <f t="shared" si="45"/>
        <v>1004200000</v>
      </c>
      <c r="N753" s="1">
        <f t="shared" si="46"/>
        <v>1563300000</v>
      </c>
      <c r="O753" s="1">
        <f t="shared" si="47"/>
        <v>559100000</v>
      </c>
    </row>
    <row r="754" spans="1:15" hidden="1" x14ac:dyDescent="0.3">
      <c r="A754" s="2">
        <v>780</v>
      </c>
      <c r="B754" s="2" t="s">
        <v>299</v>
      </c>
      <c r="C754" s="2" t="s">
        <v>11</v>
      </c>
      <c r="D754" s="3">
        <v>41639</v>
      </c>
      <c r="E754" s="4">
        <f t="shared" si="44"/>
        <v>2013</v>
      </c>
      <c r="F754" s="2" t="s">
        <v>12</v>
      </c>
      <c r="G754" s="2" t="s">
        <v>163</v>
      </c>
      <c r="H754" s="5">
        <v>39055000000</v>
      </c>
      <c r="I754" s="5">
        <v>28364000000</v>
      </c>
      <c r="J754" s="5">
        <v>5190000000</v>
      </c>
      <c r="K754" s="2">
        <v>0</v>
      </c>
      <c r="L754" s="2">
        <v>0</v>
      </c>
      <c r="M754" s="1">
        <f t="shared" si="45"/>
        <v>5190000000</v>
      </c>
      <c r="N754" s="1">
        <f t="shared" si="46"/>
        <v>10691000000</v>
      </c>
      <c r="O754" s="1">
        <f t="shared" si="47"/>
        <v>5501000000</v>
      </c>
    </row>
    <row r="755" spans="1:15" hidden="1" x14ac:dyDescent="0.3">
      <c r="A755" s="2">
        <v>781</v>
      </c>
      <c r="B755" s="2" t="s">
        <v>299</v>
      </c>
      <c r="C755" s="2" t="s">
        <v>14</v>
      </c>
      <c r="D755" s="3">
        <v>42004</v>
      </c>
      <c r="E755" s="4">
        <f t="shared" si="44"/>
        <v>2014</v>
      </c>
      <c r="F755" s="2" t="s">
        <v>12</v>
      </c>
      <c r="G755" s="2" t="s">
        <v>163</v>
      </c>
      <c r="H755" s="5">
        <v>40306000000</v>
      </c>
      <c r="I755" s="5">
        <v>28957000000</v>
      </c>
      <c r="J755" s="5">
        <v>5518000000</v>
      </c>
      <c r="K755" s="2">
        <v>0</v>
      </c>
      <c r="L755" s="2">
        <v>0</v>
      </c>
      <c r="M755" s="1">
        <f t="shared" si="45"/>
        <v>5518000000</v>
      </c>
      <c r="N755" s="1">
        <f t="shared" si="46"/>
        <v>11349000000</v>
      </c>
      <c r="O755" s="1">
        <f t="shared" si="47"/>
        <v>5831000000</v>
      </c>
    </row>
    <row r="756" spans="1:15" hidden="1" x14ac:dyDescent="0.3">
      <c r="A756" s="2">
        <v>782</v>
      </c>
      <c r="B756" s="2" t="s">
        <v>299</v>
      </c>
      <c r="C756" s="2" t="s">
        <v>15</v>
      </c>
      <c r="D756" s="3">
        <v>42369</v>
      </c>
      <c r="E756" s="4">
        <f t="shared" si="44"/>
        <v>2015</v>
      </c>
      <c r="F756" s="2" t="s">
        <v>12</v>
      </c>
      <c r="G756" s="2" t="s">
        <v>163</v>
      </c>
      <c r="H756" s="5">
        <v>38581000000</v>
      </c>
      <c r="I756" s="5">
        <v>26747000000</v>
      </c>
      <c r="J756" s="5">
        <v>5006000000</v>
      </c>
      <c r="K756" s="2">
        <v>0</v>
      </c>
      <c r="L756" s="2">
        <v>0</v>
      </c>
      <c r="M756" s="1">
        <f t="shared" si="45"/>
        <v>5006000000</v>
      </c>
      <c r="N756" s="1">
        <f t="shared" si="46"/>
        <v>11834000000</v>
      </c>
      <c r="O756" s="1">
        <f t="shared" si="47"/>
        <v>6828000000</v>
      </c>
    </row>
    <row r="757" spans="1:15" hidden="1" x14ac:dyDescent="0.3">
      <c r="A757" s="2">
        <v>783</v>
      </c>
      <c r="B757" s="2" t="s">
        <v>299</v>
      </c>
      <c r="C757" s="2" t="s">
        <v>16</v>
      </c>
      <c r="D757" s="3">
        <v>42735</v>
      </c>
      <c r="E757" s="4">
        <f t="shared" si="44"/>
        <v>2016</v>
      </c>
      <c r="F757" s="2" t="s">
        <v>12</v>
      </c>
      <c r="G757" s="2" t="s">
        <v>163</v>
      </c>
      <c r="H757" s="5">
        <v>39302000000</v>
      </c>
      <c r="I757" s="5">
        <v>27150000000</v>
      </c>
      <c r="J757" s="5">
        <v>5469000000</v>
      </c>
      <c r="K757" s="2">
        <v>0</v>
      </c>
      <c r="L757" s="2">
        <v>0</v>
      </c>
      <c r="M757" s="1">
        <f t="shared" si="45"/>
        <v>5469000000</v>
      </c>
      <c r="N757" s="1">
        <f t="shared" si="46"/>
        <v>12152000000</v>
      </c>
      <c r="O757" s="1">
        <f t="shared" si="47"/>
        <v>6683000000</v>
      </c>
    </row>
    <row r="758" spans="1:15" hidden="1" x14ac:dyDescent="0.3">
      <c r="A758" s="2">
        <v>784</v>
      </c>
      <c r="B758" s="2" t="s">
        <v>300</v>
      </c>
      <c r="C758" s="2" t="s">
        <v>11</v>
      </c>
      <c r="D758" s="3">
        <v>41547</v>
      </c>
      <c r="E758" s="4">
        <f t="shared" si="44"/>
        <v>2013</v>
      </c>
      <c r="F758" s="2" t="s">
        <v>82</v>
      </c>
      <c r="G758" s="2" t="s">
        <v>301</v>
      </c>
      <c r="H758" s="5">
        <v>3387614000</v>
      </c>
      <c r="I758" s="5">
        <v>1852768000</v>
      </c>
      <c r="J758" s="5">
        <v>126250000</v>
      </c>
      <c r="K758" s="5">
        <v>15235000</v>
      </c>
      <c r="L758" s="5">
        <v>455623000</v>
      </c>
      <c r="M758" s="1">
        <f t="shared" si="45"/>
        <v>597108000</v>
      </c>
      <c r="N758" s="1">
        <f t="shared" si="46"/>
        <v>1534846000</v>
      </c>
      <c r="O758" s="1">
        <f t="shared" si="47"/>
        <v>937738000</v>
      </c>
    </row>
    <row r="759" spans="1:15" hidden="1" x14ac:dyDescent="0.3">
      <c r="A759" s="2">
        <v>785</v>
      </c>
      <c r="B759" s="2" t="s">
        <v>300</v>
      </c>
      <c r="C759" s="2" t="s">
        <v>14</v>
      </c>
      <c r="D759" s="3">
        <v>41912</v>
      </c>
      <c r="E759" s="4">
        <f t="shared" si="44"/>
        <v>2014</v>
      </c>
      <c r="F759" s="2" t="s">
        <v>82</v>
      </c>
      <c r="G759" s="2" t="s">
        <v>301</v>
      </c>
      <c r="H759" s="5">
        <v>3715968000</v>
      </c>
      <c r="I759" s="5">
        <v>2006715000</v>
      </c>
      <c r="J759" s="5">
        <v>116190000</v>
      </c>
      <c r="K759" s="5">
        <v>15905000</v>
      </c>
      <c r="L759" s="5">
        <v>523984000</v>
      </c>
      <c r="M759" s="1">
        <f t="shared" si="45"/>
        <v>656079000</v>
      </c>
      <c r="N759" s="1">
        <f t="shared" si="46"/>
        <v>1709253000</v>
      </c>
      <c r="O759" s="1">
        <f t="shared" si="47"/>
        <v>1053174000</v>
      </c>
    </row>
    <row r="760" spans="1:15" hidden="1" x14ac:dyDescent="0.3">
      <c r="A760" s="2">
        <v>786</v>
      </c>
      <c r="B760" s="2" t="s">
        <v>300</v>
      </c>
      <c r="C760" s="2" t="s">
        <v>15</v>
      </c>
      <c r="D760" s="3">
        <v>42277</v>
      </c>
      <c r="E760" s="4">
        <f t="shared" si="44"/>
        <v>2015</v>
      </c>
      <c r="F760" s="2" t="s">
        <v>82</v>
      </c>
      <c r="G760" s="2" t="s">
        <v>301</v>
      </c>
      <c r="H760" s="5">
        <v>3161702000</v>
      </c>
      <c r="I760" s="5">
        <v>1703476000</v>
      </c>
      <c r="J760" s="5">
        <v>122878000</v>
      </c>
      <c r="K760" s="5">
        <v>16104000</v>
      </c>
      <c r="L760" s="5">
        <v>608039000</v>
      </c>
      <c r="M760" s="1">
        <f t="shared" si="45"/>
        <v>747021000</v>
      </c>
      <c r="N760" s="1">
        <f t="shared" si="46"/>
        <v>1458226000</v>
      </c>
      <c r="O760" s="1">
        <f t="shared" si="47"/>
        <v>711205000</v>
      </c>
    </row>
    <row r="761" spans="1:15" hidden="1" x14ac:dyDescent="0.3">
      <c r="A761" s="2">
        <v>787</v>
      </c>
      <c r="B761" s="2" t="s">
        <v>300</v>
      </c>
      <c r="C761" s="2" t="s">
        <v>16</v>
      </c>
      <c r="D761" s="3">
        <v>42643</v>
      </c>
      <c r="E761" s="4">
        <f t="shared" si="44"/>
        <v>2016</v>
      </c>
      <c r="F761" s="2" t="s">
        <v>82</v>
      </c>
      <c r="G761" s="2" t="s">
        <v>301</v>
      </c>
      <c r="H761" s="5">
        <v>1624232000</v>
      </c>
      <c r="I761" s="5">
        <v>898805000</v>
      </c>
      <c r="J761" s="5">
        <v>136287000</v>
      </c>
      <c r="K761" s="5">
        <v>10269000</v>
      </c>
      <c r="L761" s="5">
        <v>598587000</v>
      </c>
      <c r="M761" s="1">
        <f t="shared" si="45"/>
        <v>745143000</v>
      </c>
      <c r="N761" s="1">
        <f t="shared" si="46"/>
        <v>725427000</v>
      </c>
      <c r="O761" s="1">
        <f t="shared" si="47"/>
        <v>-19716000</v>
      </c>
    </row>
    <row r="762" spans="1:15" hidden="1" x14ac:dyDescent="0.3">
      <c r="A762" s="2">
        <v>788</v>
      </c>
      <c r="B762" s="2" t="s">
        <v>302</v>
      </c>
      <c r="C762" s="2" t="s">
        <v>11</v>
      </c>
      <c r="D762" s="3">
        <v>41943</v>
      </c>
      <c r="E762" s="4">
        <f t="shared" si="44"/>
        <v>2014</v>
      </c>
      <c r="F762" s="2" t="s">
        <v>21</v>
      </c>
      <c r="G762" s="2" t="s">
        <v>303</v>
      </c>
      <c r="H762" s="5">
        <v>55123000000</v>
      </c>
      <c r="I762" s="5">
        <v>39486000000</v>
      </c>
      <c r="J762" s="5">
        <v>8717000000</v>
      </c>
      <c r="K762" s="5">
        <v>2197000000</v>
      </c>
      <c r="L762" s="5">
        <v>906000000</v>
      </c>
      <c r="M762" s="1">
        <f t="shared" si="45"/>
        <v>11820000000</v>
      </c>
      <c r="N762" s="1">
        <f t="shared" si="46"/>
        <v>15637000000</v>
      </c>
      <c r="O762" s="1">
        <f t="shared" si="47"/>
        <v>3817000000</v>
      </c>
    </row>
    <row r="763" spans="1:15" hidden="1" x14ac:dyDescent="0.3">
      <c r="A763" s="2">
        <v>789</v>
      </c>
      <c r="B763" s="2" t="s">
        <v>302</v>
      </c>
      <c r="C763" s="2" t="s">
        <v>14</v>
      </c>
      <c r="D763" s="3">
        <v>42308</v>
      </c>
      <c r="E763" s="4">
        <f t="shared" si="44"/>
        <v>2015</v>
      </c>
      <c r="F763" s="2" t="s">
        <v>21</v>
      </c>
      <c r="G763" s="2" t="s">
        <v>303</v>
      </c>
      <c r="H763" s="5">
        <v>52107000000</v>
      </c>
      <c r="I763" s="5">
        <v>37168000000</v>
      </c>
      <c r="J763" s="5">
        <v>9047000000</v>
      </c>
      <c r="K763" s="5">
        <v>2338000000</v>
      </c>
      <c r="L763" s="5">
        <v>852000000</v>
      </c>
      <c r="M763" s="1">
        <f t="shared" si="45"/>
        <v>12237000000</v>
      </c>
      <c r="N763" s="1">
        <f t="shared" si="46"/>
        <v>14939000000</v>
      </c>
      <c r="O763" s="1">
        <f t="shared" si="47"/>
        <v>2702000000</v>
      </c>
    </row>
    <row r="764" spans="1:15" hidden="1" x14ac:dyDescent="0.3">
      <c r="A764" s="2">
        <v>790</v>
      </c>
      <c r="B764" s="2" t="s">
        <v>302</v>
      </c>
      <c r="C764" s="2" t="s">
        <v>15</v>
      </c>
      <c r="D764" s="3">
        <v>42674</v>
      </c>
      <c r="E764" s="4">
        <f t="shared" si="44"/>
        <v>2016</v>
      </c>
      <c r="F764" s="2" t="s">
        <v>21</v>
      </c>
      <c r="G764" s="2" t="s">
        <v>303</v>
      </c>
      <c r="H764" s="5">
        <v>50123000000</v>
      </c>
      <c r="I764" s="5">
        <v>35507000000</v>
      </c>
      <c r="J764" s="5">
        <v>8419000000</v>
      </c>
      <c r="K764" s="5">
        <v>2298000000</v>
      </c>
      <c r="L764" s="5">
        <v>755000000</v>
      </c>
      <c r="M764" s="1">
        <f t="shared" si="45"/>
        <v>11472000000</v>
      </c>
      <c r="N764" s="1">
        <f t="shared" si="46"/>
        <v>14616000000</v>
      </c>
      <c r="O764" s="1">
        <f t="shared" si="47"/>
        <v>3144000000</v>
      </c>
    </row>
    <row r="765" spans="1:15" x14ac:dyDescent="0.3">
      <c r="A765" s="2">
        <v>791</v>
      </c>
      <c r="B765" s="2" t="s">
        <v>304</v>
      </c>
      <c r="C765" s="2" t="s">
        <v>11</v>
      </c>
      <c r="D765" s="3">
        <v>41578</v>
      </c>
      <c r="E765" s="4">
        <f t="shared" si="44"/>
        <v>2013</v>
      </c>
      <c r="F765" s="2" t="s">
        <v>21</v>
      </c>
      <c r="G765" s="2" t="s">
        <v>22</v>
      </c>
      <c r="H765" s="5">
        <v>112298000000</v>
      </c>
      <c r="I765" s="5">
        <v>86380000000</v>
      </c>
      <c r="J765" s="5">
        <v>13267000000</v>
      </c>
      <c r="K765" s="5">
        <v>3135000000</v>
      </c>
      <c r="L765" s="5">
        <v>1373000000</v>
      </c>
      <c r="M765" s="1">
        <f t="shared" si="45"/>
        <v>17775000000</v>
      </c>
      <c r="N765" s="1">
        <f t="shared" si="46"/>
        <v>25918000000</v>
      </c>
      <c r="O765" s="1">
        <f t="shared" si="47"/>
        <v>8143000000</v>
      </c>
    </row>
    <row r="766" spans="1:15" x14ac:dyDescent="0.3">
      <c r="A766" s="2">
        <v>792</v>
      </c>
      <c r="B766" s="2" t="s">
        <v>304</v>
      </c>
      <c r="C766" s="2" t="s">
        <v>14</v>
      </c>
      <c r="D766" s="3">
        <v>41943</v>
      </c>
      <c r="E766" s="4">
        <f t="shared" si="44"/>
        <v>2014</v>
      </c>
      <c r="F766" s="2" t="s">
        <v>21</v>
      </c>
      <c r="G766" s="2" t="s">
        <v>22</v>
      </c>
      <c r="H766" s="5">
        <v>56651000000</v>
      </c>
      <c r="I766" s="5">
        <v>45431000000</v>
      </c>
      <c r="J766" s="5">
        <v>5361000000</v>
      </c>
      <c r="K766" s="5">
        <v>1298000000</v>
      </c>
      <c r="L766" s="5">
        <v>129000000</v>
      </c>
      <c r="M766" s="1">
        <f t="shared" si="45"/>
        <v>6788000000</v>
      </c>
      <c r="N766" s="1">
        <f t="shared" si="46"/>
        <v>11220000000</v>
      </c>
      <c r="O766" s="1">
        <f t="shared" si="47"/>
        <v>4432000000</v>
      </c>
    </row>
    <row r="767" spans="1:15" x14ac:dyDescent="0.3">
      <c r="A767" s="2">
        <v>793</v>
      </c>
      <c r="B767" s="2" t="s">
        <v>304</v>
      </c>
      <c r="C767" s="2" t="s">
        <v>15</v>
      </c>
      <c r="D767" s="3">
        <v>42308</v>
      </c>
      <c r="E767" s="4">
        <f t="shared" si="44"/>
        <v>2015</v>
      </c>
      <c r="F767" s="2" t="s">
        <v>21</v>
      </c>
      <c r="G767" s="2" t="s">
        <v>22</v>
      </c>
      <c r="H767" s="5">
        <v>51463000000</v>
      </c>
      <c r="I767" s="5">
        <v>41524000000</v>
      </c>
      <c r="J767" s="5">
        <v>4663000000</v>
      </c>
      <c r="K767" s="5">
        <v>1191000000</v>
      </c>
      <c r="L767" s="5">
        <v>102000000</v>
      </c>
      <c r="M767" s="1">
        <f t="shared" si="45"/>
        <v>5956000000</v>
      </c>
      <c r="N767" s="1">
        <f t="shared" si="46"/>
        <v>9939000000</v>
      </c>
      <c r="O767" s="1">
        <f t="shared" si="47"/>
        <v>3983000000</v>
      </c>
    </row>
    <row r="768" spans="1:15" x14ac:dyDescent="0.3">
      <c r="A768" s="2">
        <v>794</v>
      </c>
      <c r="B768" s="2" t="s">
        <v>304</v>
      </c>
      <c r="C768" s="2" t="s">
        <v>16</v>
      </c>
      <c r="D768" s="3">
        <v>42674</v>
      </c>
      <c r="E768" s="4">
        <f t="shared" si="44"/>
        <v>2016</v>
      </c>
      <c r="F768" s="2" t="s">
        <v>21</v>
      </c>
      <c r="G768" s="2" t="s">
        <v>22</v>
      </c>
      <c r="H768" s="5">
        <v>48238000000</v>
      </c>
      <c r="I768" s="5">
        <v>39240000000</v>
      </c>
      <c r="J768" s="5">
        <v>4019000000</v>
      </c>
      <c r="K768" s="5">
        <v>1209000000</v>
      </c>
      <c r="L768" s="5">
        <v>16000000</v>
      </c>
      <c r="M768" s="1">
        <f t="shared" si="45"/>
        <v>5244000000</v>
      </c>
      <c r="N768" s="1">
        <f t="shared" si="46"/>
        <v>8998000000</v>
      </c>
      <c r="O768" s="1">
        <f t="shared" si="47"/>
        <v>3754000000</v>
      </c>
    </row>
    <row r="769" spans="1:15" hidden="1" x14ac:dyDescent="0.3">
      <c r="A769" s="2">
        <v>795</v>
      </c>
      <c r="B769" s="2" t="s">
        <v>305</v>
      </c>
      <c r="C769" s="2" t="s">
        <v>11</v>
      </c>
      <c r="D769" s="3">
        <v>41394</v>
      </c>
      <c r="E769" s="4">
        <f t="shared" si="44"/>
        <v>2013</v>
      </c>
      <c r="F769" s="2" t="s">
        <v>46</v>
      </c>
      <c r="G769" s="2" t="s">
        <v>99</v>
      </c>
      <c r="H769" s="5">
        <v>2807114000</v>
      </c>
      <c r="I769" s="5">
        <v>1123773000</v>
      </c>
      <c r="J769" s="5">
        <v>828095000</v>
      </c>
      <c r="K769" s="2">
        <v>0</v>
      </c>
      <c r="L769" s="5">
        <v>92407000</v>
      </c>
      <c r="M769" s="1">
        <f t="shared" si="45"/>
        <v>920502000</v>
      </c>
      <c r="N769" s="1">
        <f t="shared" si="46"/>
        <v>1683341000</v>
      </c>
      <c r="O769" s="1">
        <f t="shared" si="47"/>
        <v>762839000</v>
      </c>
    </row>
    <row r="770" spans="1:15" hidden="1" x14ac:dyDescent="0.3">
      <c r="A770" s="2">
        <v>796</v>
      </c>
      <c r="B770" s="2" t="s">
        <v>305</v>
      </c>
      <c r="C770" s="2" t="s">
        <v>14</v>
      </c>
      <c r="D770" s="3">
        <v>41759</v>
      </c>
      <c r="E770" s="4">
        <f t="shared" si="44"/>
        <v>2014</v>
      </c>
      <c r="F770" s="2" t="s">
        <v>46</v>
      </c>
      <c r="G770" s="2" t="s">
        <v>99</v>
      </c>
      <c r="H770" s="5">
        <v>3024295000</v>
      </c>
      <c r="I770" s="5">
        <v>1179405000</v>
      </c>
      <c r="J770" s="5">
        <v>830789000</v>
      </c>
      <c r="K770" s="2">
        <v>0</v>
      </c>
      <c r="L770" s="5">
        <v>115604000</v>
      </c>
      <c r="M770" s="1">
        <f t="shared" si="45"/>
        <v>946393000</v>
      </c>
      <c r="N770" s="1">
        <f t="shared" si="46"/>
        <v>1844890000</v>
      </c>
      <c r="O770" s="1">
        <f t="shared" si="47"/>
        <v>898497000</v>
      </c>
    </row>
    <row r="771" spans="1:15" hidden="1" x14ac:dyDescent="0.3">
      <c r="A771" s="2">
        <v>797</v>
      </c>
      <c r="B771" s="2" t="s">
        <v>305</v>
      </c>
      <c r="C771" s="2" t="s">
        <v>15</v>
      </c>
      <c r="D771" s="3">
        <v>42124</v>
      </c>
      <c r="E771" s="4">
        <f t="shared" ref="E771:E834" si="48">YEAR(D771)</f>
        <v>2015</v>
      </c>
      <c r="F771" s="2" t="s">
        <v>46</v>
      </c>
      <c r="G771" s="2" t="s">
        <v>99</v>
      </c>
      <c r="H771" s="5">
        <v>3078658000</v>
      </c>
      <c r="I771" s="5">
        <v>1231104000</v>
      </c>
      <c r="J771" s="5">
        <v>818091000</v>
      </c>
      <c r="K771" s="2">
        <v>0</v>
      </c>
      <c r="L771" s="5">
        <v>159804000</v>
      </c>
      <c r="M771" s="1">
        <f t="shared" ref="M771:M834" si="49">J771+K771+L771</f>
        <v>977895000</v>
      </c>
      <c r="N771" s="1">
        <f t="shared" ref="N771:N834" si="50">H771-I771</f>
        <v>1847554000</v>
      </c>
      <c r="O771" s="1">
        <f t="shared" ref="O771:O834" si="51">N771-M771</f>
        <v>869659000</v>
      </c>
    </row>
    <row r="772" spans="1:15" hidden="1" x14ac:dyDescent="0.3">
      <c r="A772" s="2">
        <v>798</v>
      </c>
      <c r="B772" s="2" t="s">
        <v>305</v>
      </c>
      <c r="C772" s="2" t="s">
        <v>16</v>
      </c>
      <c r="D772" s="3">
        <v>42490</v>
      </c>
      <c r="E772" s="4">
        <f t="shared" si="48"/>
        <v>2016</v>
      </c>
      <c r="F772" s="2" t="s">
        <v>46</v>
      </c>
      <c r="G772" s="2" t="s">
        <v>99</v>
      </c>
      <c r="H772" s="5">
        <v>3038153000</v>
      </c>
      <c r="I772" s="5">
        <v>1250320000</v>
      </c>
      <c r="J772" s="5">
        <v>905648000</v>
      </c>
      <c r="K772" s="2">
        <v>0</v>
      </c>
      <c r="L772" s="5">
        <v>173598000</v>
      </c>
      <c r="M772" s="1">
        <f t="shared" si="49"/>
        <v>1079246000</v>
      </c>
      <c r="N772" s="1">
        <f t="shared" si="50"/>
        <v>1787833000</v>
      </c>
      <c r="O772" s="1">
        <f t="shared" si="51"/>
        <v>708587000</v>
      </c>
    </row>
    <row r="773" spans="1:15" hidden="1" x14ac:dyDescent="0.3">
      <c r="A773" s="2">
        <v>799</v>
      </c>
      <c r="B773" s="2" t="s">
        <v>306</v>
      </c>
      <c r="C773" s="2" t="s">
        <v>11</v>
      </c>
      <c r="D773" s="3">
        <v>41574</v>
      </c>
      <c r="E773" s="4">
        <f t="shared" si="48"/>
        <v>2013</v>
      </c>
      <c r="F773" s="2" t="s">
        <v>35</v>
      </c>
      <c r="G773" s="2" t="s">
        <v>123</v>
      </c>
      <c r="H773" s="5">
        <v>8751654000</v>
      </c>
      <c r="I773" s="5">
        <v>7338838000</v>
      </c>
      <c r="J773" s="5">
        <v>627340000</v>
      </c>
      <c r="K773" s="2">
        <v>0</v>
      </c>
      <c r="L773" s="2">
        <v>0</v>
      </c>
      <c r="M773" s="1">
        <f t="shared" si="49"/>
        <v>627340000</v>
      </c>
      <c r="N773" s="1">
        <f t="shared" si="50"/>
        <v>1412816000</v>
      </c>
      <c r="O773" s="1">
        <f t="shared" si="51"/>
        <v>785476000</v>
      </c>
    </row>
    <row r="774" spans="1:15" hidden="1" x14ac:dyDescent="0.3">
      <c r="A774" s="2">
        <v>800</v>
      </c>
      <c r="B774" s="2" t="s">
        <v>306</v>
      </c>
      <c r="C774" s="2" t="s">
        <v>14</v>
      </c>
      <c r="D774" s="3">
        <v>41938</v>
      </c>
      <c r="E774" s="4">
        <f t="shared" si="48"/>
        <v>2014</v>
      </c>
      <c r="F774" s="2" t="s">
        <v>35</v>
      </c>
      <c r="G774" s="2" t="s">
        <v>123</v>
      </c>
      <c r="H774" s="5">
        <v>9316256000</v>
      </c>
      <c r="I774" s="5">
        <v>7751273000</v>
      </c>
      <c r="J774" s="5">
        <v>650948000</v>
      </c>
      <c r="K774" s="2">
        <v>0</v>
      </c>
      <c r="L774" s="2">
        <v>0</v>
      </c>
      <c r="M774" s="1">
        <f t="shared" si="49"/>
        <v>650948000</v>
      </c>
      <c r="N774" s="1">
        <f t="shared" si="50"/>
        <v>1564983000</v>
      </c>
      <c r="O774" s="1">
        <f t="shared" si="51"/>
        <v>914035000</v>
      </c>
    </row>
    <row r="775" spans="1:15" hidden="1" x14ac:dyDescent="0.3">
      <c r="A775" s="2">
        <v>801</v>
      </c>
      <c r="B775" s="2" t="s">
        <v>306</v>
      </c>
      <c r="C775" s="2" t="s">
        <v>15</v>
      </c>
      <c r="D775" s="3">
        <v>42308</v>
      </c>
      <c r="E775" s="4">
        <f t="shared" si="48"/>
        <v>2015</v>
      </c>
      <c r="F775" s="2" t="s">
        <v>35</v>
      </c>
      <c r="G775" s="2" t="s">
        <v>123</v>
      </c>
      <c r="H775" s="5">
        <v>9263863000</v>
      </c>
      <c r="I775" s="5">
        <v>7455282000</v>
      </c>
      <c r="J775" s="5">
        <v>743611000</v>
      </c>
      <c r="K775" s="2">
        <v>0</v>
      </c>
      <c r="L775" s="2">
        <v>0</v>
      </c>
      <c r="M775" s="1">
        <f t="shared" si="49"/>
        <v>743611000</v>
      </c>
      <c r="N775" s="1">
        <f t="shared" si="50"/>
        <v>1808581000</v>
      </c>
      <c r="O775" s="1">
        <f t="shared" si="51"/>
        <v>1064970000</v>
      </c>
    </row>
    <row r="776" spans="1:15" hidden="1" x14ac:dyDescent="0.3">
      <c r="A776" s="2">
        <v>802</v>
      </c>
      <c r="B776" s="2" t="s">
        <v>306</v>
      </c>
      <c r="C776" s="2" t="s">
        <v>16</v>
      </c>
      <c r="D776" s="3">
        <v>42673</v>
      </c>
      <c r="E776" s="4">
        <f t="shared" si="48"/>
        <v>2016</v>
      </c>
      <c r="F776" s="2" t="s">
        <v>35</v>
      </c>
      <c r="G776" s="2" t="s">
        <v>123</v>
      </c>
      <c r="H776" s="5">
        <v>9523224000</v>
      </c>
      <c r="I776" s="5">
        <v>7365049000</v>
      </c>
      <c r="J776" s="5">
        <v>871974000</v>
      </c>
      <c r="K776" s="2">
        <v>0</v>
      </c>
      <c r="L776" s="2">
        <v>0</v>
      </c>
      <c r="M776" s="1">
        <f t="shared" si="49"/>
        <v>871974000</v>
      </c>
      <c r="N776" s="1">
        <f t="shared" si="50"/>
        <v>2158175000</v>
      </c>
      <c r="O776" s="1">
        <f t="shared" si="51"/>
        <v>1286201000</v>
      </c>
    </row>
    <row r="777" spans="1:15" hidden="1" x14ac:dyDescent="0.3">
      <c r="A777" s="2">
        <v>803</v>
      </c>
      <c r="B777" s="2" t="s">
        <v>307</v>
      </c>
      <c r="C777" s="2" t="s">
        <v>11</v>
      </c>
      <c r="D777" s="3">
        <v>41453</v>
      </c>
      <c r="E777" s="4">
        <f t="shared" si="48"/>
        <v>2013</v>
      </c>
      <c r="F777" s="2" t="s">
        <v>21</v>
      </c>
      <c r="G777" s="2" t="s">
        <v>308</v>
      </c>
      <c r="H777" s="5">
        <v>5112000000</v>
      </c>
      <c r="I777" s="5">
        <v>3385000000</v>
      </c>
      <c r="J777" s="5">
        <v>914000000</v>
      </c>
      <c r="K777" s="2">
        <v>0</v>
      </c>
      <c r="L777" s="2">
        <v>0</v>
      </c>
      <c r="M777" s="1">
        <f t="shared" si="49"/>
        <v>914000000</v>
      </c>
      <c r="N777" s="1">
        <f t="shared" si="50"/>
        <v>1727000000</v>
      </c>
      <c r="O777" s="1">
        <f t="shared" si="51"/>
        <v>813000000</v>
      </c>
    </row>
    <row r="778" spans="1:15" hidden="1" x14ac:dyDescent="0.3">
      <c r="A778" s="2">
        <v>804</v>
      </c>
      <c r="B778" s="2" t="s">
        <v>307</v>
      </c>
      <c r="C778" s="2" t="s">
        <v>14</v>
      </c>
      <c r="D778" s="3">
        <v>41817</v>
      </c>
      <c r="E778" s="4">
        <f t="shared" si="48"/>
        <v>2014</v>
      </c>
      <c r="F778" s="2" t="s">
        <v>21</v>
      </c>
      <c r="G778" s="2" t="s">
        <v>308</v>
      </c>
      <c r="H778" s="5">
        <v>5012000000</v>
      </c>
      <c r="I778" s="5">
        <v>3310000000</v>
      </c>
      <c r="J778" s="5">
        <v>820000000</v>
      </c>
      <c r="K778" s="2">
        <v>0</v>
      </c>
      <c r="L778" s="2">
        <v>0</v>
      </c>
      <c r="M778" s="1">
        <f t="shared" si="49"/>
        <v>820000000</v>
      </c>
      <c r="N778" s="1">
        <f t="shared" si="50"/>
        <v>1702000000</v>
      </c>
      <c r="O778" s="1">
        <f t="shared" si="51"/>
        <v>882000000</v>
      </c>
    </row>
    <row r="779" spans="1:15" hidden="1" x14ac:dyDescent="0.3">
      <c r="A779" s="2">
        <v>805</v>
      </c>
      <c r="B779" s="2" t="s">
        <v>307</v>
      </c>
      <c r="C779" s="2" t="s">
        <v>15</v>
      </c>
      <c r="D779" s="3">
        <v>42188</v>
      </c>
      <c r="E779" s="4">
        <f t="shared" si="48"/>
        <v>2015</v>
      </c>
      <c r="F779" s="2" t="s">
        <v>21</v>
      </c>
      <c r="G779" s="2" t="s">
        <v>308</v>
      </c>
      <c r="H779" s="5">
        <v>5083000000</v>
      </c>
      <c r="I779" s="5">
        <v>3348000000</v>
      </c>
      <c r="J779" s="5">
        <v>976000000</v>
      </c>
      <c r="K779" s="2">
        <v>0</v>
      </c>
      <c r="L779" s="2">
        <v>0</v>
      </c>
      <c r="M779" s="1">
        <f t="shared" si="49"/>
        <v>976000000</v>
      </c>
      <c r="N779" s="1">
        <f t="shared" si="50"/>
        <v>1735000000</v>
      </c>
      <c r="O779" s="1">
        <f t="shared" si="51"/>
        <v>759000000</v>
      </c>
    </row>
    <row r="780" spans="1:15" hidden="1" x14ac:dyDescent="0.3">
      <c r="A780" s="2">
        <v>806</v>
      </c>
      <c r="B780" s="2" t="s">
        <v>307</v>
      </c>
      <c r="C780" s="2" t="s">
        <v>16</v>
      </c>
      <c r="D780" s="3">
        <v>42552</v>
      </c>
      <c r="E780" s="4">
        <f t="shared" si="48"/>
        <v>2016</v>
      </c>
      <c r="F780" s="2" t="s">
        <v>21</v>
      </c>
      <c r="G780" s="2" t="s">
        <v>308</v>
      </c>
      <c r="H780" s="5">
        <v>7467000000</v>
      </c>
      <c r="I780" s="5">
        <v>5132000000</v>
      </c>
      <c r="J780" s="5">
        <v>1186000000</v>
      </c>
      <c r="K780" s="2">
        <v>0</v>
      </c>
      <c r="L780" s="2">
        <v>0</v>
      </c>
      <c r="M780" s="1">
        <f t="shared" si="49"/>
        <v>1186000000</v>
      </c>
      <c r="N780" s="1">
        <f t="shared" si="50"/>
        <v>2335000000</v>
      </c>
      <c r="O780" s="1">
        <f t="shared" si="51"/>
        <v>1149000000</v>
      </c>
    </row>
    <row r="781" spans="1:15" hidden="1" x14ac:dyDescent="0.3">
      <c r="A781" s="2">
        <v>807</v>
      </c>
      <c r="B781" s="2" t="s">
        <v>309</v>
      </c>
      <c r="C781" s="2" t="s">
        <v>11</v>
      </c>
      <c r="D781" s="3">
        <v>41272</v>
      </c>
      <c r="E781" s="4">
        <f t="shared" si="48"/>
        <v>2012</v>
      </c>
      <c r="F781" s="2" t="s">
        <v>24</v>
      </c>
      <c r="G781" s="2" t="s">
        <v>27</v>
      </c>
      <c r="H781" s="5">
        <v>8939967000</v>
      </c>
      <c r="I781" s="5">
        <v>6432454000</v>
      </c>
      <c r="J781" s="5">
        <v>1873360000</v>
      </c>
      <c r="K781" s="2">
        <v>0</v>
      </c>
      <c r="L781" s="2">
        <v>0</v>
      </c>
      <c r="M781" s="1">
        <f t="shared" si="49"/>
        <v>1873360000</v>
      </c>
      <c r="N781" s="1">
        <f t="shared" si="50"/>
        <v>2507513000</v>
      </c>
      <c r="O781" s="1">
        <f t="shared" si="51"/>
        <v>634153000</v>
      </c>
    </row>
    <row r="782" spans="1:15" hidden="1" x14ac:dyDescent="0.3">
      <c r="A782" s="2">
        <v>808</v>
      </c>
      <c r="B782" s="2" t="s">
        <v>309</v>
      </c>
      <c r="C782" s="2" t="s">
        <v>14</v>
      </c>
      <c r="D782" s="3">
        <v>41636</v>
      </c>
      <c r="E782" s="4">
        <f t="shared" si="48"/>
        <v>2013</v>
      </c>
      <c r="F782" s="2" t="s">
        <v>24</v>
      </c>
      <c r="G782" s="2" t="s">
        <v>27</v>
      </c>
      <c r="H782" s="5">
        <v>9560647000</v>
      </c>
      <c r="I782" s="5">
        <v>6904633000</v>
      </c>
      <c r="J782" s="5">
        <v>1978960000</v>
      </c>
      <c r="K782" s="2">
        <v>0</v>
      </c>
      <c r="L782" s="2">
        <v>0</v>
      </c>
      <c r="M782" s="1">
        <f t="shared" si="49"/>
        <v>1978960000</v>
      </c>
      <c r="N782" s="1">
        <f t="shared" si="50"/>
        <v>2656014000</v>
      </c>
      <c r="O782" s="1">
        <f t="shared" si="51"/>
        <v>677054000</v>
      </c>
    </row>
    <row r="783" spans="1:15" hidden="1" x14ac:dyDescent="0.3">
      <c r="A783" s="2">
        <v>809</v>
      </c>
      <c r="B783" s="2" t="s">
        <v>309</v>
      </c>
      <c r="C783" s="2" t="s">
        <v>15</v>
      </c>
      <c r="D783" s="3">
        <v>42000</v>
      </c>
      <c r="E783" s="4">
        <f t="shared" si="48"/>
        <v>2014</v>
      </c>
      <c r="F783" s="2" t="s">
        <v>24</v>
      </c>
      <c r="G783" s="2" t="s">
        <v>27</v>
      </c>
      <c r="H783" s="5">
        <v>10371390000</v>
      </c>
      <c r="I783" s="5">
        <v>7460075000</v>
      </c>
      <c r="J783" s="5">
        <v>2196173000</v>
      </c>
      <c r="K783" s="2">
        <v>0</v>
      </c>
      <c r="L783" s="2">
        <v>0</v>
      </c>
      <c r="M783" s="1">
        <f t="shared" si="49"/>
        <v>2196173000</v>
      </c>
      <c r="N783" s="1">
        <f t="shared" si="50"/>
        <v>2911315000</v>
      </c>
      <c r="O783" s="1">
        <f t="shared" si="51"/>
        <v>715142000</v>
      </c>
    </row>
    <row r="784" spans="1:15" hidden="1" x14ac:dyDescent="0.3">
      <c r="A784" s="2">
        <v>810</v>
      </c>
      <c r="B784" s="2" t="s">
        <v>309</v>
      </c>
      <c r="C784" s="2" t="s">
        <v>16</v>
      </c>
      <c r="D784" s="3">
        <v>42364</v>
      </c>
      <c r="E784" s="4">
        <f t="shared" si="48"/>
        <v>2015</v>
      </c>
      <c r="F784" s="2" t="s">
        <v>24</v>
      </c>
      <c r="G784" s="2" t="s">
        <v>27</v>
      </c>
      <c r="H784" s="5">
        <v>10629719000</v>
      </c>
      <c r="I784" s="5">
        <v>7617460000</v>
      </c>
      <c r="J784" s="5">
        <v>2243356000</v>
      </c>
      <c r="K784" s="2">
        <v>0</v>
      </c>
      <c r="L784" s="2">
        <v>0</v>
      </c>
      <c r="M784" s="1">
        <f t="shared" si="49"/>
        <v>2243356000</v>
      </c>
      <c r="N784" s="1">
        <f t="shared" si="50"/>
        <v>3012259000</v>
      </c>
      <c r="O784" s="1">
        <f t="shared" si="51"/>
        <v>768903000</v>
      </c>
    </row>
    <row r="785" spans="1:15" hidden="1" x14ac:dyDescent="0.3">
      <c r="A785" s="2">
        <v>811</v>
      </c>
      <c r="B785" s="2" t="s">
        <v>310</v>
      </c>
      <c r="C785" s="2" t="s">
        <v>11</v>
      </c>
      <c r="D785" s="3">
        <v>41274</v>
      </c>
      <c r="E785" s="4">
        <f t="shared" si="48"/>
        <v>2012</v>
      </c>
      <c r="F785" s="2" t="s">
        <v>51</v>
      </c>
      <c r="G785" s="2" t="s">
        <v>52</v>
      </c>
      <c r="H785" s="5">
        <v>5059000000</v>
      </c>
      <c r="I785" s="5">
        <v>1885000000</v>
      </c>
      <c r="J785" s="5">
        <v>2101000000</v>
      </c>
      <c r="K785" s="2">
        <v>0</v>
      </c>
      <c r="L785" s="5">
        <v>722000000</v>
      </c>
      <c r="M785" s="1">
        <f t="shared" si="49"/>
        <v>2823000000</v>
      </c>
      <c r="N785" s="1">
        <f t="shared" si="50"/>
        <v>3174000000</v>
      </c>
      <c r="O785" s="1">
        <f t="shared" si="51"/>
        <v>351000000</v>
      </c>
    </row>
    <row r="786" spans="1:15" hidden="1" x14ac:dyDescent="0.3">
      <c r="A786" s="2">
        <v>812</v>
      </c>
      <c r="B786" s="2" t="s">
        <v>310</v>
      </c>
      <c r="C786" s="2" t="s">
        <v>14</v>
      </c>
      <c r="D786" s="3">
        <v>41639</v>
      </c>
      <c r="E786" s="4">
        <f t="shared" si="48"/>
        <v>2013</v>
      </c>
      <c r="F786" s="2" t="s">
        <v>51</v>
      </c>
      <c r="G786" s="2" t="s">
        <v>52</v>
      </c>
      <c r="H786" s="5">
        <v>5166000000</v>
      </c>
      <c r="I786" s="5">
        <v>1989000000</v>
      </c>
      <c r="J786" s="5">
        <v>1968000000</v>
      </c>
      <c r="K786" s="2">
        <v>0</v>
      </c>
      <c r="L786" s="5">
        <v>697000000</v>
      </c>
      <c r="M786" s="1">
        <f t="shared" si="49"/>
        <v>2665000000</v>
      </c>
      <c r="N786" s="1">
        <f t="shared" si="50"/>
        <v>3177000000</v>
      </c>
      <c r="O786" s="1">
        <f t="shared" si="51"/>
        <v>512000000</v>
      </c>
    </row>
    <row r="787" spans="1:15" hidden="1" x14ac:dyDescent="0.3">
      <c r="A787" s="2">
        <v>813</v>
      </c>
      <c r="B787" s="2" t="s">
        <v>310</v>
      </c>
      <c r="C787" s="2" t="s">
        <v>15</v>
      </c>
      <c r="D787" s="3">
        <v>42004</v>
      </c>
      <c r="E787" s="4">
        <f t="shared" si="48"/>
        <v>2014</v>
      </c>
      <c r="F787" s="2" t="s">
        <v>51</v>
      </c>
      <c r="G787" s="2" t="s">
        <v>52</v>
      </c>
      <c r="H787" s="5">
        <v>5354000000</v>
      </c>
      <c r="I787" s="5">
        <v>2033000000</v>
      </c>
      <c r="J787" s="5">
        <v>1920000000</v>
      </c>
      <c r="K787" s="2">
        <v>0</v>
      </c>
      <c r="L787" s="5">
        <v>701000000</v>
      </c>
      <c r="M787" s="1">
        <f t="shared" si="49"/>
        <v>2621000000</v>
      </c>
      <c r="N787" s="1">
        <f t="shared" si="50"/>
        <v>3321000000</v>
      </c>
      <c r="O787" s="1">
        <f t="shared" si="51"/>
        <v>700000000</v>
      </c>
    </row>
    <row r="788" spans="1:15" hidden="1" x14ac:dyDescent="0.3">
      <c r="A788" s="2">
        <v>814</v>
      </c>
      <c r="B788" s="2" t="s">
        <v>310</v>
      </c>
      <c r="C788" s="2" t="s">
        <v>16</v>
      </c>
      <c r="D788" s="3">
        <v>42369</v>
      </c>
      <c r="E788" s="4">
        <f t="shared" si="48"/>
        <v>2015</v>
      </c>
      <c r="F788" s="2" t="s">
        <v>51</v>
      </c>
      <c r="G788" s="2" t="s">
        <v>52</v>
      </c>
      <c r="H788" s="5">
        <v>5387000000</v>
      </c>
      <c r="I788" s="5">
        <v>2012000000</v>
      </c>
      <c r="J788" s="5">
        <v>2011000000</v>
      </c>
      <c r="K788" s="2">
        <v>0</v>
      </c>
      <c r="L788" s="5">
        <v>716000000</v>
      </c>
      <c r="M788" s="1">
        <f t="shared" si="49"/>
        <v>2727000000</v>
      </c>
      <c r="N788" s="1">
        <f t="shared" si="50"/>
        <v>3375000000</v>
      </c>
      <c r="O788" s="1">
        <f t="shared" si="51"/>
        <v>648000000</v>
      </c>
    </row>
    <row r="789" spans="1:15" hidden="1" x14ac:dyDescent="0.3">
      <c r="A789" s="2">
        <v>815</v>
      </c>
      <c r="B789" s="2" t="s">
        <v>311</v>
      </c>
      <c r="C789" s="2" t="s">
        <v>11</v>
      </c>
      <c r="D789" s="3">
        <v>41274</v>
      </c>
      <c r="E789" s="4">
        <f t="shared" si="48"/>
        <v>2012</v>
      </c>
      <c r="F789" s="2" t="s">
        <v>35</v>
      </c>
      <c r="G789" s="2" t="s">
        <v>123</v>
      </c>
      <c r="H789" s="5">
        <v>6644252000</v>
      </c>
      <c r="I789" s="5">
        <v>3784370000</v>
      </c>
      <c r="J789" s="5">
        <v>1703796000</v>
      </c>
      <c r="K789" s="2">
        <v>0</v>
      </c>
      <c r="L789" s="2">
        <v>0</v>
      </c>
      <c r="M789" s="1">
        <f t="shared" si="49"/>
        <v>1703796000</v>
      </c>
      <c r="N789" s="1">
        <f t="shared" si="50"/>
        <v>2859882000</v>
      </c>
      <c r="O789" s="1">
        <f t="shared" si="51"/>
        <v>1156086000</v>
      </c>
    </row>
    <row r="790" spans="1:15" hidden="1" x14ac:dyDescent="0.3">
      <c r="A790" s="2">
        <v>816</v>
      </c>
      <c r="B790" s="2" t="s">
        <v>311</v>
      </c>
      <c r="C790" s="2" t="s">
        <v>14</v>
      </c>
      <c r="D790" s="3">
        <v>41639</v>
      </c>
      <c r="E790" s="4">
        <f t="shared" si="48"/>
        <v>2013</v>
      </c>
      <c r="F790" s="2" t="s">
        <v>35</v>
      </c>
      <c r="G790" s="2" t="s">
        <v>123</v>
      </c>
      <c r="H790" s="5">
        <v>7146079000</v>
      </c>
      <c r="I790" s="5">
        <v>3865231000</v>
      </c>
      <c r="J790" s="5">
        <v>1924132000</v>
      </c>
      <c r="K790" s="2">
        <v>0</v>
      </c>
      <c r="L790" s="2">
        <v>0</v>
      </c>
      <c r="M790" s="1">
        <f t="shared" si="49"/>
        <v>1924132000</v>
      </c>
      <c r="N790" s="1">
        <f t="shared" si="50"/>
        <v>3280848000</v>
      </c>
      <c r="O790" s="1">
        <f t="shared" si="51"/>
        <v>1356716000</v>
      </c>
    </row>
    <row r="791" spans="1:15" hidden="1" x14ac:dyDescent="0.3">
      <c r="A791" s="2">
        <v>817</v>
      </c>
      <c r="B791" s="2" t="s">
        <v>311</v>
      </c>
      <c r="C791" s="2" t="s">
        <v>15</v>
      </c>
      <c r="D791" s="3">
        <v>42004</v>
      </c>
      <c r="E791" s="4">
        <f t="shared" si="48"/>
        <v>2014</v>
      </c>
      <c r="F791" s="2" t="s">
        <v>35</v>
      </c>
      <c r="G791" s="2" t="s">
        <v>123</v>
      </c>
      <c r="H791" s="5">
        <v>7421768000</v>
      </c>
      <c r="I791" s="5">
        <v>4085602000</v>
      </c>
      <c r="J791" s="5">
        <v>1898284000</v>
      </c>
      <c r="K791" s="2">
        <v>0</v>
      </c>
      <c r="L791" s="2">
        <v>0</v>
      </c>
      <c r="M791" s="1">
        <f t="shared" si="49"/>
        <v>1898284000</v>
      </c>
      <c r="N791" s="1">
        <f t="shared" si="50"/>
        <v>3336166000</v>
      </c>
      <c r="O791" s="1">
        <f t="shared" si="51"/>
        <v>1437882000</v>
      </c>
    </row>
    <row r="792" spans="1:15" hidden="1" x14ac:dyDescent="0.3">
      <c r="A792" s="2">
        <v>818</v>
      </c>
      <c r="B792" s="2" t="s">
        <v>311</v>
      </c>
      <c r="C792" s="2" t="s">
        <v>16</v>
      </c>
      <c r="D792" s="3">
        <v>42369</v>
      </c>
      <c r="E792" s="4">
        <f t="shared" si="48"/>
        <v>2015</v>
      </c>
      <c r="F792" s="2" t="s">
        <v>35</v>
      </c>
      <c r="G792" s="2" t="s">
        <v>123</v>
      </c>
      <c r="H792" s="5">
        <v>7386626000</v>
      </c>
      <c r="I792" s="5">
        <v>4003951000</v>
      </c>
      <c r="J792" s="5">
        <v>1969308000</v>
      </c>
      <c r="K792" s="2">
        <v>0</v>
      </c>
      <c r="L792" s="2">
        <v>0</v>
      </c>
      <c r="M792" s="1">
        <f t="shared" si="49"/>
        <v>1969308000</v>
      </c>
      <c r="N792" s="1">
        <f t="shared" si="50"/>
        <v>3382675000</v>
      </c>
      <c r="O792" s="1">
        <f t="shared" si="51"/>
        <v>1413367000</v>
      </c>
    </row>
    <row r="793" spans="1:15" hidden="1" x14ac:dyDescent="0.3">
      <c r="A793" s="2">
        <v>819</v>
      </c>
      <c r="B793" s="2" t="s">
        <v>312</v>
      </c>
      <c r="C793" s="2" t="s">
        <v>11</v>
      </c>
      <c r="D793" s="3">
        <v>41639</v>
      </c>
      <c r="E793" s="4">
        <f t="shared" si="48"/>
        <v>2013</v>
      </c>
      <c r="F793" s="2" t="s">
        <v>24</v>
      </c>
      <c r="G793" s="2" t="s">
        <v>80</v>
      </c>
      <c r="H793" s="5">
        <v>41313000000</v>
      </c>
      <c r="I793" s="5">
        <v>32564000000</v>
      </c>
      <c r="J793" s="2">
        <v>0</v>
      </c>
      <c r="K793" s="2">
        <v>0</v>
      </c>
      <c r="L793" s="5">
        <v>6688000000</v>
      </c>
      <c r="M793" s="1">
        <f t="shared" si="49"/>
        <v>6688000000</v>
      </c>
      <c r="N793" s="1">
        <f t="shared" si="50"/>
        <v>8749000000</v>
      </c>
      <c r="O793" s="1">
        <f t="shared" si="51"/>
        <v>2061000000</v>
      </c>
    </row>
    <row r="794" spans="1:15" hidden="1" x14ac:dyDescent="0.3">
      <c r="A794" s="2">
        <v>820</v>
      </c>
      <c r="B794" s="2" t="s">
        <v>312</v>
      </c>
      <c r="C794" s="2" t="s">
        <v>14</v>
      </c>
      <c r="D794" s="3">
        <v>42004</v>
      </c>
      <c r="E794" s="4">
        <f t="shared" si="48"/>
        <v>2014</v>
      </c>
      <c r="F794" s="2" t="s">
        <v>24</v>
      </c>
      <c r="G794" s="2" t="s">
        <v>80</v>
      </c>
      <c r="H794" s="5">
        <v>48500000000</v>
      </c>
      <c r="I794" s="5">
        <v>38166000000</v>
      </c>
      <c r="J794" s="2">
        <v>0</v>
      </c>
      <c r="K794" s="2">
        <v>0</v>
      </c>
      <c r="L794" s="5">
        <v>7972000000</v>
      </c>
      <c r="M794" s="1">
        <f t="shared" si="49"/>
        <v>7972000000</v>
      </c>
      <c r="N794" s="1">
        <f t="shared" si="50"/>
        <v>10334000000</v>
      </c>
      <c r="O794" s="1">
        <f t="shared" si="51"/>
        <v>2362000000</v>
      </c>
    </row>
    <row r="795" spans="1:15" hidden="1" x14ac:dyDescent="0.3">
      <c r="A795" s="2">
        <v>821</v>
      </c>
      <c r="B795" s="2" t="s">
        <v>312</v>
      </c>
      <c r="C795" s="2" t="s">
        <v>15</v>
      </c>
      <c r="D795" s="3">
        <v>42369</v>
      </c>
      <c r="E795" s="4">
        <f t="shared" si="48"/>
        <v>2015</v>
      </c>
      <c r="F795" s="2" t="s">
        <v>24</v>
      </c>
      <c r="G795" s="2" t="s">
        <v>80</v>
      </c>
      <c r="H795" s="5">
        <v>54289000000</v>
      </c>
      <c r="I795" s="5">
        <v>44269000000</v>
      </c>
      <c r="J795" s="2">
        <v>0</v>
      </c>
      <c r="K795" s="2">
        <v>0</v>
      </c>
      <c r="L795" s="5">
        <v>7673000000</v>
      </c>
      <c r="M795" s="1">
        <f t="shared" si="49"/>
        <v>7673000000</v>
      </c>
      <c r="N795" s="1">
        <f t="shared" si="50"/>
        <v>10020000000</v>
      </c>
      <c r="O795" s="1">
        <f t="shared" si="51"/>
        <v>2347000000</v>
      </c>
    </row>
    <row r="796" spans="1:15" hidden="1" x14ac:dyDescent="0.3">
      <c r="A796" s="2">
        <v>822</v>
      </c>
      <c r="B796" s="2" t="s">
        <v>312</v>
      </c>
      <c r="C796" s="2" t="s">
        <v>16</v>
      </c>
      <c r="D796" s="3">
        <v>42735</v>
      </c>
      <c r="E796" s="4">
        <f t="shared" si="48"/>
        <v>2016</v>
      </c>
      <c r="F796" s="2" t="s">
        <v>24</v>
      </c>
      <c r="G796" s="2" t="s">
        <v>80</v>
      </c>
      <c r="H796" s="5">
        <v>54379000000</v>
      </c>
      <c r="I796" s="5">
        <v>45007000000</v>
      </c>
      <c r="J796" s="2">
        <v>0</v>
      </c>
      <c r="K796" s="2">
        <v>0</v>
      </c>
      <c r="L796" s="5">
        <v>7631000000</v>
      </c>
      <c r="M796" s="1">
        <f t="shared" si="49"/>
        <v>7631000000</v>
      </c>
      <c r="N796" s="1">
        <f t="shared" si="50"/>
        <v>9372000000</v>
      </c>
      <c r="O796" s="1">
        <f t="shared" si="51"/>
        <v>1741000000</v>
      </c>
    </row>
    <row r="797" spans="1:15" hidden="1" x14ac:dyDescent="0.3">
      <c r="A797" s="2">
        <v>823</v>
      </c>
      <c r="B797" s="2" t="s">
        <v>313</v>
      </c>
      <c r="C797" s="2" t="s">
        <v>11</v>
      </c>
      <c r="D797" s="3">
        <v>41274</v>
      </c>
      <c r="E797" s="4">
        <f t="shared" si="48"/>
        <v>2012</v>
      </c>
      <c r="F797" s="2" t="s">
        <v>21</v>
      </c>
      <c r="G797" s="2" t="s">
        <v>175</v>
      </c>
      <c r="H797" s="5">
        <v>102874000000</v>
      </c>
      <c r="I797" s="5">
        <v>52513000000</v>
      </c>
      <c r="J797" s="5">
        <v>22389000000</v>
      </c>
      <c r="K797" s="5">
        <v>5816000000</v>
      </c>
      <c r="L797" s="2">
        <v>0</v>
      </c>
      <c r="M797" s="1">
        <f t="shared" si="49"/>
        <v>28205000000</v>
      </c>
      <c r="N797" s="1">
        <f t="shared" si="50"/>
        <v>50361000000</v>
      </c>
      <c r="O797" s="1">
        <f t="shared" si="51"/>
        <v>22156000000</v>
      </c>
    </row>
    <row r="798" spans="1:15" hidden="1" x14ac:dyDescent="0.3">
      <c r="A798" s="2">
        <v>824</v>
      </c>
      <c r="B798" s="2" t="s">
        <v>313</v>
      </c>
      <c r="C798" s="2" t="s">
        <v>14</v>
      </c>
      <c r="D798" s="3">
        <v>41639</v>
      </c>
      <c r="E798" s="4">
        <f t="shared" si="48"/>
        <v>2013</v>
      </c>
      <c r="F798" s="2" t="s">
        <v>21</v>
      </c>
      <c r="G798" s="2" t="s">
        <v>175</v>
      </c>
      <c r="H798" s="5">
        <v>98367000000</v>
      </c>
      <c r="I798" s="5">
        <v>49683000000</v>
      </c>
      <c r="J798" s="5">
        <v>22629000000</v>
      </c>
      <c r="K798" s="5">
        <v>5743000000</v>
      </c>
      <c r="L798" s="2">
        <v>0</v>
      </c>
      <c r="M798" s="1">
        <f t="shared" si="49"/>
        <v>28372000000</v>
      </c>
      <c r="N798" s="1">
        <f t="shared" si="50"/>
        <v>48684000000</v>
      </c>
      <c r="O798" s="1">
        <f t="shared" si="51"/>
        <v>20312000000</v>
      </c>
    </row>
    <row r="799" spans="1:15" hidden="1" x14ac:dyDescent="0.3">
      <c r="A799" s="2">
        <v>825</v>
      </c>
      <c r="B799" s="2" t="s">
        <v>313</v>
      </c>
      <c r="C799" s="2" t="s">
        <v>15</v>
      </c>
      <c r="D799" s="3">
        <v>42004</v>
      </c>
      <c r="E799" s="4">
        <f t="shared" si="48"/>
        <v>2014</v>
      </c>
      <c r="F799" s="2" t="s">
        <v>21</v>
      </c>
      <c r="G799" s="2" t="s">
        <v>175</v>
      </c>
      <c r="H799" s="5">
        <v>92793000000</v>
      </c>
      <c r="I799" s="5">
        <v>46386000000</v>
      </c>
      <c r="J799" s="5">
        <v>22438000000</v>
      </c>
      <c r="K799" s="5">
        <v>5437000000</v>
      </c>
      <c r="L799" s="2">
        <v>0</v>
      </c>
      <c r="M799" s="1">
        <f t="shared" si="49"/>
        <v>27875000000</v>
      </c>
      <c r="N799" s="1">
        <f t="shared" si="50"/>
        <v>46407000000</v>
      </c>
      <c r="O799" s="1">
        <f t="shared" si="51"/>
        <v>18532000000</v>
      </c>
    </row>
    <row r="800" spans="1:15" hidden="1" x14ac:dyDescent="0.3">
      <c r="A800" s="2">
        <v>826</v>
      </c>
      <c r="B800" s="2" t="s">
        <v>313</v>
      </c>
      <c r="C800" s="2" t="s">
        <v>16</v>
      </c>
      <c r="D800" s="3">
        <v>42369</v>
      </c>
      <c r="E800" s="4">
        <f t="shared" si="48"/>
        <v>2015</v>
      </c>
      <c r="F800" s="2" t="s">
        <v>21</v>
      </c>
      <c r="G800" s="2" t="s">
        <v>175</v>
      </c>
      <c r="H800" s="5">
        <v>81741000000</v>
      </c>
      <c r="I800" s="5">
        <v>41057000000</v>
      </c>
      <c r="J800" s="5">
        <v>19748000000</v>
      </c>
      <c r="K800" s="5">
        <v>5247000000</v>
      </c>
      <c r="L800" s="2">
        <v>0</v>
      </c>
      <c r="M800" s="1">
        <f t="shared" si="49"/>
        <v>24995000000</v>
      </c>
      <c r="N800" s="1">
        <f t="shared" si="50"/>
        <v>40684000000</v>
      </c>
      <c r="O800" s="1">
        <f t="shared" si="51"/>
        <v>15689000000</v>
      </c>
    </row>
    <row r="801" spans="1:15" hidden="1" x14ac:dyDescent="0.3">
      <c r="A801" s="2">
        <v>827</v>
      </c>
      <c r="B801" s="2" t="s">
        <v>314</v>
      </c>
      <c r="C801" s="2" t="s">
        <v>11</v>
      </c>
      <c r="D801" s="3">
        <v>41274</v>
      </c>
      <c r="E801" s="4">
        <f t="shared" si="48"/>
        <v>2012</v>
      </c>
      <c r="F801" s="2" t="s">
        <v>24</v>
      </c>
      <c r="G801" s="2" t="s">
        <v>29</v>
      </c>
      <c r="H801" s="5">
        <v>1293338000</v>
      </c>
      <c r="I801" s="5">
        <v>594190000</v>
      </c>
      <c r="J801" s="5">
        <v>354571000</v>
      </c>
      <c r="K801" s="5">
        <v>82014000</v>
      </c>
      <c r="L801" s="2">
        <v>0</v>
      </c>
      <c r="M801" s="1">
        <f t="shared" si="49"/>
        <v>436585000</v>
      </c>
      <c r="N801" s="1">
        <f t="shared" si="50"/>
        <v>699148000</v>
      </c>
      <c r="O801" s="1">
        <f t="shared" si="51"/>
        <v>262563000</v>
      </c>
    </row>
    <row r="802" spans="1:15" hidden="1" x14ac:dyDescent="0.3">
      <c r="A802" s="2">
        <v>828</v>
      </c>
      <c r="B802" s="2" t="s">
        <v>314</v>
      </c>
      <c r="C802" s="2" t="s">
        <v>14</v>
      </c>
      <c r="D802" s="3">
        <v>41639</v>
      </c>
      <c r="E802" s="4">
        <f t="shared" si="48"/>
        <v>2013</v>
      </c>
      <c r="F802" s="2" t="s">
        <v>24</v>
      </c>
      <c r="G802" s="2" t="s">
        <v>29</v>
      </c>
      <c r="H802" s="5">
        <v>1377058000</v>
      </c>
      <c r="I802" s="5">
        <v>620940000</v>
      </c>
      <c r="J802" s="5">
        <v>401353000</v>
      </c>
      <c r="K802" s="5">
        <v>88003000</v>
      </c>
      <c r="L802" s="2">
        <v>0</v>
      </c>
      <c r="M802" s="1">
        <f t="shared" si="49"/>
        <v>489356000</v>
      </c>
      <c r="N802" s="1">
        <f t="shared" si="50"/>
        <v>756118000</v>
      </c>
      <c r="O802" s="1">
        <f t="shared" si="51"/>
        <v>266762000</v>
      </c>
    </row>
    <row r="803" spans="1:15" hidden="1" x14ac:dyDescent="0.3">
      <c r="A803" s="2">
        <v>829</v>
      </c>
      <c r="B803" s="2" t="s">
        <v>314</v>
      </c>
      <c r="C803" s="2" t="s">
        <v>15</v>
      </c>
      <c r="D803" s="3">
        <v>42004</v>
      </c>
      <c r="E803" s="4">
        <f t="shared" si="48"/>
        <v>2014</v>
      </c>
      <c r="F803" s="2" t="s">
        <v>24</v>
      </c>
      <c r="G803" s="2" t="s">
        <v>29</v>
      </c>
      <c r="H803" s="5">
        <v>1485807000</v>
      </c>
      <c r="I803" s="5">
        <v>669691000</v>
      </c>
      <c r="J803" s="5">
        <v>457598000</v>
      </c>
      <c r="K803" s="5">
        <v>98263000</v>
      </c>
      <c r="L803" s="2">
        <v>0</v>
      </c>
      <c r="M803" s="1">
        <f t="shared" si="49"/>
        <v>555861000</v>
      </c>
      <c r="N803" s="1">
        <f t="shared" si="50"/>
        <v>816116000</v>
      </c>
      <c r="O803" s="1">
        <f t="shared" si="51"/>
        <v>260255000</v>
      </c>
    </row>
    <row r="804" spans="1:15" hidden="1" x14ac:dyDescent="0.3">
      <c r="A804" s="2">
        <v>830</v>
      </c>
      <c r="B804" s="2" t="s">
        <v>314</v>
      </c>
      <c r="C804" s="2" t="s">
        <v>16</v>
      </c>
      <c r="D804" s="3">
        <v>42369</v>
      </c>
      <c r="E804" s="4">
        <f t="shared" si="48"/>
        <v>2015</v>
      </c>
      <c r="F804" s="2" t="s">
        <v>24</v>
      </c>
      <c r="G804" s="2" t="s">
        <v>29</v>
      </c>
      <c r="H804" s="5">
        <v>1601892000</v>
      </c>
      <c r="I804" s="5">
        <v>711622000</v>
      </c>
      <c r="J804" s="5">
        <v>482465000</v>
      </c>
      <c r="K804" s="5">
        <v>99681000</v>
      </c>
      <c r="L804" s="2">
        <v>0</v>
      </c>
      <c r="M804" s="1">
        <f t="shared" si="49"/>
        <v>582146000</v>
      </c>
      <c r="N804" s="1">
        <f t="shared" si="50"/>
        <v>890270000</v>
      </c>
      <c r="O804" s="1">
        <f t="shared" si="51"/>
        <v>308124000</v>
      </c>
    </row>
    <row r="805" spans="1:15" hidden="1" x14ac:dyDescent="0.3">
      <c r="A805" s="2">
        <v>831</v>
      </c>
      <c r="B805" s="2" t="s">
        <v>315</v>
      </c>
      <c r="C805" s="2" t="s">
        <v>11</v>
      </c>
      <c r="D805" s="3">
        <v>41274</v>
      </c>
      <c r="E805" s="4">
        <f t="shared" si="48"/>
        <v>2012</v>
      </c>
      <c r="F805" s="2" t="s">
        <v>58</v>
      </c>
      <c r="G805" s="2" t="s">
        <v>59</v>
      </c>
      <c r="H805" s="5">
        <v>2821446000</v>
      </c>
      <c r="I805" s="5">
        <v>1645912000</v>
      </c>
      <c r="J805" s="5">
        <v>453535000</v>
      </c>
      <c r="K805" s="5">
        <v>233713000</v>
      </c>
      <c r="L805" s="2">
        <v>0</v>
      </c>
      <c r="M805" s="1">
        <f t="shared" si="49"/>
        <v>687248000</v>
      </c>
      <c r="N805" s="1">
        <f t="shared" si="50"/>
        <v>1175534000</v>
      </c>
      <c r="O805" s="1">
        <f t="shared" si="51"/>
        <v>488286000</v>
      </c>
    </row>
    <row r="806" spans="1:15" hidden="1" x14ac:dyDescent="0.3">
      <c r="A806" s="2">
        <v>832</v>
      </c>
      <c r="B806" s="2" t="s">
        <v>315</v>
      </c>
      <c r="C806" s="2" t="s">
        <v>14</v>
      </c>
      <c r="D806" s="3">
        <v>41639</v>
      </c>
      <c r="E806" s="4">
        <f t="shared" si="48"/>
        <v>2013</v>
      </c>
      <c r="F806" s="2" t="s">
        <v>58</v>
      </c>
      <c r="G806" s="2" t="s">
        <v>59</v>
      </c>
      <c r="H806" s="5">
        <v>2952896000</v>
      </c>
      <c r="I806" s="5">
        <v>1668691000</v>
      </c>
      <c r="J806" s="5">
        <v>505877000</v>
      </c>
      <c r="K806" s="5">
        <v>259838000</v>
      </c>
      <c r="L806" s="2">
        <v>0</v>
      </c>
      <c r="M806" s="1">
        <f t="shared" si="49"/>
        <v>765715000</v>
      </c>
      <c r="N806" s="1">
        <f t="shared" si="50"/>
        <v>1284205000</v>
      </c>
      <c r="O806" s="1">
        <f t="shared" si="51"/>
        <v>518490000</v>
      </c>
    </row>
    <row r="807" spans="1:15" hidden="1" x14ac:dyDescent="0.3">
      <c r="A807" s="2">
        <v>833</v>
      </c>
      <c r="B807" s="2" t="s">
        <v>315</v>
      </c>
      <c r="C807" s="2" t="s">
        <v>15</v>
      </c>
      <c r="D807" s="3">
        <v>42004</v>
      </c>
      <c r="E807" s="4">
        <f t="shared" si="48"/>
        <v>2014</v>
      </c>
      <c r="F807" s="2" t="s">
        <v>58</v>
      </c>
      <c r="G807" s="2" t="s">
        <v>59</v>
      </c>
      <c r="H807" s="5">
        <v>3088533000</v>
      </c>
      <c r="I807" s="5">
        <v>1726383000</v>
      </c>
      <c r="J807" s="5">
        <v>514891000</v>
      </c>
      <c r="K807" s="5">
        <v>253640000</v>
      </c>
      <c r="L807" s="2">
        <v>0</v>
      </c>
      <c r="M807" s="1">
        <f t="shared" si="49"/>
        <v>768531000</v>
      </c>
      <c r="N807" s="1">
        <f t="shared" si="50"/>
        <v>1362150000</v>
      </c>
      <c r="O807" s="1">
        <f t="shared" si="51"/>
        <v>593619000</v>
      </c>
    </row>
    <row r="808" spans="1:15" hidden="1" x14ac:dyDescent="0.3">
      <c r="A808" s="2">
        <v>834</v>
      </c>
      <c r="B808" s="2" t="s">
        <v>315</v>
      </c>
      <c r="C808" s="2" t="s">
        <v>16</v>
      </c>
      <c r="D808" s="3">
        <v>42369</v>
      </c>
      <c r="E808" s="4">
        <f t="shared" si="48"/>
        <v>2015</v>
      </c>
      <c r="F808" s="2" t="s">
        <v>58</v>
      </c>
      <c r="G808" s="2" t="s">
        <v>59</v>
      </c>
      <c r="H808" s="5">
        <v>3023189000</v>
      </c>
      <c r="I808" s="5">
        <v>1671590000</v>
      </c>
      <c r="J808" s="5">
        <v>509557000</v>
      </c>
      <c r="K808" s="5">
        <v>246101000</v>
      </c>
      <c r="L808" s="2">
        <v>0</v>
      </c>
      <c r="M808" s="1">
        <f t="shared" si="49"/>
        <v>755658000</v>
      </c>
      <c r="N808" s="1">
        <f t="shared" si="50"/>
        <v>1351599000</v>
      </c>
      <c r="O808" s="1">
        <f t="shared" si="51"/>
        <v>595941000</v>
      </c>
    </row>
    <row r="809" spans="1:15" hidden="1" x14ac:dyDescent="0.3">
      <c r="A809" s="2">
        <v>835</v>
      </c>
      <c r="B809" s="2" t="s">
        <v>316</v>
      </c>
      <c r="C809" s="2" t="s">
        <v>11</v>
      </c>
      <c r="D809" s="3">
        <v>41637</v>
      </c>
      <c r="E809" s="4">
        <f t="shared" si="48"/>
        <v>2013</v>
      </c>
      <c r="F809" s="2" t="s">
        <v>24</v>
      </c>
      <c r="G809" s="2" t="s">
        <v>317</v>
      </c>
      <c r="H809" s="5">
        <v>1421178000</v>
      </c>
      <c r="I809" s="5">
        <v>509291000</v>
      </c>
      <c r="J809" s="5">
        <v>397285000</v>
      </c>
      <c r="K809" s="5">
        <v>276743000</v>
      </c>
      <c r="L809" s="2">
        <v>0</v>
      </c>
      <c r="M809" s="1">
        <f t="shared" si="49"/>
        <v>674028000</v>
      </c>
      <c r="N809" s="1">
        <f t="shared" si="50"/>
        <v>911887000</v>
      </c>
      <c r="O809" s="1">
        <f t="shared" si="51"/>
        <v>237859000</v>
      </c>
    </row>
    <row r="810" spans="1:15" hidden="1" x14ac:dyDescent="0.3">
      <c r="A810" s="2">
        <v>836</v>
      </c>
      <c r="B810" s="2" t="s">
        <v>316</v>
      </c>
      <c r="C810" s="2" t="s">
        <v>14</v>
      </c>
      <c r="D810" s="3">
        <v>42001</v>
      </c>
      <c r="E810" s="4">
        <f t="shared" si="48"/>
        <v>2014</v>
      </c>
      <c r="F810" s="2" t="s">
        <v>24</v>
      </c>
      <c r="G810" s="2" t="s">
        <v>317</v>
      </c>
      <c r="H810" s="5">
        <v>1861358000</v>
      </c>
      <c r="I810" s="5">
        <v>563648000</v>
      </c>
      <c r="J810" s="5">
        <v>471921000</v>
      </c>
      <c r="K810" s="5">
        <v>388055000</v>
      </c>
      <c r="L810" s="2">
        <v>0</v>
      </c>
      <c r="M810" s="1">
        <f t="shared" si="49"/>
        <v>859976000</v>
      </c>
      <c r="N810" s="1">
        <f t="shared" si="50"/>
        <v>1297710000</v>
      </c>
      <c r="O810" s="1">
        <f t="shared" si="51"/>
        <v>437734000</v>
      </c>
    </row>
    <row r="811" spans="1:15" hidden="1" x14ac:dyDescent="0.3">
      <c r="A811" s="2">
        <v>837</v>
      </c>
      <c r="B811" s="2" t="s">
        <v>316</v>
      </c>
      <c r="C811" s="2" t="s">
        <v>15</v>
      </c>
      <c r="D811" s="3">
        <v>42372</v>
      </c>
      <c r="E811" s="4">
        <f t="shared" si="48"/>
        <v>2016</v>
      </c>
      <c r="F811" s="2" t="s">
        <v>24</v>
      </c>
      <c r="G811" s="2" t="s">
        <v>317</v>
      </c>
      <c r="H811" s="5">
        <v>2219762000</v>
      </c>
      <c r="I811" s="5">
        <v>670472000</v>
      </c>
      <c r="J811" s="5">
        <v>522046000</v>
      </c>
      <c r="K811" s="5">
        <v>401527000</v>
      </c>
      <c r="L811" s="2">
        <v>0</v>
      </c>
      <c r="M811" s="1">
        <f t="shared" si="49"/>
        <v>923573000</v>
      </c>
      <c r="N811" s="1">
        <f t="shared" si="50"/>
        <v>1549290000</v>
      </c>
      <c r="O811" s="1">
        <f t="shared" si="51"/>
        <v>625717000</v>
      </c>
    </row>
    <row r="812" spans="1:15" hidden="1" x14ac:dyDescent="0.3">
      <c r="A812" s="2">
        <v>838</v>
      </c>
      <c r="B812" s="2" t="s">
        <v>316</v>
      </c>
      <c r="C812" s="2" t="s">
        <v>16</v>
      </c>
      <c r="D812" s="3">
        <v>42736</v>
      </c>
      <c r="E812" s="4">
        <f t="shared" si="48"/>
        <v>2017</v>
      </c>
      <c r="F812" s="2" t="s">
        <v>24</v>
      </c>
      <c r="G812" s="2" t="s">
        <v>317</v>
      </c>
      <c r="H812" s="5">
        <v>2398373000</v>
      </c>
      <c r="I812" s="5">
        <v>731925000</v>
      </c>
      <c r="J812" s="5">
        <v>584491000</v>
      </c>
      <c r="K812" s="5">
        <v>504415000</v>
      </c>
      <c r="L812" s="2">
        <v>0</v>
      </c>
      <c r="M812" s="1">
        <f t="shared" si="49"/>
        <v>1088906000</v>
      </c>
      <c r="N812" s="1">
        <f t="shared" si="50"/>
        <v>1666448000</v>
      </c>
      <c r="O812" s="1">
        <f t="shared" si="51"/>
        <v>577542000</v>
      </c>
    </row>
    <row r="813" spans="1:15" hidden="1" x14ac:dyDescent="0.3">
      <c r="A813" s="2">
        <v>839</v>
      </c>
      <c r="B813" s="2" t="s">
        <v>318</v>
      </c>
      <c r="C813" s="2" t="s">
        <v>11</v>
      </c>
      <c r="D813" s="3">
        <v>41636</v>
      </c>
      <c r="E813" s="4">
        <f t="shared" si="48"/>
        <v>2013</v>
      </c>
      <c r="F813" s="2" t="s">
        <v>21</v>
      </c>
      <c r="G813" s="2" t="s">
        <v>33</v>
      </c>
      <c r="H813" s="5">
        <v>52708000000</v>
      </c>
      <c r="I813" s="5">
        <v>21187000000</v>
      </c>
      <c r="J813" s="5">
        <v>8088000000</v>
      </c>
      <c r="K813" s="5">
        <v>10611000000</v>
      </c>
      <c r="L813" s="5">
        <v>291000000</v>
      </c>
      <c r="M813" s="1">
        <f t="shared" si="49"/>
        <v>18990000000</v>
      </c>
      <c r="N813" s="1">
        <f t="shared" si="50"/>
        <v>31521000000</v>
      </c>
      <c r="O813" s="1">
        <f t="shared" si="51"/>
        <v>12531000000</v>
      </c>
    </row>
    <row r="814" spans="1:15" hidden="1" x14ac:dyDescent="0.3">
      <c r="A814" s="2">
        <v>840</v>
      </c>
      <c r="B814" s="2" t="s">
        <v>318</v>
      </c>
      <c r="C814" s="2" t="s">
        <v>14</v>
      </c>
      <c r="D814" s="3">
        <v>42000</v>
      </c>
      <c r="E814" s="4">
        <f t="shared" si="48"/>
        <v>2014</v>
      </c>
      <c r="F814" s="2" t="s">
        <v>21</v>
      </c>
      <c r="G814" s="2" t="s">
        <v>33</v>
      </c>
      <c r="H814" s="5">
        <v>55870000000</v>
      </c>
      <c r="I814" s="5">
        <v>20261000000</v>
      </c>
      <c r="J814" s="5">
        <v>8136000000</v>
      </c>
      <c r="K814" s="5">
        <v>11537000000</v>
      </c>
      <c r="L814" s="5">
        <v>294000000</v>
      </c>
      <c r="M814" s="1">
        <f t="shared" si="49"/>
        <v>19967000000</v>
      </c>
      <c r="N814" s="1">
        <f t="shared" si="50"/>
        <v>35609000000</v>
      </c>
      <c r="O814" s="1">
        <f t="shared" si="51"/>
        <v>15642000000</v>
      </c>
    </row>
    <row r="815" spans="1:15" hidden="1" x14ac:dyDescent="0.3">
      <c r="A815" s="2">
        <v>841</v>
      </c>
      <c r="B815" s="2" t="s">
        <v>318</v>
      </c>
      <c r="C815" s="2" t="s">
        <v>15</v>
      </c>
      <c r="D815" s="3">
        <v>42364</v>
      </c>
      <c r="E815" s="4">
        <f t="shared" si="48"/>
        <v>2015</v>
      </c>
      <c r="F815" s="2" t="s">
        <v>21</v>
      </c>
      <c r="G815" s="2" t="s">
        <v>33</v>
      </c>
      <c r="H815" s="5">
        <v>55355000000</v>
      </c>
      <c r="I815" s="5">
        <v>20676000000</v>
      </c>
      <c r="J815" s="5">
        <v>7930000000</v>
      </c>
      <c r="K815" s="5">
        <v>12128000000</v>
      </c>
      <c r="L815" s="5">
        <v>265000000</v>
      </c>
      <c r="M815" s="1">
        <f t="shared" si="49"/>
        <v>20323000000</v>
      </c>
      <c r="N815" s="1">
        <f t="shared" si="50"/>
        <v>34679000000</v>
      </c>
      <c r="O815" s="1">
        <f t="shared" si="51"/>
        <v>14356000000</v>
      </c>
    </row>
    <row r="816" spans="1:15" hidden="1" x14ac:dyDescent="0.3">
      <c r="A816" s="2">
        <v>842</v>
      </c>
      <c r="B816" s="2" t="s">
        <v>318</v>
      </c>
      <c r="C816" s="2" t="s">
        <v>16</v>
      </c>
      <c r="D816" s="3">
        <v>42735</v>
      </c>
      <c r="E816" s="4">
        <f t="shared" si="48"/>
        <v>2016</v>
      </c>
      <c r="F816" s="2" t="s">
        <v>21</v>
      </c>
      <c r="G816" s="2" t="s">
        <v>33</v>
      </c>
      <c r="H816" s="5">
        <v>59387000000</v>
      </c>
      <c r="I816" s="5">
        <v>23196000000</v>
      </c>
      <c r="J816" s="5">
        <v>8397000000</v>
      </c>
      <c r="K816" s="5">
        <v>12740000000</v>
      </c>
      <c r="L816" s="5">
        <v>294000000</v>
      </c>
      <c r="M816" s="1">
        <f t="shared" si="49"/>
        <v>21431000000</v>
      </c>
      <c r="N816" s="1">
        <f t="shared" si="50"/>
        <v>36191000000</v>
      </c>
      <c r="O816" s="1">
        <f t="shared" si="51"/>
        <v>14760000000</v>
      </c>
    </row>
    <row r="817" spans="1:15" hidden="1" x14ac:dyDescent="0.3">
      <c r="A817" s="2">
        <v>843</v>
      </c>
      <c r="B817" s="2" t="s">
        <v>319</v>
      </c>
      <c r="C817" s="2" t="s">
        <v>11</v>
      </c>
      <c r="D817" s="3">
        <v>41486</v>
      </c>
      <c r="E817" s="4">
        <f t="shared" si="48"/>
        <v>2013</v>
      </c>
      <c r="F817" s="2" t="s">
        <v>21</v>
      </c>
      <c r="G817" s="2" t="s">
        <v>56</v>
      </c>
      <c r="H817" s="5">
        <v>3946000000</v>
      </c>
      <c r="I817" s="5">
        <v>527000000</v>
      </c>
      <c r="J817" s="5">
        <v>1534000000</v>
      </c>
      <c r="K817" s="5">
        <v>647000000</v>
      </c>
      <c r="L817" s="5">
        <v>30000000</v>
      </c>
      <c r="M817" s="1">
        <f t="shared" si="49"/>
        <v>2211000000</v>
      </c>
      <c r="N817" s="1">
        <f t="shared" si="50"/>
        <v>3419000000</v>
      </c>
      <c r="O817" s="1">
        <f t="shared" si="51"/>
        <v>1208000000</v>
      </c>
    </row>
    <row r="818" spans="1:15" hidden="1" x14ac:dyDescent="0.3">
      <c r="A818" s="2">
        <v>844</v>
      </c>
      <c r="B818" s="2" t="s">
        <v>319</v>
      </c>
      <c r="C818" s="2" t="s">
        <v>14</v>
      </c>
      <c r="D818" s="3">
        <v>41851</v>
      </c>
      <c r="E818" s="4">
        <f t="shared" si="48"/>
        <v>2014</v>
      </c>
      <c r="F818" s="2" t="s">
        <v>21</v>
      </c>
      <c r="G818" s="2" t="s">
        <v>56</v>
      </c>
      <c r="H818" s="5">
        <v>4243000000</v>
      </c>
      <c r="I818" s="5">
        <v>603000000</v>
      </c>
      <c r="J818" s="5">
        <v>1601000000</v>
      </c>
      <c r="K818" s="5">
        <v>714000000</v>
      </c>
      <c r="L818" s="5">
        <v>25000000</v>
      </c>
      <c r="M818" s="1">
        <f t="shared" si="49"/>
        <v>2340000000</v>
      </c>
      <c r="N818" s="1">
        <f t="shared" si="50"/>
        <v>3640000000</v>
      </c>
      <c r="O818" s="1">
        <f t="shared" si="51"/>
        <v>1300000000</v>
      </c>
    </row>
    <row r="819" spans="1:15" hidden="1" x14ac:dyDescent="0.3">
      <c r="A819" s="2">
        <v>845</v>
      </c>
      <c r="B819" s="2" t="s">
        <v>319</v>
      </c>
      <c r="C819" s="2" t="s">
        <v>15</v>
      </c>
      <c r="D819" s="3">
        <v>42216</v>
      </c>
      <c r="E819" s="4">
        <f t="shared" si="48"/>
        <v>2015</v>
      </c>
      <c r="F819" s="2" t="s">
        <v>21</v>
      </c>
      <c r="G819" s="2" t="s">
        <v>56</v>
      </c>
      <c r="H819" s="5">
        <v>4192000000</v>
      </c>
      <c r="I819" s="5">
        <v>695000000</v>
      </c>
      <c r="J819" s="5">
        <v>1771000000</v>
      </c>
      <c r="K819" s="5">
        <v>798000000</v>
      </c>
      <c r="L819" s="5">
        <v>42000000</v>
      </c>
      <c r="M819" s="1">
        <f t="shared" si="49"/>
        <v>2611000000</v>
      </c>
      <c r="N819" s="1">
        <f t="shared" si="50"/>
        <v>3497000000</v>
      </c>
      <c r="O819" s="1">
        <f t="shared" si="51"/>
        <v>886000000</v>
      </c>
    </row>
    <row r="820" spans="1:15" hidden="1" x14ac:dyDescent="0.3">
      <c r="A820" s="2">
        <v>846</v>
      </c>
      <c r="B820" s="2" t="s">
        <v>319</v>
      </c>
      <c r="C820" s="2" t="s">
        <v>16</v>
      </c>
      <c r="D820" s="3">
        <v>42582</v>
      </c>
      <c r="E820" s="4">
        <f t="shared" si="48"/>
        <v>2016</v>
      </c>
      <c r="F820" s="2" t="s">
        <v>21</v>
      </c>
      <c r="G820" s="2" t="s">
        <v>56</v>
      </c>
      <c r="H820" s="5">
        <v>4694000000</v>
      </c>
      <c r="I820" s="5">
        <v>730000000</v>
      </c>
      <c r="J820" s="5">
        <v>1807000000</v>
      </c>
      <c r="K820" s="5">
        <v>881000000</v>
      </c>
      <c r="L820" s="5">
        <v>34000000</v>
      </c>
      <c r="M820" s="1">
        <f t="shared" si="49"/>
        <v>2722000000</v>
      </c>
      <c r="N820" s="1">
        <f t="shared" si="50"/>
        <v>3964000000</v>
      </c>
      <c r="O820" s="1">
        <f t="shared" si="51"/>
        <v>1242000000</v>
      </c>
    </row>
    <row r="821" spans="1:15" hidden="1" x14ac:dyDescent="0.3">
      <c r="A821" s="2">
        <v>847</v>
      </c>
      <c r="B821" s="2" t="s">
        <v>320</v>
      </c>
      <c r="C821" s="2" t="s">
        <v>11</v>
      </c>
      <c r="D821" s="3">
        <v>41274</v>
      </c>
      <c r="E821" s="4">
        <f t="shared" si="48"/>
        <v>2012</v>
      </c>
      <c r="F821" s="2" t="s">
        <v>58</v>
      </c>
      <c r="G821" s="2" t="s">
        <v>95</v>
      </c>
      <c r="H821" s="5">
        <v>21852000000</v>
      </c>
      <c r="I821" s="5">
        <v>15287000000</v>
      </c>
      <c r="J821" s="5">
        <v>3303000000</v>
      </c>
      <c r="K821" s="2">
        <v>0</v>
      </c>
      <c r="L821" s="5">
        <v>1473000000</v>
      </c>
      <c r="M821" s="1">
        <f t="shared" si="49"/>
        <v>4776000000</v>
      </c>
      <c r="N821" s="1">
        <f t="shared" si="50"/>
        <v>6565000000</v>
      </c>
      <c r="O821" s="1">
        <f t="shared" si="51"/>
        <v>1789000000</v>
      </c>
    </row>
    <row r="822" spans="1:15" hidden="1" x14ac:dyDescent="0.3">
      <c r="A822" s="2">
        <v>848</v>
      </c>
      <c r="B822" s="2" t="s">
        <v>320</v>
      </c>
      <c r="C822" s="2" t="s">
        <v>14</v>
      </c>
      <c r="D822" s="3">
        <v>41639</v>
      </c>
      <c r="E822" s="4">
        <f t="shared" si="48"/>
        <v>2013</v>
      </c>
      <c r="F822" s="2" t="s">
        <v>58</v>
      </c>
      <c r="G822" s="2" t="s">
        <v>95</v>
      </c>
      <c r="H822" s="5">
        <v>23483000000</v>
      </c>
      <c r="I822" s="5">
        <v>16282000000</v>
      </c>
      <c r="J822" s="5">
        <v>3557000000</v>
      </c>
      <c r="K822" s="2">
        <v>0</v>
      </c>
      <c r="L822" s="5">
        <v>1531000000</v>
      </c>
      <c r="M822" s="1">
        <f t="shared" si="49"/>
        <v>5088000000</v>
      </c>
      <c r="N822" s="1">
        <f t="shared" si="50"/>
        <v>7201000000</v>
      </c>
      <c r="O822" s="1">
        <f t="shared" si="51"/>
        <v>2113000000</v>
      </c>
    </row>
    <row r="823" spans="1:15" hidden="1" x14ac:dyDescent="0.3">
      <c r="A823" s="2">
        <v>849</v>
      </c>
      <c r="B823" s="2" t="s">
        <v>320</v>
      </c>
      <c r="C823" s="2" t="s">
        <v>15</v>
      </c>
      <c r="D823" s="3">
        <v>42004</v>
      </c>
      <c r="E823" s="4">
        <f t="shared" si="48"/>
        <v>2014</v>
      </c>
      <c r="F823" s="2" t="s">
        <v>58</v>
      </c>
      <c r="G823" s="2" t="s">
        <v>95</v>
      </c>
      <c r="H823" s="5">
        <v>23617000000</v>
      </c>
      <c r="I823" s="5">
        <v>16254000000</v>
      </c>
      <c r="J823" s="5">
        <v>3494000000</v>
      </c>
      <c r="K823" s="2">
        <v>0</v>
      </c>
      <c r="L823" s="5">
        <v>1406000000</v>
      </c>
      <c r="M823" s="1">
        <f t="shared" si="49"/>
        <v>4900000000</v>
      </c>
      <c r="N823" s="1">
        <f t="shared" si="50"/>
        <v>7363000000</v>
      </c>
      <c r="O823" s="1">
        <f t="shared" si="51"/>
        <v>2463000000</v>
      </c>
    </row>
    <row r="824" spans="1:15" hidden="1" x14ac:dyDescent="0.3">
      <c r="A824" s="2">
        <v>850</v>
      </c>
      <c r="B824" s="2" t="s">
        <v>320</v>
      </c>
      <c r="C824" s="2" t="s">
        <v>16</v>
      </c>
      <c r="D824" s="3">
        <v>42369</v>
      </c>
      <c r="E824" s="4">
        <f t="shared" si="48"/>
        <v>2015</v>
      </c>
      <c r="F824" s="2" t="s">
        <v>58</v>
      </c>
      <c r="G824" s="2" t="s">
        <v>95</v>
      </c>
      <c r="H824" s="5">
        <v>22365000000</v>
      </c>
      <c r="I824" s="5">
        <v>15468000000</v>
      </c>
      <c r="J824" s="5">
        <v>3219000000</v>
      </c>
      <c r="K824" s="2">
        <v>0</v>
      </c>
      <c r="L824" s="5">
        <v>1294000000</v>
      </c>
      <c r="M824" s="1">
        <f t="shared" si="49"/>
        <v>4513000000</v>
      </c>
      <c r="N824" s="1">
        <f t="shared" si="50"/>
        <v>6897000000</v>
      </c>
      <c r="O824" s="1">
        <f t="shared" si="51"/>
        <v>2384000000</v>
      </c>
    </row>
    <row r="825" spans="1:15" hidden="1" x14ac:dyDescent="0.3">
      <c r="A825" s="2">
        <v>851</v>
      </c>
      <c r="B825" s="2" t="s">
        <v>321</v>
      </c>
      <c r="C825" s="2" t="s">
        <v>11</v>
      </c>
      <c r="D825" s="3">
        <v>41274</v>
      </c>
      <c r="E825" s="4">
        <f t="shared" si="48"/>
        <v>2012</v>
      </c>
      <c r="F825" s="2" t="s">
        <v>18</v>
      </c>
      <c r="G825" s="2" t="s">
        <v>322</v>
      </c>
      <c r="H825" s="5">
        <v>6956200000</v>
      </c>
      <c r="I825" s="2">
        <v>0</v>
      </c>
      <c r="J825" s="5">
        <v>6279100000</v>
      </c>
      <c r="K825" s="2">
        <v>0</v>
      </c>
      <c r="L825" s="2">
        <v>0</v>
      </c>
      <c r="M825" s="1">
        <f t="shared" si="49"/>
        <v>6279100000</v>
      </c>
      <c r="N825" s="1">
        <f t="shared" si="50"/>
        <v>6956200000</v>
      </c>
      <c r="O825" s="1">
        <f t="shared" si="51"/>
        <v>677100000</v>
      </c>
    </row>
    <row r="826" spans="1:15" hidden="1" x14ac:dyDescent="0.3">
      <c r="A826" s="2">
        <v>852</v>
      </c>
      <c r="B826" s="2" t="s">
        <v>321</v>
      </c>
      <c r="C826" s="2" t="s">
        <v>14</v>
      </c>
      <c r="D826" s="3">
        <v>41639</v>
      </c>
      <c r="E826" s="4">
        <f t="shared" si="48"/>
        <v>2013</v>
      </c>
      <c r="F826" s="2" t="s">
        <v>18</v>
      </c>
      <c r="G826" s="2" t="s">
        <v>322</v>
      </c>
      <c r="H826" s="5">
        <v>7122300000</v>
      </c>
      <c r="I826" s="2">
        <v>0</v>
      </c>
      <c r="J826" s="5">
        <v>6463400000</v>
      </c>
      <c r="K826" s="2">
        <v>0</v>
      </c>
      <c r="L826" s="2">
        <v>0</v>
      </c>
      <c r="M826" s="1">
        <f t="shared" si="49"/>
        <v>6463400000</v>
      </c>
      <c r="N826" s="1">
        <f t="shared" si="50"/>
        <v>7122300000</v>
      </c>
      <c r="O826" s="1">
        <f t="shared" si="51"/>
        <v>658900000</v>
      </c>
    </row>
    <row r="827" spans="1:15" hidden="1" x14ac:dyDescent="0.3">
      <c r="A827" s="2">
        <v>853</v>
      </c>
      <c r="B827" s="2" t="s">
        <v>321</v>
      </c>
      <c r="C827" s="2" t="s">
        <v>15</v>
      </c>
      <c r="D827" s="3">
        <v>42004</v>
      </c>
      <c r="E827" s="4">
        <f t="shared" si="48"/>
        <v>2014</v>
      </c>
      <c r="F827" s="2" t="s">
        <v>18</v>
      </c>
      <c r="G827" s="2" t="s">
        <v>322</v>
      </c>
      <c r="H827" s="5">
        <v>7537100000</v>
      </c>
      <c r="I827" s="2">
        <v>0</v>
      </c>
      <c r="J827" s="5">
        <v>6748500000</v>
      </c>
      <c r="K827" s="2">
        <v>0</v>
      </c>
      <c r="L827" s="2">
        <v>0</v>
      </c>
      <c r="M827" s="1">
        <f t="shared" si="49"/>
        <v>6748500000</v>
      </c>
      <c r="N827" s="1">
        <f t="shared" si="50"/>
        <v>7537100000</v>
      </c>
      <c r="O827" s="1">
        <f t="shared" si="51"/>
        <v>788600000</v>
      </c>
    </row>
    <row r="828" spans="1:15" hidden="1" x14ac:dyDescent="0.3">
      <c r="A828" s="2">
        <v>854</v>
      </c>
      <c r="B828" s="2" t="s">
        <v>321</v>
      </c>
      <c r="C828" s="2" t="s">
        <v>16</v>
      </c>
      <c r="D828" s="3">
        <v>42369</v>
      </c>
      <c r="E828" s="4">
        <f t="shared" si="48"/>
        <v>2015</v>
      </c>
      <c r="F828" s="2" t="s">
        <v>18</v>
      </c>
      <c r="G828" s="2" t="s">
        <v>322</v>
      </c>
      <c r="H828" s="5">
        <v>7613800000</v>
      </c>
      <c r="I828" s="2">
        <v>0</v>
      </c>
      <c r="J828" s="5">
        <v>6742700000</v>
      </c>
      <c r="K828" s="2">
        <v>0</v>
      </c>
      <c r="L828" s="2">
        <v>0</v>
      </c>
      <c r="M828" s="1">
        <f t="shared" si="49"/>
        <v>6742700000</v>
      </c>
      <c r="N828" s="1">
        <f t="shared" si="50"/>
        <v>7613800000</v>
      </c>
      <c r="O828" s="1">
        <f t="shared" si="51"/>
        <v>871100000</v>
      </c>
    </row>
    <row r="829" spans="1:15" hidden="1" x14ac:dyDescent="0.3">
      <c r="A829" s="2">
        <v>855</v>
      </c>
      <c r="B829" s="2" t="s">
        <v>323</v>
      </c>
      <c r="C829" s="2" t="s">
        <v>11</v>
      </c>
      <c r="D829" s="3">
        <v>41274</v>
      </c>
      <c r="E829" s="4">
        <f t="shared" si="48"/>
        <v>2012</v>
      </c>
      <c r="F829" s="2" t="s">
        <v>51</v>
      </c>
      <c r="G829" s="2" t="s">
        <v>52</v>
      </c>
      <c r="H829" s="5">
        <v>3003955000</v>
      </c>
      <c r="I829" s="5">
        <v>1277113000</v>
      </c>
      <c r="J829" s="5">
        <v>850371000</v>
      </c>
      <c r="K829" s="2">
        <v>0</v>
      </c>
      <c r="L829" s="5">
        <v>316344000</v>
      </c>
      <c r="M829" s="1">
        <f t="shared" si="49"/>
        <v>1166715000</v>
      </c>
      <c r="N829" s="1">
        <f t="shared" si="50"/>
        <v>1726842000</v>
      </c>
      <c r="O829" s="1">
        <f t="shared" si="51"/>
        <v>560127000</v>
      </c>
    </row>
    <row r="830" spans="1:15" hidden="1" x14ac:dyDescent="0.3">
      <c r="A830" s="2">
        <v>856</v>
      </c>
      <c r="B830" s="2" t="s">
        <v>323</v>
      </c>
      <c r="C830" s="2" t="s">
        <v>14</v>
      </c>
      <c r="D830" s="3">
        <v>41639</v>
      </c>
      <c r="E830" s="4">
        <f t="shared" si="48"/>
        <v>2013</v>
      </c>
      <c r="F830" s="2" t="s">
        <v>51</v>
      </c>
      <c r="G830" s="2" t="s">
        <v>52</v>
      </c>
      <c r="H830" s="5">
        <v>3024623000</v>
      </c>
      <c r="I830" s="5">
        <v>1288878000</v>
      </c>
      <c r="J830" s="5">
        <v>924031000</v>
      </c>
      <c r="K830" s="2">
        <v>0</v>
      </c>
      <c r="L830" s="5">
        <v>322037000</v>
      </c>
      <c r="M830" s="1">
        <f t="shared" si="49"/>
        <v>1246068000</v>
      </c>
      <c r="N830" s="1">
        <f t="shared" si="50"/>
        <v>1735745000</v>
      </c>
      <c r="O830" s="1">
        <f t="shared" si="51"/>
        <v>489677000</v>
      </c>
    </row>
    <row r="831" spans="1:15" hidden="1" x14ac:dyDescent="0.3">
      <c r="A831" s="2">
        <v>857</v>
      </c>
      <c r="B831" s="2" t="s">
        <v>323</v>
      </c>
      <c r="C831" s="2" t="s">
        <v>15</v>
      </c>
      <c r="D831" s="3">
        <v>42004</v>
      </c>
      <c r="E831" s="4">
        <f t="shared" si="48"/>
        <v>2014</v>
      </c>
      <c r="F831" s="2" t="s">
        <v>51</v>
      </c>
      <c r="G831" s="2" t="s">
        <v>52</v>
      </c>
      <c r="H831" s="5">
        <v>3117693000</v>
      </c>
      <c r="I831" s="5">
        <v>1344636000</v>
      </c>
      <c r="J831" s="5">
        <v>869572000</v>
      </c>
      <c r="K831" s="2">
        <v>0</v>
      </c>
      <c r="L831" s="5">
        <v>353143000</v>
      </c>
      <c r="M831" s="1">
        <f t="shared" si="49"/>
        <v>1222715000</v>
      </c>
      <c r="N831" s="1">
        <f t="shared" si="50"/>
        <v>1773057000</v>
      </c>
      <c r="O831" s="1">
        <f t="shared" si="51"/>
        <v>550342000</v>
      </c>
    </row>
    <row r="832" spans="1:15" hidden="1" x14ac:dyDescent="0.3">
      <c r="A832" s="2">
        <v>858</v>
      </c>
      <c r="B832" s="2" t="s">
        <v>323</v>
      </c>
      <c r="C832" s="2" t="s">
        <v>16</v>
      </c>
      <c r="D832" s="3">
        <v>42369</v>
      </c>
      <c r="E832" s="4">
        <f t="shared" si="48"/>
        <v>2015</v>
      </c>
      <c r="F832" s="2" t="s">
        <v>51</v>
      </c>
      <c r="G832" s="2" t="s">
        <v>52</v>
      </c>
      <c r="H832" s="5">
        <v>3007976000</v>
      </c>
      <c r="I832" s="5">
        <v>1290025000</v>
      </c>
      <c r="J832" s="5">
        <v>844960000</v>
      </c>
      <c r="K832" s="2">
        <v>0</v>
      </c>
      <c r="L832" s="5">
        <v>345464000</v>
      </c>
      <c r="M832" s="1">
        <f t="shared" si="49"/>
        <v>1190424000</v>
      </c>
      <c r="N832" s="1">
        <f t="shared" si="50"/>
        <v>1717951000</v>
      </c>
      <c r="O832" s="1">
        <f t="shared" si="51"/>
        <v>527527000</v>
      </c>
    </row>
    <row r="833" spans="1:15" hidden="1" x14ac:dyDescent="0.3">
      <c r="A833" s="2">
        <v>859</v>
      </c>
      <c r="B833" s="2" t="s">
        <v>324</v>
      </c>
      <c r="C833" s="2" t="s">
        <v>11</v>
      </c>
      <c r="D833" s="3">
        <v>41639</v>
      </c>
      <c r="E833" s="4">
        <f t="shared" si="48"/>
        <v>2013</v>
      </c>
      <c r="F833" s="2" t="s">
        <v>24</v>
      </c>
      <c r="G833" s="2" t="s">
        <v>29</v>
      </c>
      <c r="H833" s="5">
        <v>2265100000</v>
      </c>
      <c r="I833" s="5">
        <v>670900000</v>
      </c>
      <c r="J833" s="5">
        <v>574000000</v>
      </c>
      <c r="K833" s="5">
        <v>167700000</v>
      </c>
      <c r="L833" s="2">
        <v>0</v>
      </c>
      <c r="M833" s="1">
        <f t="shared" si="49"/>
        <v>741700000</v>
      </c>
      <c r="N833" s="1">
        <f t="shared" si="50"/>
        <v>1594200000</v>
      </c>
      <c r="O833" s="1">
        <f t="shared" si="51"/>
        <v>852500000</v>
      </c>
    </row>
    <row r="834" spans="1:15" hidden="1" x14ac:dyDescent="0.3">
      <c r="A834" s="2">
        <v>860</v>
      </c>
      <c r="B834" s="2" t="s">
        <v>324</v>
      </c>
      <c r="C834" s="2" t="s">
        <v>14</v>
      </c>
      <c r="D834" s="3">
        <v>42004</v>
      </c>
      <c r="E834" s="4">
        <f t="shared" si="48"/>
        <v>2014</v>
      </c>
      <c r="F834" s="2" t="s">
        <v>24</v>
      </c>
      <c r="G834" s="2" t="s">
        <v>29</v>
      </c>
      <c r="H834" s="5">
        <v>2131700000</v>
      </c>
      <c r="I834" s="5">
        <v>717900000</v>
      </c>
      <c r="J834" s="5">
        <v>691000000</v>
      </c>
      <c r="K834" s="5">
        <v>178000000</v>
      </c>
      <c r="L834" s="2">
        <v>0</v>
      </c>
      <c r="M834" s="1">
        <f t="shared" si="49"/>
        <v>869000000</v>
      </c>
      <c r="N834" s="1">
        <f t="shared" si="50"/>
        <v>1413800000</v>
      </c>
      <c r="O834" s="1">
        <f t="shared" si="51"/>
        <v>544800000</v>
      </c>
    </row>
    <row r="835" spans="1:15" hidden="1" x14ac:dyDescent="0.3">
      <c r="A835" s="2">
        <v>861</v>
      </c>
      <c r="B835" s="2" t="s">
        <v>324</v>
      </c>
      <c r="C835" s="2" t="s">
        <v>15</v>
      </c>
      <c r="D835" s="3">
        <v>42369</v>
      </c>
      <c r="E835" s="4">
        <f t="shared" ref="E835:E898" si="52">YEAR(D835)</f>
        <v>2015</v>
      </c>
      <c r="F835" s="2" t="s">
        <v>24</v>
      </c>
      <c r="G835" s="2" t="s">
        <v>29</v>
      </c>
      <c r="H835" s="5">
        <v>2384400000</v>
      </c>
      <c r="I835" s="5">
        <v>806500000</v>
      </c>
      <c r="J835" s="5">
        <v>640500000</v>
      </c>
      <c r="K835" s="5">
        <v>197400000</v>
      </c>
      <c r="L835" s="2">
        <v>0</v>
      </c>
      <c r="M835" s="1">
        <f t="shared" ref="M835:M898" si="53">J835+K835+L835</f>
        <v>837900000</v>
      </c>
      <c r="N835" s="1">
        <f t="shared" ref="N835:N898" si="54">H835-I835</f>
        <v>1577900000</v>
      </c>
      <c r="O835" s="1">
        <f t="shared" ref="O835:O898" si="55">N835-M835</f>
        <v>740000000</v>
      </c>
    </row>
    <row r="836" spans="1:15" hidden="1" x14ac:dyDescent="0.3">
      <c r="A836" s="2">
        <v>862</v>
      </c>
      <c r="B836" s="2" t="s">
        <v>324</v>
      </c>
      <c r="C836" s="2" t="s">
        <v>16</v>
      </c>
      <c r="D836" s="3">
        <v>42735</v>
      </c>
      <c r="E836" s="4">
        <f t="shared" si="52"/>
        <v>2016</v>
      </c>
      <c r="F836" s="2" t="s">
        <v>24</v>
      </c>
      <c r="G836" s="2" t="s">
        <v>29</v>
      </c>
      <c r="H836" s="5">
        <v>2704400000</v>
      </c>
      <c r="I836" s="5">
        <v>814300000</v>
      </c>
      <c r="J836" s="5">
        <v>705300000</v>
      </c>
      <c r="K836" s="5">
        <v>239600000</v>
      </c>
      <c r="L836" s="2">
        <v>0</v>
      </c>
      <c r="M836" s="1">
        <f t="shared" si="53"/>
        <v>944900000</v>
      </c>
      <c r="N836" s="1">
        <f t="shared" si="54"/>
        <v>1890100000</v>
      </c>
      <c r="O836" s="1">
        <f t="shared" si="55"/>
        <v>945200000</v>
      </c>
    </row>
    <row r="837" spans="1:15" hidden="1" x14ac:dyDescent="0.3">
      <c r="A837" s="2">
        <v>863</v>
      </c>
      <c r="B837" s="2" t="s">
        <v>325</v>
      </c>
      <c r="C837" s="2" t="s">
        <v>11</v>
      </c>
      <c r="D837" s="3">
        <v>41639</v>
      </c>
      <c r="E837" s="4">
        <f t="shared" si="52"/>
        <v>2013</v>
      </c>
      <c r="F837" s="2" t="s">
        <v>12</v>
      </c>
      <c r="G837" s="2" t="s">
        <v>156</v>
      </c>
      <c r="H837" s="5">
        <v>14135000000</v>
      </c>
      <c r="I837" s="5">
        <v>8554000000</v>
      </c>
      <c r="J837" s="5">
        <v>2815000000</v>
      </c>
      <c r="K837" s="2">
        <v>0</v>
      </c>
      <c r="L837" s="5">
        <v>250000000</v>
      </c>
      <c r="M837" s="1">
        <f t="shared" si="53"/>
        <v>3065000000</v>
      </c>
      <c r="N837" s="1">
        <f t="shared" si="54"/>
        <v>5581000000</v>
      </c>
      <c r="O837" s="1">
        <f t="shared" si="55"/>
        <v>2516000000</v>
      </c>
    </row>
    <row r="838" spans="1:15" hidden="1" x14ac:dyDescent="0.3">
      <c r="A838" s="2">
        <v>864</v>
      </c>
      <c r="B838" s="2" t="s">
        <v>325</v>
      </c>
      <c r="C838" s="2" t="s">
        <v>14</v>
      </c>
      <c r="D838" s="3">
        <v>42004</v>
      </c>
      <c r="E838" s="4">
        <f t="shared" si="52"/>
        <v>2014</v>
      </c>
      <c r="F838" s="2" t="s">
        <v>12</v>
      </c>
      <c r="G838" s="2" t="s">
        <v>156</v>
      </c>
      <c r="H838" s="5">
        <v>14484000000</v>
      </c>
      <c r="I838" s="5">
        <v>8673000000</v>
      </c>
      <c r="J838" s="5">
        <v>2678000000</v>
      </c>
      <c r="K838" s="2">
        <v>0</v>
      </c>
      <c r="L838" s="5">
        <v>245000000</v>
      </c>
      <c r="M838" s="1">
        <f t="shared" si="53"/>
        <v>2923000000</v>
      </c>
      <c r="N838" s="1">
        <f t="shared" si="54"/>
        <v>5811000000</v>
      </c>
      <c r="O838" s="1">
        <f t="shared" si="55"/>
        <v>2888000000</v>
      </c>
    </row>
    <row r="839" spans="1:15" hidden="1" x14ac:dyDescent="0.3">
      <c r="A839" s="2">
        <v>865</v>
      </c>
      <c r="B839" s="2" t="s">
        <v>325</v>
      </c>
      <c r="C839" s="2" t="s">
        <v>15</v>
      </c>
      <c r="D839" s="3">
        <v>42369</v>
      </c>
      <c r="E839" s="4">
        <f t="shared" si="52"/>
        <v>2015</v>
      </c>
      <c r="F839" s="2" t="s">
        <v>12</v>
      </c>
      <c r="G839" s="2" t="s">
        <v>156</v>
      </c>
      <c r="H839" s="5">
        <v>13405000000</v>
      </c>
      <c r="I839" s="5">
        <v>7888000000</v>
      </c>
      <c r="J839" s="5">
        <v>2417000000</v>
      </c>
      <c r="K839" s="2">
        <v>0</v>
      </c>
      <c r="L839" s="5">
        <v>233000000</v>
      </c>
      <c r="M839" s="1">
        <f t="shared" si="53"/>
        <v>2650000000</v>
      </c>
      <c r="N839" s="1">
        <f t="shared" si="54"/>
        <v>5517000000</v>
      </c>
      <c r="O839" s="1">
        <f t="shared" si="55"/>
        <v>2867000000</v>
      </c>
    </row>
    <row r="840" spans="1:15" hidden="1" x14ac:dyDescent="0.3">
      <c r="A840" s="2">
        <v>866</v>
      </c>
      <c r="B840" s="2" t="s">
        <v>325</v>
      </c>
      <c r="C840" s="2" t="s">
        <v>16</v>
      </c>
      <c r="D840" s="3">
        <v>42735</v>
      </c>
      <c r="E840" s="4">
        <f t="shared" si="52"/>
        <v>2016</v>
      </c>
      <c r="F840" s="2" t="s">
        <v>12</v>
      </c>
      <c r="G840" s="2" t="s">
        <v>156</v>
      </c>
      <c r="H840" s="5">
        <v>13599000000</v>
      </c>
      <c r="I840" s="5">
        <v>7896000000</v>
      </c>
      <c r="J840" s="5">
        <v>2415000000</v>
      </c>
      <c r="K840" s="2">
        <v>0</v>
      </c>
      <c r="L840" s="5">
        <v>224000000</v>
      </c>
      <c r="M840" s="1">
        <f t="shared" si="53"/>
        <v>2639000000</v>
      </c>
      <c r="N840" s="1">
        <f t="shared" si="54"/>
        <v>5703000000</v>
      </c>
      <c r="O840" s="1">
        <f t="shared" si="55"/>
        <v>3064000000</v>
      </c>
    </row>
    <row r="841" spans="1:15" hidden="1" x14ac:dyDescent="0.3">
      <c r="A841" s="2">
        <v>867</v>
      </c>
      <c r="B841" s="2" t="s">
        <v>326</v>
      </c>
      <c r="C841" s="2" t="s">
        <v>11</v>
      </c>
      <c r="D841" s="3">
        <v>41274</v>
      </c>
      <c r="E841" s="4">
        <f t="shared" si="52"/>
        <v>2012</v>
      </c>
      <c r="F841" s="2" t="s">
        <v>46</v>
      </c>
      <c r="G841" s="2" t="s">
        <v>72</v>
      </c>
      <c r="H841" s="5">
        <v>4050400000</v>
      </c>
      <c r="I841" s="2">
        <v>0</v>
      </c>
      <c r="J841" s="5">
        <v>3207800000</v>
      </c>
      <c r="K841" s="2">
        <v>0</v>
      </c>
      <c r="L841" s="2">
        <v>0</v>
      </c>
      <c r="M841" s="1">
        <f t="shared" si="53"/>
        <v>3207800000</v>
      </c>
      <c r="N841" s="1">
        <f t="shared" si="54"/>
        <v>4050400000</v>
      </c>
      <c r="O841" s="1">
        <f t="shared" si="55"/>
        <v>842600000</v>
      </c>
    </row>
    <row r="842" spans="1:15" hidden="1" x14ac:dyDescent="0.3">
      <c r="A842" s="2">
        <v>868</v>
      </c>
      <c r="B842" s="2" t="s">
        <v>326</v>
      </c>
      <c r="C842" s="2" t="s">
        <v>14</v>
      </c>
      <c r="D842" s="3">
        <v>41639</v>
      </c>
      <c r="E842" s="4">
        <f t="shared" si="52"/>
        <v>2013</v>
      </c>
      <c r="F842" s="2" t="s">
        <v>46</v>
      </c>
      <c r="G842" s="2" t="s">
        <v>72</v>
      </c>
      <c r="H842" s="5">
        <v>4644600000</v>
      </c>
      <c r="I842" s="2">
        <v>0</v>
      </c>
      <c r="J842" s="5">
        <v>3524400000</v>
      </c>
      <c r="K842" s="2">
        <v>0</v>
      </c>
      <c r="L842" s="2">
        <v>0</v>
      </c>
      <c r="M842" s="1">
        <f t="shared" si="53"/>
        <v>3524400000</v>
      </c>
      <c r="N842" s="1">
        <f t="shared" si="54"/>
        <v>4644600000</v>
      </c>
      <c r="O842" s="1">
        <f t="shared" si="55"/>
        <v>1120200000</v>
      </c>
    </row>
    <row r="843" spans="1:15" hidden="1" x14ac:dyDescent="0.3">
      <c r="A843" s="2">
        <v>869</v>
      </c>
      <c r="B843" s="2" t="s">
        <v>326</v>
      </c>
      <c r="C843" s="2" t="s">
        <v>15</v>
      </c>
      <c r="D843" s="3">
        <v>42004</v>
      </c>
      <c r="E843" s="4">
        <f t="shared" si="52"/>
        <v>2014</v>
      </c>
      <c r="F843" s="2" t="s">
        <v>46</v>
      </c>
      <c r="G843" s="2" t="s">
        <v>72</v>
      </c>
      <c r="H843" s="5">
        <v>5147100000</v>
      </c>
      <c r="I843" s="2">
        <v>0</v>
      </c>
      <c r="J843" s="5">
        <v>3870200000</v>
      </c>
      <c r="K843" s="2">
        <v>0</v>
      </c>
      <c r="L843" s="2">
        <v>0</v>
      </c>
      <c r="M843" s="1">
        <f t="shared" si="53"/>
        <v>3870200000</v>
      </c>
      <c r="N843" s="1">
        <f t="shared" si="54"/>
        <v>5147100000</v>
      </c>
      <c r="O843" s="1">
        <f t="shared" si="55"/>
        <v>1276900000</v>
      </c>
    </row>
    <row r="844" spans="1:15" hidden="1" x14ac:dyDescent="0.3">
      <c r="A844" s="2">
        <v>870</v>
      </c>
      <c r="B844" s="2" t="s">
        <v>326</v>
      </c>
      <c r="C844" s="2" t="s">
        <v>16</v>
      </c>
      <c r="D844" s="3">
        <v>42369</v>
      </c>
      <c r="E844" s="4">
        <f t="shared" si="52"/>
        <v>2015</v>
      </c>
      <c r="F844" s="2" t="s">
        <v>46</v>
      </c>
      <c r="G844" s="2" t="s">
        <v>72</v>
      </c>
      <c r="H844" s="5">
        <v>5122900000</v>
      </c>
      <c r="I844" s="2">
        <v>0</v>
      </c>
      <c r="J844" s="5">
        <v>3764500000</v>
      </c>
      <c r="K844" s="2">
        <v>0</v>
      </c>
      <c r="L844" s="2">
        <v>0</v>
      </c>
      <c r="M844" s="1">
        <f t="shared" si="53"/>
        <v>3764500000</v>
      </c>
      <c r="N844" s="1">
        <f t="shared" si="54"/>
        <v>5122900000</v>
      </c>
      <c r="O844" s="1">
        <f t="shared" si="55"/>
        <v>1358400000</v>
      </c>
    </row>
    <row r="845" spans="1:15" hidden="1" x14ac:dyDescent="0.3">
      <c r="A845" s="2">
        <v>871</v>
      </c>
      <c r="B845" s="2" t="s">
        <v>327</v>
      </c>
      <c r="C845" s="2" t="s">
        <v>11</v>
      </c>
      <c r="D845" s="3">
        <v>41274</v>
      </c>
      <c r="E845" s="4">
        <f t="shared" si="52"/>
        <v>2012</v>
      </c>
      <c r="F845" s="2" t="s">
        <v>12</v>
      </c>
      <c r="G845" s="2" t="s">
        <v>328</v>
      </c>
      <c r="H845" s="5">
        <v>5054980000</v>
      </c>
      <c r="I845" s="5">
        <v>3230857000</v>
      </c>
      <c r="J845" s="5">
        <v>1064757000</v>
      </c>
      <c r="K845" s="2">
        <v>0</v>
      </c>
      <c r="L845" s="5">
        <v>229166000</v>
      </c>
      <c r="M845" s="1">
        <f t="shared" si="53"/>
        <v>1293923000</v>
      </c>
      <c r="N845" s="1">
        <f t="shared" si="54"/>
        <v>1824123000</v>
      </c>
      <c r="O845" s="1">
        <f t="shared" si="55"/>
        <v>530200000</v>
      </c>
    </row>
    <row r="846" spans="1:15" hidden="1" x14ac:dyDescent="0.3">
      <c r="A846" s="2">
        <v>872</v>
      </c>
      <c r="B846" s="2" t="s">
        <v>327</v>
      </c>
      <c r="C846" s="2" t="s">
        <v>14</v>
      </c>
      <c r="D846" s="3">
        <v>41639</v>
      </c>
      <c r="E846" s="4">
        <f t="shared" si="52"/>
        <v>2013</v>
      </c>
      <c r="F846" s="2" t="s">
        <v>12</v>
      </c>
      <c r="G846" s="2" t="s">
        <v>328</v>
      </c>
      <c r="H846" s="5">
        <v>5584571000</v>
      </c>
      <c r="I846" s="5">
        <v>3570801000</v>
      </c>
      <c r="J846" s="5">
        <v>1183682000</v>
      </c>
      <c r="K846" s="2">
        <v>0</v>
      </c>
      <c r="L846" s="5">
        <v>253380000</v>
      </c>
      <c r="M846" s="1">
        <f t="shared" si="53"/>
        <v>1437062000</v>
      </c>
      <c r="N846" s="1">
        <f t="shared" si="54"/>
        <v>2013770000</v>
      </c>
      <c r="O846" s="1">
        <f t="shared" si="55"/>
        <v>576708000</v>
      </c>
    </row>
    <row r="847" spans="1:15" hidden="1" x14ac:dyDescent="0.3">
      <c r="A847" s="2">
        <v>873</v>
      </c>
      <c r="B847" s="2" t="s">
        <v>327</v>
      </c>
      <c r="C847" s="2" t="s">
        <v>15</v>
      </c>
      <c r="D847" s="3">
        <v>42004</v>
      </c>
      <c r="E847" s="4">
        <f t="shared" si="52"/>
        <v>2014</v>
      </c>
      <c r="F847" s="2" t="s">
        <v>12</v>
      </c>
      <c r="G847" s="2" t="s">
        <v>328</v>
      </c>
      <c r="H847" s="5">
        <v>6165441000</v>
      </c>
      <c r="I847" s="5">
        <v>3898403000</v>
      </c>
      <c r="J847" s="5">
        <v>1341000000</v>
      </c>
      <c r="K847" s="2">
        <v>0</v>
      </c>
      <c r="L847" s="5">
        <v>294496000</v>
      </c>
      <c r="M847" s="1">
        <f t="shared" si="53"/>
        <v>1635496000</v>
      </c>
      <c r="N847" s="1">
        <f t="shared" si="54"/>
        <v>2267038000</v>
      </c>
      <c r="O847" s="1">
        <f t="shared" si="55"/>
        <v>631542000</v>
      </c>
    </row>
    <row r="848" spans="1:15" hidden="1" x14ac:dyDescent="0.3">
      <c r="A848" s="2">
        <v>874</v>
      </c>
      <c r="B848" s="2" t="s">
        <v>327</v>
      </c>
      <c r="C848" s="2" t="s">
        <v>16</v>
      </c>
      <c r="D848" s="3">
        <v>42369</v>
      </c>
      <c r="E848" s="4">
        <f t="shared" si="52"/>
        <v>2015</v>
      </c>
      <c r="F848" s="2" t="s">
        <v>12</v>
      </c>
      <c r="G848" s="2" t="s">
        <v>328</v>
      </c>
      <c r="H848" s="5">
        <v>6187646000</v>
      </c>
      <c r="I848" s="5">
        <v>3665578000</v>
      </c>
      <c r="J848" s="5">
        <v>1466761000</v>
      </c>
      <c r="K848" s="2">
        <v>0</v>
      </c>
      <c r="L848" s="5">
        <v>339613000</v>
      </c>
      <c r="M848" s="1">
        <f t="shared" si="53"/>
        <v>1806374000</v>
      </c>
      <c r="N848" s="1">
        <f t="shared" si="54"/>
        <v>2522068000</v>
      </c>
      <c r="O848" s="1">
        <f t="shared" si="55"/>
        <v>715694000</v>
      </c>
    </row>
    <row r="849" spans="1:15" hidden="1" x14ac:dyDescent="0.3">
      <c r="A849" s="2">
        <v>875</v>
      </c>
      <c r="B849" s="2" t="s">
        <v>329</v>
      </c>
      <c r="C849" s="2" t="s">
        <v>11</v>
      </c>
      <c r="D849" s="3">
        <v>41544</v>
      </c>
      <c r="E849" s="4">
        <f t="shared" si="52"/>
        <v>2013</v>
      </c>
      <c r="F849" s="2" t="s">
        <v>12</v>
      </c>
      <c r="G849" s="2" t="s">
        <v>163</v>
      </c>
      <c r="H849" s="5">
        <v>11818376000</v>
      </c>
      <c r="I849" s="5">
        <v>9976057000</v>
      </c>
      <c r="J849" s="5">
        <v>1173340000</v>
      </c>
      <c r="K849" s="2">
        <v>0</v>
      </c>
      <c r="L849" s="2">
        <v>0</v>
      </c>
      <c r="M849" s="1">
        <f t="shared" si="53"/>
        <v>1173340000</v>
      </c>
      <c r="N849" s="1">
        <f t="shared" si="54"/>
        <v>1842319000</v>
      </c>
      <c r="O849" s="1">
        <f t="shared" si="55"/>
        <v>668979000</v>
      </c>
    </row>
    <row r="850" spans="1:15" hidden="1" x14ac:dyDescent="0.3">
      <c r="A850" s="2">
        <v>876</v>
      </c>
      <c r="B850" s="2" t="s">
        <v>329</v>
      </c>
      <c r="C850" s="2" t="s">
        <v>14</v>
      </c>
      <c r="D850" s="3">
        <v>41908</v>
      </c>
      <c r="E850" s="4">
        <f t="shared" si="52"/>
        <v>2014</v>
      </c>
      <c r="F850" s="2" t="s">
        <v>12</v>
      </c>
      <c r="G850" s="2" t="s">
        <v>163</v>
      </c>
      <c r="H850" s="5">
        <v>12695157000</v>
      </c>
      <c r="I850" s="5">
        <v>10621373000</v>
      </c>
      <c r="J850" s="5">
        <v>1545716000</v>
      </c>
      <c r="K850" s="2">
        <v>0</v>
      </c>
      <c r="L850" s="2">
        <v>0</v>
      </c>
      <c r="M850" s="1">
        <f t="shared" si="53"/>
        <v>1545716000</v>
      </c>
      <c r="N850" s="1">
        <f t="shared" si="54"/>
        <v>2073784000</v>
      </c>
      <c r="O850" s="1">
        <f t="shared" si="55"/>
        <v>528068000</v>
      </c>
    </row>
    <row r="851" spans="1:15" hidden="1" x14ac:dyDescent="0.3">
      <c r="A851" s="2">
        <v>877</v>
      </c>
      <c r="B851" s="2" t="s">
        <v>329</v>
      </c>
      <c r="C851" s="2" t="s">
        <v>15</v>
      </c>
      <c r="D851" s="3">
        <v>42279</v>
      </c>
      <c r="E851" s="4">
        <f t="shared" si="52"/>
        <v>2015</v>
      </c>
      <c r="F851" s="2" t="s">
        <v>12</v>
      </c>
      <c r="G851" s="2" t="s">
        <v>163</v>
      </c>
      <c r="H851" s="5">
        <v>12114832000</v>
      </c>
      <c r="I851" s="5">
        <v>10146494000</v>
      </c>
      <c r="J851" s="5">
        <v>1522811000</v>
      </c>
      <c r="K851" s="2">
        <v>0</v>
      </c>
      <c r="L851" s="2">
        <v>0</v>
      </c>
      <c r="M851" s="1">
        <f t="shared" si="53"/>
        <v>1522811000</v>
      </c>
      <c r="N851" s="1">
        <f t="shared" si="54"/>
        <v>1968338000</v>
      </c>
      <c r="O851" s="1">
        <f t="shared" si="55"/>
        <v>445527000</v>
      </c>
    </row>
    <row r="852" spans="1:15" hidden="1" x14ac:dyDescent="0.3">
      <c r="A852" s="2">
        <v>878</v>
      </c>
      <c r="B852" s="2" t="s">
        <v>329</v>
      </c>
      <c r="C852" s="2" t="s">
        <v>16</v>
      </c>
      <c r="D852" s="3">
        <v>42643</v>
      </c>
      <c r="E852" s="4">
        <f t="shared" si="52"/>
        <v>2016</v>
      </c>
      <c r="F852" s="2" t="s">
        <v>12</v>
      </c>
      <c r="G852" s="2" t="s">
        <v>163</v>
      </c>
      <c r="H852" s="5">
        <v>10964157000</v>
      </c>
      <c r="I852" s="5">
        <v>9196326000</v>
      </c>
      <c r="J852" s="5">
        <v>1429233000</v>
      </c>
      <c r="K852" s="2">
        <v>0</v>
      </c>
      <c r="L852" s="2">
        <v>0</v>
      </c>
      <c r="M852" s="1">
        <f t="shared" si="53"/>
        <v>1429233000</v>
      </c>
      <c r="N852" s="1">
        <f t="shared" si="54"/>
        <v>1767831000</v>
      </c>
      <c r="O852" s="1">
        <f t="shared" si="55"/>
        <v>338598000</v>
      </c>
    </row>
    <row r="853" spans="1:15" hidden="1" x14ac:dyDescent="0.3">
      <c r="A853" s="2">
        <v>879</v>
      </c>
      <c r="B853" s="2" t="s">
        <v>330</v>
      </c>
      <c r="C853" s="2" t="s">
        <v>11</v>
      </c>
      <c r="D853" s="3">
        <v>41274</v>
      </c>
      <c r="E853" s="4">
        <f t="shared" si="52"/>
        <v>2012</v>
      </c>
      <c r="F853" s="2" t="s">
        <v>21</v>
      </c>
      <c r="G853" s="2" t="s">
        <v>173</v>
      </c>
      <c r="H853" s="5">
        <v>4365400000</v>
      </c>
      <c r="I853" s="5">
        <v>1656600000</v>
      </c>
      <c r="J853" s="5">
        <v>1252300000</v>
      </c>
      <c r="K853" s="5">
        <v>1101600000</v>
      </c>
      <c r="L853" s="2">
        <v>0</v>
      </c>
      <c r="M853" s="1">
        <f t="shared" si="53"/>
        <v>2353900000</v>
      </c>
      <c r="N853" s="1">
        <f t="shared" si="54"/>
        <v>2708800000</v>
      </c>
      <c r="O853" s="1">
        <f t="shared" si="55"/>
        <v>354900000</v>
      </c>
    </row>
    <row r="854" spans="1:15" hidden="1" x14ac:dyDescent="0.3">
      <c r="A854" s="2">
        <v>880</v>
      </c>
      <c r="B854" s="2" t="s">
        <v>330</v>
      </c>
      <c r="C854" s="2" t="s">
        <v>14</v>
      </c>
      <c r="D854" s="3">
        <v>41639</v>
      </c>
      <c r="E854" s="4">
        <f t="shared" si="52"/>
        <v>2013</v>
      </c>
      <c r="F854" s="2" t="s">
        <v>21</v>
      </c>
      <c r="G854" s="2" t="s">
        <v>173</v>
      </c>
      <c r="H854" s="5">
        <v>4669100000</v>
      </c>
      <c r="I854" s="5">
        <v>1727700000</v>
      </c>
      <c r="J854" s="5">
        <v>1293200000</v>
      </c>
      <c r="K854" s="5">
        <v>1043200000</v>
      </c>
      <c r="L854" s="2">
        <v>0</v>
      </c>
      <c r="M854" s="1">
        <f t="shared" si="53"/>
        <v>2336400000</v>
      </c>
      <c r="N854" s="1">
        <f t="shared" si="54"/>
        <v>2941400000</v>
      </c>
      <c r="O854" s="1">
        <f t="shared" si="55"/>
        <v>605000000</v>
      </c>
    </row>
    <row r="855" spans="1:15" hidden="1" x14ac:dyDescent="0.3">
      <c r="A855" s="2">
        <v>881</v>
      </c>
      <c r="B855" s="2" t="s">
        <v>330</v>
      </c>
      <c r="C855" s="2" t="s">
        <v>15</v>
      </c>
      <c r="D855" s="3">
        <v>42004</v>
      </c>
      <c r="E855" s="4">
        <f t="shared" si="52"/>
        <v>2014</v>
      </c>
      <c r="F855" s="2" t="s">
        <v>21</v>
      </c>
      <c r="G855" s="2" t="s">
        <v>173</v>
      </c>
      <c r="H855" s="5">
        <v>4627100000</v>
      </c>
      <c r="I855" s="5">
        <v>1768900000</v>
      </c>
      <c r="J855" s="5">
        <v>1254700000</v>
      </c>
      <c r="K855" s="5">
        <v>1006200000</v>
      </c>
      <c r="L855" s="2">
        <v>0</v>
      </c>
      <c r="M855" s="1">
        <f t="shared" si="53"/>
        <v>2260900000</v>
      </c>
      <c r="N855" s="1">
        <f t="shared" si="54"/>
        <v>2858200000</v>
      </c>
      <c r="O855" s="1">
        <f t="shared" si="55"/>
        <v>597300000</v>
      </c>
    </row>
    <row r="856" spans="1:15" hidden="1" x14ac:dyDescent="0.3">
      <c r="A856" s="2">
        <v>882</v>
      </c>
      <c r="B856" s="2" t="s">
        <v>330</v>
      </c>
      <c r="C856" s="2" t="s">
        <v>16</v>
      </c>
      <c r="D856" s="3">
        <v>42369</v>
      </c>
      <c r="E856" s="4">
        <f t="shared" si="52"/>
        <v>2015</v>
      </c>
      <c r="F856" s="2" t="s">
        <v>21</v>
      </c>
      <c r="G856" s="2" t="s">
        <v>173</v>
      </c>
      <c r="H856" s="5">
        <v>4857800000</v>
      </c>
      <c r="I856" s="5">
        <v>1779200000</v>
      </c>
      <c r="J856" s="5">
        <v>1172700000</v>
      </c>
      <c r="K856" s="5">
        <v>994500000</v>
      </c>
      <c r="L856" s="2">
        <v>0</v>
      </c>
      <c r="M856" s="1">
        <f t="shared" si="53"/>
        <v>2167200000</v>
      </c>
      <c r="N856" s="1">
        <f t="shared" si="54"/>
        <v>3078600000</v>
      </c>
      <c r="O856" s="1">
        <f t="shared" si="55"/>
        <v>911400000</v>
      </c>
    </row>
    <row r="857" spans="1:15" hidden="1" x14ac:dyDescent="0.3">
      <c r="A857" s="2">
        <v>883</v>
      </c>
      <c r="B857" s="2" t="s">
        <v>331</v>
      </c>
      <c r="C857" s="2" t="s">
        <v>11</v>
      </c>
      <c r="D857" s="3">
        <v>41274</v>
      </c>
      <c r="E857" s="4">
        <f t="shared" si="52"/>
        <v>2012</v>
      </c>
      <c r="F857" s="2" t="s">
        <v>46</v>
      </c>
      <c r="G857" s="2" t="s">
        <v>104</v>
      </c>
      <c r="H857" s="5">
        <v>93646000000</v>
      </c>
      <c r="I857" s="2">
        <v>0</v>
      </c>
      <c r="J857" s="5">
        <v>64729000000</v>
      </c>
      <c r="K857" s="2">
        <v>0</v>
      </c>
      <c r="L857" s="5">
        <v>3385000000</v>
      </c>
      <c r="M857" s="1">
        <f t="shared" si="53"/>
        <v>68114000000</v>
      </c>
      <c r="N857" s="1">
        <f t="shared" si="54"/>
        <v>93646000000</v>
      </c>
      <c r="O857" s="1">
        <f t="shared" si="55"/>
        <v>25532000000</v>
      </c>
    </row>
    <row r="858" spans="1:15" hidden="1" x14ac:dyDescent="0.3">
      <c r="A858" s="2">
        <v>884</v>
      </c>
      <c r="B858" s="2" t="s">
        <v>331</v>
      </c>
      <c r="C858" s="2" t="s">
        <v>14</v>
      </c>
      <c r="D858" s="3">
        <v>41639</v>
      </c>
      <c r="E858" s="4">
        <f t="shared" si="52"/>
        <v>2013</v>
      </c>
      <c r="F858" s="2" t="s">
        <v>46</v>
      </c>
      <c r="G858" s="2" t="s">
        <v>104</v>
      </c>
      <c r="H858" s="5">
        <v>97142000000</v>
      </c>
      <c r="I858" s="2">
        <v>0</v>
      </c>
      <c r="J858" s="5">
        <v>70467000000</v>
      </c>
      <c r="K858" s="2">
        <v>0</v>
      </c>
      <c r="L858" s="5">
        <v>225000000</v>
      </c>
      <c r="M858" s="1">
        <f t="shared" si="53"/>
        <v>70692000000</v>
      </c>
      <c r="N858" s="1">
        <f t="shared" si="54"/>
        <v>97142000000</v>
      </c>
      <c r="O858" s="1">
        <f t="shared" si="55"/>
        <v>26450000000</v>
      </c>
    </row>
    <row r="859" spans="1:15" hidden="1" x14ac:dyDescent="0.3">
      <c r="A859" s="2">
        <v>885</v>
      </c>
      <c r="B859" s="2" t="s">
        <v>331</v>
      </c>
      <c r="C859" s="2" t="s">
        <v>15</v>
      </c>
      <c r="D859" s="3">
        <v>42004</v>
      </c>
      <c r="E859" s="4">
        <f t="shared" si="52"/>
        <v>2014</v>
      </c>
      <c r="F859" s="2" t="s">
        <v>46</v>
      </c>
      <c r="G859" s="2" t="s">
        <v>104</v>
      </c>
      <c r="H859" s="5">
        <v>91973000000</v>
      </c>
      <c r="I859" s="2">
        <v>0</v>
      </c>
      <c r="J859" s="5">
        <v>61274000000</v>
      </c>
      <c r="K859" s="2">
        <v>0</v>
      </c>
      <c r="L859" s="5">
        <v>3139000000</v>
      </c>
      <c r="M859" s="1">
        <f t="shared" si="53"/>
        <v>64413000000</v>
      </c>
      <c r="N859" s="1">
        <f t="shared" si="54"/>
        <v>91973000000</v>
      </c>
      <c r="O859" s="1">
        <f t="shared" si="55"/>
        <v>27560000000</v>
      </c>
    </row>
    <row r="860" spans="1:15" hidden="1" x14ac:dyDescent="0.3">
      <c r="A860" s="2">
        <v>886</v>
      </c>
      <c r="B860" s="2" t="s">
        <v>331</v>
      </c>
      <c r="C860" s="2" t="s">
        <v>16</v>
      </c>
      <c r="D860" s="3">
        <v>42369</v>
      </c>
      <c r="E860" s="4">
        <f t="shared" si="52"/>
        <v>2015</v>
      </c>
      <c r="F860" s="2" t="s">
        <v>46</v>
      </c>
      <c r="G860" s="2" t="s">
        <v>104</v>
      </c>
      <c r="H860" s="5">
        <v>89716000000</v>
      </c>
      <c r="I860" s="2">
        <v>0</v>
      </c>
      <c r="J860" s="5">
        <v>59014000000</v>
      </c>
      <c r="K860" s="2">
        <v>0</v>
      </c>
      <c r="L860" s="5">
        <v>3827000000</v>
      </c>
      <c r="M860" s="1">
        <f t="shared" si="53"/>
        <v>62841000000</v>
      </c>
      <c r="N860" s="1">
        <f t="shared" si="54"/>
        <v>89716000000</v>
      </c>
      <c r="O860" s="1">
        <f t="shared" si="55"/>
        <v>26875000000</v>
      </c>
    </row>
    <row r="861" spans="1:15" hidden="1" x14ac:dyDescent="0.3">
      <c r="A861" s="2">
        <v>887</v>
      </c>
      <c r="B861" s="2" t="s">
        <v>332</v>
      </c>
      <c r="C861" s="2" t="s">
        <v>11</v>
      </c>
      <c r="D861" s="3">
        <v>41307</v>
      </c>
      <c r="E861" s="4">
        <f t="shared" si="52"/>
        <v>2013</v>
      </c>
      <c r="F861" s="2" t="s">
        <v>18</v>
      </c>
      <c r="G861" s="2" t="s">
        <v>333</v>
      </c>
      <c r="H861" s="5">
        <v>12134000000</v>
      </c>
      <c r="I861" s="5">
        <v>7432000000</v>
      </c>
      <c r="J861" s="5">
        <v>3357000000</v>
      </c>
      <c r="K861" s="2">
        <v>0</v>
      </c>
      <c r="L861" s="2">
        <v>0</v>
      </c>
      <c r="M861" s="1">
        <f t="shared" si="53"/>
        <v>3357000000</v>
      </c>
      <c r="N861" s="1">
        <f t="shared" si="54"/>
        <v>4702000000</v>
      </c>
      <c r="O861" s="1">
        <f t="shared" si="55"/>
        <v>1345000000</v>
      </c>
    </row>
    <row r="862" spans="1:15" hidden="1" x14ac:dyDescent="0.3">
      <c r="A862" s="2">
        <v>888</v>
      </c>
      <c r="B862" s="2" t="s">
        <v>332</v>
      </c>
      <c r="C862" s="2" t="s">
        <v>14</v>
      </c>
      <c r="D862" s="3">
        <v>41671</v>
      </c>
      <c r="E862" s="4">
        <f t="shared" si="52"/>
        <v>2014</v>
      </c>
      <c r="F862" s="2" t="s">
        <v>18</v>
      </c>
      <c r="G862" s="2" t="s">
        <v>333</v>
      </c>
      <c r="H862" s="5">
        <v>12540000000</v>
      </c>
      <c r="I862" s="5">
        <v>7737000000</v>
      </c>
      <c r="J862" s="5">
        <v>3453000000</v>
      </c>
      <c r="K862" s="2">
        <v>0</v>
      </c>
      <c r="L862" s="2">
        <v>0</v>
      </c>
      <c r="M862" s="1">
        <f t="shared" si="53"/>
        <v>3453000000</v>
      </c>
      <c r="N862" s="1">
        <f t="shared" si="54"/>
        <v>4803000000</v>
      </c>
      <c r="O862" s="1">
        <f t="shared" si="55"/>
        <v>1350000000</v>
      </c>
    </row>
    <row r="863" spans="1:15" hidden="1" x14ac:dyDescent="0.3">
      <c r="A863" s="2">
        <v>889</v>
      </c>
      <c r="B863" s="2" t="s">
        <v>332</v>
      </c>
      <c r="C863" s="2" t="s">
        <v>15</v>
      </c>
      <c r="D863" s="3">
        <v>42035</v>
      </c>
      <c r="E863" s="4">
        <f t="shared" si="52"/>
        <v>2015</v>
      </c>
      <c r="F863" s="2" t="s">
        <v>18</v>
      </c>
      <c r="G863" s="2" t="s">
        <v>333</v>
      </c>
      <c r="H863" s="5">
        <v>13506000000</v>
      </c>
      <c r="I863" s="5">
        <v>8406000000</v>
      </c>
      <c r="J863" s="5">
        <v>3777000000</v>
      </c>
      <c r="K863" s="2">
        <v>0</v>
      </c>
      <c r="L863" s="2">
        <v>0</v>
      </c>
      <c r="M863" s="1">
        <f t="shared" si="53"/>
        <v>3777000000</v>
      </c>
      <c r="N863" s="1">
        <f t="shared" si="54"/>
        <v>5100000000</v>
      </c>
      <c r="O863" s="1">
        <f t="shared" si="55"/>
        <v>1323000000</v>
      </c>
    </row>
    <row r="864" spans="1:15" hidden="1" x14ac:dyDescent="0.3">
      <c r="A864" s="2">
        <v>890</v>
      </c>
      <c r="B864" s="2" t="s">
        <v>332</v>
      </c>
      <c r="C864" s="2" t="s">
        <v>16</v>
      </c>
      <c r="D864" s="3">
        <v>42399</v>
      </c>
      <c r="E864" s="4">
        <f t="shared" si="52"/>
        <v>2016</v>
      </c>
      <c r="F864" s="2" t="s">
        <v>18</v>
      </c>
      <c r="G864" s="2" t="s">
        <v>333</v>
      </c>
      <c r="H864" s="5">
        <v>14437000000</v>
      </c>
      <c r="I864" s="5">
        <v>9168000000</v>
      </c>
      <c r="J864" s="5">
        <v>4168000000</v>
      </c>
      <c r="K864" s="2">
        <v>0</v>
      </c>
      <c r="L864" s="2">
        <v>0</v>
      </c>
      <c r="M864" s="1">
        <f t="shared" si="53"/>
        <v>4168000000</v>
      </c>
      <c r="N864" s="1">
        <f t="shared" si="54"/>
        <v>5269000000</v>
      </c>
      <c r="O864" s="1">
        <f t="shared" si="55"/>
        <v>1101000000</v>
      </c>
    </row>
    <row r="865" spans="1:15" hidden="1" x14ac:dyDescent="0.3">
      <c r="A865" s="2">
        <v>891</v>
      </c>
      <c r="B865" s="2" t="s">
        <v>334</v>
      </c>
      <c r="C865" s="2" t="s">
        <v>11</v>
      </c>
      <c r="D865" s="3">
        <v>41272</v>
      </c>
      <c r="E865" s="4">
        <f t="shared" si="52"/>
        <v>2012</v>
      </c>
      <c r="F865" s="2" t="s">
        <v>35</v>
      </c>
      <c r="G865" s="2" t="s">
        <v>123</v>
      </c>
      <c r="H865" s="5">
        <v>14197000000</v>
      </c>
      <c r="I865" s="5">
        <v>8763000000</v>
      </c>
      <c r="J865" s="5">
        <v>3872000000</v>
      </c>
      <c r="K865" s="2">
        <v>0</v>
      </c>
      <c r="L865" s="2">
        <v>0</v>
      </c>
      <c r="M865" s="1">
        <f t="shared" si="53"/>
        <v>3872000000</v>
      </c>
      <c r="N865" s="1">
        <f t="shared" si="54"/>
        <v>5434000000</v>
      </c>
      <c r="O865" s="1">
        <f t="shared" si="55"/>
        <v>1562000000</v>
      </c>
    </row>
    <row r="866" spans="1:15" hidden="1" x14ac:dyDescent="0.3">
      <c r="A866" s="2">
        <v>892</v>
      </c>
      <c r="B866" s="2" t="s">
        <v>334</v>
      </c>
      <c r="C866" s="2" t="s">
        <v>14</v>
      </c>
      <c r="D866" s="3">
        <v>41636</v>
      </c>
      <c r="E866" s="4">
        <f t="shared" si="52"/>
        <v>2013</v>
      </c>
      <c r="F866" s="2" t="s">
        <v>35</v>
      </c>
      <c r="G866" s="2" t="s">
        <v>123</v>
      </c>
      <c r="H866" s="5">
        <v>14792000000</v>
      </c>
      <c r="I866" s="5">
        <v>8689000000</v>
      </c>
      <c r="J866" s="5">
        <v>3266000000</v>
      </c>
      <c r="K866" s="2">
        <v>0</v>
      </c>
      <c r="L866" s="2">
        <v>0</v>
      </c>
      <c r="M866" s="1">
        <f t="shared" si="53"/>
        <v>3266000000</v>
      </c>
      <c r="N866" s="1">
        <f t="shared" si="54"/>
        <v>6103000000</v>
      </c>
      <c r="O866" s="1">
        <f t="shared" si="55"/>
        <v>2837000000</v>
      </c>
    </row>
    <row r="867" spans="1:15" hidden="1" x14ac:dyDescent="0.3">
      <c r="A867" s="2">
        <v>893</v>
      </c>
      <c r="B867" s="2" t="s">
        <v>334</v>
      </c>
      <c r="C867" s="2" t="s">
        <v>15</v>
      </c>
      <c r="D867" s="3">
        <v>42007</v>
      </c>
      <c r="E867" s="4">
        <f t="shared" si="52"/>
        <v>2015</v>
      </c>
      <c r="F867" s="2" t="s">
        <v>35</v>
      </c>
      <c r="G867" s="2" t="s">
        <v>123</v>
      </c>
      <c r="H867" s="5">
        <v>14580000000</v>
      </c>
      <c r="I867" s="5">
        <v>9517000000</v>
      </c>
      <c r="J867" s="5">
        <v>4039000000</v>
      </c>
      <c r="K867" s="2">
        <v>0</v>
      </c>
      <c r="L867" s="2">
        <v>0</v>
      </c>
      <c r="M867" s="1">
        <f t="shared" si="53"/>
        <v>4039000000</v>
      </c>
      <c r="N867" s="1">
        <f t="shared" si="54"/>
        <v>5063000000</v>
      </c>
      <c r="O867" s="1">
        <f t="shared" si="55"/>
        <v>1024000000</v>
      </c>
    </row>
    <row r="868" spans="1:15" hidden="1" x14ac:dyDescent="0.3">
      <c r="A868" s="2">
        <v>894</v>
      </c>
      <c r="B868" s="2" t="s">
        <v>334</v>
      </c>
      <c r="C868" s="2" t="s">
        <v>16</v>
      </c>
      <c r="D868" s="3">
        <v>42371</v>
      </c>
      <c r="E868" s="4">
        <f t="shared" si="52"/>
        <v>2016</v>
      </c>
      <c r="F868" s="2" t="s">
        <v>35</v>
      </c>
      <c r="G868" s="2" t="s">
        <v>123</v>
      </c>
      <c r="H868" s="5">
        <v>13525000000</v>
      </c>
      <c r="I868" s="5">
        <v>8844000000</v>
      </c>
      <c r="J868" s="5">
        <v>3590000000</v>
      </c>
      <c r="K868" s="2">
        <v>0</v>
      </c>
      <c r="L868" s="2">
        <v>0</v>
      </c>
      <c r="M868" s="1">
        <f t="shared" si="53"/>
        <v>3590000000</v>
      </c>
      <c r="N868" s="1">
        <f t="shared" si="54"/>
        <v>4681000000</v>
      </c>
      <c r="O868" s="1">
        <f t="shared" si="55"/>
        <v>1091000000</v>
      </c>
    </row>
    <row r="869" spans="1:15" hidden="1" x14ac:dyDescent="0.3">
      <c r="A869" s="2">
        <v>895</v>
      </c>
      <c r="B869" s="2" t="s">
        <v>335</v>
      </c>
      <c r="C869" s="2" t="s">
        <v>11</v>
      </c>
      <c r="D869" s="3">
        <v>41547</v>
      </c>
      <c r="E869" s="4">
        <f t="shared" si="52"/>
        <v>2013</v>
      </c>
      <c r="F869" s="2" t="s">
        <v>46</v>
      </c>
      <c r="G869" s="2" t="s">
        <v>104</v>
      </c>
      <c r="H869" s="5">
        <v>1287577000</v>
      </c>
      <c r="I869" s="5">
        <v>1073447000</v>
      </c>
      <c r="J869" s="5">
        <v>174085000</v>
      </c>
      <c r="K869" s="2">
        <v>0</v>
      </c>
      <c r="L869" s="5">
        <v>12784000</v>
      </c>
      <c r="M869" s="1">
        <f t="shared" si="53"/>
        <v>186869000</v>
      </c>
      <c r="N869" s="1">
        <f t="shared" si="54"/>
        <v>214130000</v>
      </c>
      <c r="O869" s="1">
        <f t="shared" si="55"/>
        <v>27261000</v>
      </c>
    </row>
    <row r="870" spans="1:15" hidden="1" x14ac:dyDescent="0.3">
      <c r="A870" s="2">
        <v>896</v>
      </c>
      <c r="B870" s="2" t="s">
        <v>335</v>
      </c>
      <c r="C870" s="2" t="s">
        <v>14</v>
      </c>
      <c r="D870" s="3">
        <v>41912</v>
      </c>
      <c r="E870" s="4">
        <f t="shared" si="52"/>
        <v>2014</v>
      </c>
      <c r="F870" s="2" t="s">
        <v>46</v>
      </c>
      <c r="G870" s="2" t="s">
        <v>104</v>
      </c>
      <c r="H870" s="5">
        <v>1463767000</v>
      </c>
      <c r="I870" s="5">
        <v>1200308000</v>
      </c>
      <c r="J870" s="5">
        <v>194491000</v>
      </c>
      <c r="K870" s="2">
        <v>0</v>
      </c>
      <c r="L870" s="5">
        <v>13279000</v>
      </c>
      <c r="M870" s="1">
        <f t="shared" si="53"/>
        <v>207770000</v>
      </c>
      <c r="N870" s="1">
        <f t="shared" si="54"/>
        <v>263459000</v>
      </c>
      <c r="O870" s="1">
        <f t="shared" si="55"/>
        <v>55689000</v>
      </c>
    </row>
    <row r="871" spans="1:15" hidden="1" x14ac:dyDescent="0.3">
      <c r="A871" s="2">
        <v>897</v>
      </c>
      <c r="B871" s="2" t="s">
        <v>335</v>
      </c>
      <c r="C871" s="2" t="s">
        <v>15</v>
      </c>
      <c r="D871" s="3">
        <v>42277</v>
      </c>
      <c r="E871" s="4">
        <f t="shared" si="52"/>
        <v>2015</v>
      </c>
      <c r="F871" s="2" t="s">
        <v>46</v>
      </c>
      <c r="G871" s="2" t="s">
        <v>104</v>
      </c>
      <c r="H871" s="5">
        <v>1627413000</v>
      </c>
      <c r="I871" s="5">
        <v>1354969000</v>
      </c>
      <c r="J871" s="5">
        <v>207519000</v>
      </c>
      <c r="K871" s="2">
        <v>0</v>
      </c>
      <c r="L871" s="5">
        <v>13338000</v>
      </c>
      <c r="M871" s="1">
        <f t="shared" si="53"/>
        <v>220857000</v>
      </c>
      <c r="N871" s="1">
        <f t="shared" si="54"/>
        <v>272444000</v>
      </c>
      <c r="O871" s="1">
        <f t="shared" si="55"/>
        <v>51587000</v>
      </c>
    </row>
    <row r="872" spans="1:15" hidden="1" x14ac:dyDescent="0.3">
      <c r="A872" s="2">
        <v>898</v>
      </c>
      <c r="B872" s="2" t="s">
        <v>335</v>
      </c>
      <c r="C872" s="2" t="s">
        <v>16</v>
      </c>
      <c r="D872" s="3">
        <v>42643</v>
      </c>
      <c r="E872" s="4">
        <f t="shared" si="52"/>
        <v>2016</v>
      </c>
      <c r="F872" s="2" t="s">
        <v>46</v>
      </c>
      <c r="G872" s="2" t="s">
        <v>104</v>
      </c>
      <c r="H872" s="5">
        <v>1822114000</v>
      </c>
      <c r="I872" s="5">
        <v>1524907000</v>
      </c>
      <c r="J872" s="5">
        <v>224088000</v>
      </c>
      <c r="K872" s="2">
        <v>0</v>
      </c>
      <c r="L872" s="5">
        <v>13794000</v>
      </c>
      <c r="M872" s="1">
        <f t="shared" si="53"/>
        <v>237882000</v>
      </c>
      <c r="N872" s="1">
        <f t="shared" si="54"/>
        <v>297207000</v>
      </c>
      <c r="O872" s="1">
        <f t="shared" si="55"/>
        <v>59325000</v>
      </c>
    </row>
    <row r="873" spans="1:15" hidden="1" x14ac:dyDescent="0.3">
      <c r="A873" s="2">
        <v>899</v>
      </c>
      <c r="B873" s="2" t="s">
        <v>336</v>
      </c>
      <c r="C873" s="2" t="s">
        <v>11</v>
      </c>
      <c r="D873" s="3">
        <v>41274</v>
      </c>
      <c r="E873" s="4">
        <f t="shared" si="52"/>
        <v>2012</v>
      </c>
      <c r="F873" s="2" t="s">
        <v>51</v>
      </c>
      <c r="G873" s="2" t="s">
        <v>52</v>
      </c>
      <c r="H873" s="5">
        <v>793373000</v>
      </c>
      <c r="I873" s="5">
        <v>206974000</v>
      </c>
      <c r="J873" s="5">
        <v>123524000</v>
      </c>
      <c r="K873" s="2">
        <v>0</v>
      </c>
      <c r="L873" s="5">
        <v>214827000</v>
      </c>
      <c r="M873" s="1">
        <f t="shared" si="53"/>
        <v>338351000</v>
      </c>
      <c r="N873" s="1">
        <f t="shared" si="54"/>
        <v>586399000</v>
      </c>
      <c r="O873" s="1">
        <f t="shared" si="55"/>
        <v>248048000</v>
      </c>
    </row>
    <row r="874" spans="1:15" hidden="1" x14ac:dyDescent="0.3">
      <c r="A874" s="2">
        <v>900</v>
      </c>
      <c r="B874" s="2" t="s">
        <v>336</v>
      </c>
      <c r="C874" s="2" t="s">
        <v>14</v>
      </c>
      <c r="D874" s="3">
        <v>41639</v>
      </c>
      <c r="E874" s="4">
        <f t="shared" si="52"/>
        <v>2013</v>
      </c>
      <c r="F874" s="2" t="s">
        <v>51</v>
      </c>
      <c r="G874" s="2" t="s">
        <v>52</v>
      </c>
      <c r="H874" s="5">
        <v>861527000</v>
      </c>
      <c r="I874" s="5">
        <v>221498000</v>
      </c>
      <c r="J874" s="5">
        <v>127470000</v>
      </c>
      <c r="K874" s="2">
        <v>0</v>
      </c>
      <c r="L874" s="5">
        <v>224713000</v>
      </c>
      <c r="M874" s="1">
        <f t="shared" si="53"/>
        <v>352183000</v>
      </c>
      <c r="N874" s="1">
        <f t="shared" si="54"/>
        <v>640029000</v>
      </c>
      <c r="O874" s="1">
        <f t="shared" si="55"/>
        <v>287846000</v>
      </c>
    </row>
    <row r="875" spans="1:15" hidden="1" x14ac:dyDescent="0.3">
      <c r="A875" s="2">
        <v>901</v>
      </c>
      <c r="B875" s="2" t="s">
        <v>336</v>
      </c>
      <c r="C875" s="2" t="s">
        <v>15</v>
      </c>
      <c r="D875" s="3">
        <v>42004</v>
      </c>
      <c r="E875" s="4">
        <f t="shared" si="52"/>
        <v>2014</v>
      </c>
      <c r="F875" s="2" t="s">
        <v>51</v>
      </c>
      <c r="G875" s="2" t="s">
        <v>52</v>
      </c>
      <c r="H875" s="5">
        <v>993897000</v>
      </c>
      <c r="I875" s="5">
        <v>258617000</v>
      </c>
      <c r="J875" s="5">
        <v>122201000</v>
      </c>
      <c r="K875" s="2">
        <v>0</v>
      </c>
      <c r="L875" s="5">
        <v>258074000</v>
      </c>
      <c r="M875" s="1">
        <f t="shared" si="53"/>
        <v>380275000</v>
      </c>
      <c r="N875" s="1">
        <f t="shared" si="54"/>
        <v>735280000</v>
      </c>
      <c r="O875" s="1">
        <f t="shared" si="55"/>
        <v>355005000</v>
      </c>
    </row>
    <row r="876" spans="1:15" hidden="1" x14ac:dyDescent="0.3">
      <c r="A876" s="2">
        <v>902</v>
      </c>
      <c r="B876" s="2" t="s">
        <v>336</v>
      </c>
      <c r="C876" s="2" t="s">
        <v>16</v>
      </c>
      <c r="D876" s="3">
        <v>42369</v>
      </c>
      <c r="E876" s="4">
        <f t="shared" si="52"/>
        <v>2015</v>
      </c>
      <c r="F876" s="2" t="s">
        <v>51</v>
      </c>
      <c r="G876" s="2" t="s">
        <v>52</v>
      </c>
      <c r="H876" s="5">
        <v>1166769000</v>
      </c>
      <c r="I876" s="5">
        <v>304477000</v>
      </c>
      <c r="J876" s="5">
        <v>122735000</v>
      </c>
      <c r="K876" s="2">
        <v>0</v>
      </c>
      <c r="L876" s="5">
        <v>344527000</v>
      </c>
      <c r="M876" s="1">
        <f t="shared" si="53"/>
        <v>467262000</v>
      </c>
      <c r="N876" s="1">
        <f t="shared" si="54"/>
        <v>862292000</v>
      </c>
      <c r="O876" s="1">
        <f t="shared" si="55"/>
        <v>395030000</v>
      </c>
    </row>
    <row r="877" spans="1:15" hidden="1" x14ac:dyDescent="0.3">
      <c r="A877" s="2">
        <v>903</v>
      </c>
      <c r="B877" s="2" t="s">
        <v>337</v>
      </c>
      <c r="C877" s="2" t="s">
        <v>11</v>
      </c>
      <c r="D877" s="3">
        <v>41455</v>
      </c>
      <c r="E877" s="4">
        <f t="shared" si="52"/>
        <v>2013</v>
      </c>
      <c r="F877" s="2" t="s">
        <v>21</v>
      </c>
      <c r="G877" s="2" t="s">
        <v>67</v>
      </c>
      <c r="H877" s="5">
        <v>2842781000</v>
      </c>
      <c r="I877" s="5">
        <v>1237452000</v>
      </c>
      <c r="J877" s="5">
        <v>387812000</v>
      </c>
      <c r="K877" s="5">
        <v>487832000</v>
      </c>
      <c r="L877" s="2">
        <v>0</v>
      </c>
      <c r="M877" s="1">
        <f t="shared" si="53"/>
        <v>875644000</v>
      </c>
      <c r="N877" s="1">
        <f t="shared" si="54"/>
        <v>1605329000</v>
      </c>
      <c r="O877" s="1">
        <f t="shared" si="55"/>
        <v>729685000</v>
      </c>
    </row>
    <row r="878" spans="1:15" hidden="1" x14ac:dyDescent="0.3">
      <c r="A878" s="2">
        <v>904</v>
      </c>
      <c r="B878" s="2" t="s">
        <v>337</v>
      </c>
      <c r="C878" s="2" t="s">
        <v>14</v>
      </c>
      <c r="D878" s="3">
        <v>41820</v>
      </c>
      <c r="E878" s="4">
        <f t="shared" si="52"/>
        <v>2014</v>
      </c>
      <c r="F878" s="2" t="s">
        <v>21</v>
      </c>
      <c r="G878" s="2" t="s">
        <v>67</v>
      </c>
      <c r="H878" s="5">
        <v>2929408000</v>
      </c>
      <c r="I878" s="5">
        <v>1232962000</v>
      </c>
      <c r="J878" s="5">
        <v>384907000</v>
      </c>
      <c r="K878" s="5">
        <v>539469000</v>
      </c>
      <c r="L878" s="2">
        <v>0</v>
      </c>
      <c r="M878" s="1">
        <f t="shared" si="53"/>
        <v>924376000</v>
      </c>
      <c r="N878" s="1">
        <f t="shared" si="54"/>
        <v>1696446000</v>
      </c>
      <c r="O878" s="1">
        <f t="shared" si="55"/>
        <v>772070000</v>
      </c>
    </row>
    <row r="879" spans="1:15" hidden="1" x14ac:dyDescent="0.3">
      <c r="A879" s="2">
        <v>905</v>
      </c>
      <c r="B879" s="2" t="s">
        <v>337</v>
      </c>
      <c r="C879" s="2" t="s">
        <v>15</v>
      </c>
      <c r="D879" s="3">
        <v>42185</v>
      </c>
      <c r="E879" s="4">
        <f t="shared" si="52"/>
        <v>2015</v>
      </c>
      <c r="F879" s="2" t="s">
        <v>21</v>
      </c>
      <c r="G879" s="2" t="s">
        <v>67</v>
      </c>
      <c r="H879" s="5">
        <v>2814049000</v>
      </c>
      <c r="I879" s="5">
        <v>1215229000</v>
      </c>
      <c r="J879" s="5">
        <v>406864000</v>
      </c>
      <c r="K879" s="5">
        <v>530616000</v>
      </c>
      <c r="L879" s="2">
        <v>0</v>
      </c>
      <c r="M879" s="1">
        <f t="shared" si="53"/>
        <v>937480000</v>
      </c>
      <c r="N879" s="1">
        <f t="shared" si="54"/>
        <v>1598820000</v>
      </c>
      <c r="O879" s="1">
        <f t="shared" si="55"/>
        <v>661340000</v>
      </c>
    </row>
    <row r="880" spans="1:15" hidden="1" x14ac:dyDescent="0.3">
      <c r="A880" s="2">
        <v>906</v>
      </c>
      <c r="B880" s="2" t="s">
        <v>337</v>
      </c>
      <c r="C880" s="2" t="s">
        <v>16</v>
      </c>
      <c r="D880" s="3">
        <v>42551</v>
      </c>
      <c r="E880" s="4">
        <f t="shared" si="52"/>
        <v>2016</v>
      </c>
      <c r="F880" s="2" t="s">
        <v>21</v>
      </c>
      <c r="G880" s="2" t="s">
        <v>67</v>
      </c>
      <c r="H880" s="5">
        <v>2984493000</v>
      </c>
      <c r="I880" s="5">
        <v>1163391000</v>
      </c>
      <c r="J880" s="5">
        <v>379399000</v>
      </c>
      <c r="K880" s="5">
        <v>481258000</v>
      </c>
      <c r="L880" s="2">
        <v>0</v>
      </c>
      <c r="M880" s="1">
        <f t="shared" si="53"/>
        <v>860657000</v>
      </c>
      <c r="N880" s="1">
        <f t="shared" si="54"/>
        <v>1821102000</v>
      </c>
      <c r="O880" s="1">
        <f t="shared" si="55"/>
        <v>960445000</v>
      </c>
    </row>
    <row r="881" spans="1:15" hidden="1" x14ac:dyDescent="0.3">
      <c r="A881" s="2">
        <v>907</v>
      </c>
      <c r="B881" s="2" t="s">
        <v>338</v>
      </c>
      <c r="C881" s="2" t="s">
        <v>11</v>
      </c>
      <c r="D881" s="3">
        <v>41639</v>
      </c>
      <c r="E881" s="4">
        <f t="shared" si="52"/>
        <v>2013</v>
      </c>
      <c r="F881" s="2" t="s">
        <v>35</v>
      </c>
      <c r="G881" s="2" t="s">
        <v>141</v>
      </c>
      <c r="H881" s="5">
        <v>19561000000</v>
      </c>
      <c r="I881" s="5">
        <v>12952000000</v>
      </c>
      <c r="J881" s="5">
        <v>3706000000</v>
      </c>
      <c r="K881" s="2">
        <v>0</v>
      </c>
      <c r="L881" s="2">
        <v>0</v>
      </c>
      <c r="M881" s="1">
        <f t="shared" si="53"/>
        <v>3706000000</v>
      </c>
      <c r="N881" s="1">
        <f t="shared" si="54"/>
        <v>6609000000</v>
      </c>
      <c r="O881" s="1">
        <f t="shared" si="55"/>
        <v>2903000000</v>
      </c>
    </row>
    <row r="882" spans="1:15" hidden="1" x14ac:dyDescent="0.3">
      <c r="A882" s="2">
        <v>908</v>
      </c>
      <c r="B882" s="2" t="s">
        <v>338</v>
      </c>
      <c r="C882" s="2" t="s">
        <v>14</v>
      </c>
      <c r="D882" s="3">
        <v>42004</v>
      </c>
      <c r="E882" s="4">
        <f t="shared" si="52"/>
        <v>2014</v>
      </c>
      <c r="F882" s="2" t="s">
        <v>35</v>
      </c>
      <c r="G882" s="2" t="s">
        <v>141</v>
      </c>
      <c r="H882" s="5">
        <v>19724000000</v>
      </c>
      <c r="I882" s="5">
        <v>13041000000</v>
      </c>
      <c r="J882" s="5">
        <v>4162000000</v>
      </c>
      <c r="K882" s="2">
        <v>0</v>
      </c>
      <c r="L882" s="2">
        <v>0</v>
      </c>
      <c r="M882" s="1">
        <f t="shared" si="53"/>
        <v>4162000000</v>
      </c>
      <c r="N882" s="1">
        <f t="shared" si="54"/>
        <v>6683000000</v>
      </c>
      <c r="O882" s="1">
        <f t="shared" si="55"/>
        <v>2521000000</v>
      </c>
    </row>
    <row r="883" spans="1:15" hidden="1" x14ac:dyDescent="0.3">
      <c r="A883" s="2">
        <v>909</v>
      </c>
      <c r="B883" s="2" t="s">
        <v>338</v>
      </c>
      <c r="C883" s="2" t="s">
        <v>15</v>
      </c>
      <c r="D883" s="3">
        <v>42369</v>
      </c>
      <c r="E883" s="4">
        <f t="shared" si="52"/>
        <v>2015</v>
      </c>
      <c r="F883" s="2" t="s">
        <v>35</v>
      </c>
      <c r="G883" s="2" t="s">
        <v>141</v>
      </c>
      <c r="H883" s="5">
        <v>18591000000</v>
      </c>
      <c r="I883" s="5">
        <v>11967000000</v>
      </c>
      <c r="J883" s="5">
        <v>5011000000</v>
      </c>
      <c r="K883" s="2">
        <v>0</v>
      </c>
      <c r="L883" s="2">
        <v>0</v>
      </c>
      <c r="M883" s="1">
        <f t="shared" si="53"/>
        <v>5011000000</v>
      </c>
      <c r="N883" s="1">
        <f t="shared" si="54"/>
        <v>6624000000</v>
      </c>
      <c r="O883" s="1">
        <f t="shared" si="55"/>
        <v>1613000000</v>
      </c>
    </row>
    <row r="884" spans="1:15" hidden="1" x14ac:dyDescent="0.3">
      <c r="A884" s="2">
        <v>910</v>
      </c>
      <c r="B884" s="2" t="s">
        <v>338</v>
      </c>
      <c r="C884" s="2" t="s">
        <v>16</v>
      </c>
      <c r="D884" s="3">
        <v>42735</v>
      </c>
      <c r="E884" s="4">
        <f t="shared" si="52"/>
        <v>2016</v>
      </c>
      <c r="F884" s="2" t="s">
        <v>35</v>
      </c>
      <c r="G884" s="2" t="s">
        <v>141</v>
      </c>
      <c r="H884" s="5">
        <v>18202000000</v>
      </c>
      <c r="I884" s="5">
        <v>11551000000</v>
      </c>
      <c r="J884" s="5">
        <v>3334000000</v>
      </c>
      <c r="K884" s="2">
        <v>0</v>
      </c>
      <c r="L884" s="2">
        <v>0</v>
      </c>
      <c r="M884" s="1">
        <f t="shared" si="53"/>
        <v>3334000000</v>
      </c>
      <c r="N884" s="1">
        <f t="shared" si="54"/>
        <v>6651000000</v>
      </c>
      <c r="O884" s="1">
        <f t="shared" si="55"/>
        <v>3317000000</v>
      </c>
    </row>
    <row r="885" spans="1:15" hidden="1" x14ac:dyDescent="0.3">
      <c r="A885" s="2">
        <v>911</v>
      </c>
      <c r="B885" s="2" t="s">
        <v>339</v>
      </c>
      <c r="C885" s="2" t="s">
        <v>11</v>
      </c>
      <c r="D885" s="3">
        <v>41639</v>
      </c>
      <c r="E885" s="4">
        <f t="shared" si="52"/>
        <v>2013</v>
      </c>
      <c r="F885" s="2" t="s">
        <v>82</v>
      </c>
      <c r="G885" s="2" t="s">
        <v>340</v>
      </c>
      <c r="H885" s="5">
        <v>14070000000</v>
      </c>
      <c r="I885" s="5">
        <v>7365000000</v>
      </c>
      <c r="J885" s="5">
        <v>1007000000</v>
      </c>
      <c r="K885" s="2">
        <v>0</v>
      </c>
      <c r="L885" s="5">
        <v>1806000000</v>
      </c>
      <c r="M885" s="1">
        <f t="shared" si="53"/>
        <v>2813000000</v>
      </c>
      <c r="N885" s="1">
        <f t="shared" si="54"/>
        <v>6705000000</v>
      </c>
      <c r="O885" s="1">
        <f t="shared" si="55"/>
        <v>3892000000</v>
      </c>
    </row>
    <row r="886" spans="1:15" hidden="1" x14ac:dyDescent="0.3">
      <c r="A886" s="2">
        <v>912</v>
      </c>
      <c r="B886" s="2" t="s">
        <v>339</v>
      </c>
      <c r="C886" s="2" t="s">
        <v>14</v>
      </c>
      <c r="D886" s="3">
        <v>42004</v>
      </c>
      <c r="E886" s="4">
        <f t="shared" si="52"/>
        <v>2014</v>
      </c>
      <c r="F886" s="2" t="s">
        <v>82</v>
      </c>
      <c r="G886" s="2" t="s">
        <v>340</v>
      </c>
      <c r="H886" s="5">
        <v>16226000000</v>
      </c>
      <c r="I886" s="5">
        <v>8435000000</v>
      </c>
      <c r="J886" s="5">
        <v>1029000000</v>
      </c>
      <c r="K886" s="2">
        <v>0</v>
      </c>
      <c r="L886" s="5">
        <v>2040000000</v>
      </c>
      <c r="M886" s="1">
        <f t="shared" si="53"/>
        <v>3069000000</v>
      </c>
      <c r="N886" s="1">
        <f t="shared" si="54"/>
        <v>7791000000</v>
      </c>
      <c r="O886" s="1">
        <f t="shared" si="55"/>
        <v>4722000000</v>
      </c>
    </row>
    <row r="887" spans="1:15" hidden="1" x14ac:dyDescent="0.3">
      <c r="A887" s="2">
        <v>913</v>
      </c>
      <c r="B887" s="2" t="s">
        <v>339</v>
      </c>
      <c r="C887" s="2" t="s">
        <v>15</v>
      </c>
      <c r="D887" s="3">
        <v>42369</v>
      </c>
      <c r="E887" s="4">
        <f t="shared" si="52"/>
        <v>2015</v>
      </c>
      <c r="F887" s="2" t="s">
        <v>82</v>
      </c>
      <c r="G887" s="2" t="s">
        <v>340</v>
      </c>
      <c r="H887" s="5">
        <v>14403000000</v>
      </c>
      <c r="I887" s="5">
        <v>6452000000</v>
      </c>
      <c r="J887" s="5">
        <v>1126000000</v>
      </c>
      <c r="K887" s="2">
        <v>0</v>
      </c>
      <c r="L887" s="5">
        <v>2309000000</v>
      </c>
      <c r="M887" s="1">
        <f t="shared" si="53"/>
        <v>3435000000</v>
      </c>
      <c r="N887" s="1">
        <f t="shared" si="54"/>
        <v>7951000000</v>
      </c>
      <c r="O887" s="1">
        <f t="shared" si="55"/>
        <v>4516000000</v>
      </c>
    </row>
    <row r="888" spans="1:15" hidden="1" x14ac:dyDescent="0.3">
      <c r="A888" s="2">
        <v>914</v>
      </c>
      <c r="B888" s="2" t="s">
        <v>339</v>
      </c>
      <c r="C888" s="2" t="s">
        <v>16</v>
      </c>
      <c r="D888" s="3">
        <v>42735</v>
      </c>
      <c r="E888" s="4">
        <f t="shared" si="52"/>
        <v>2016</v>
      </c>
      <c r="F888" s="2" t="s">
        <v>82</v>
      </c>
      <c r="G888" s="2" t="s">
        <v>340</v>
      </c>
      <c r="H888" s="5">
        <v>13058000000</v>
      </c>
      <c r="I888" s="5">
        <v>5801000000</v>
      </c>
      <c r="J888" s="5">
        <v>1089000000</v>
      </c>
      <c r="K888" s="2">
        <v>0</v>
      </c>
      <c r="L888" s="5">
        <v>2209000000</v>
      </c>
      <c r="M888" s="1">
        <f t="shared" si="53"/>
        <v>3298000000</v>
      </c>
      <c r="N888" s="1">
        <f t="shared" si="54"/>
        <v>7257000000</v>
      </c>
      <c r="O888" s="1">
        <f t="shared" si="55"/>
        <v>3959000000</v>
      </c>
    </row>
    <row r="889" spans="1:15" hidden="1" x14ac:dyDescent="0.3">
      <c r="A889" s="2">
        <v>915</v>
      </c>
      <c r="B889" s="2" t="s">
        <v>341</v>
      </c>
      <c r="C889" s="2" t="s">
        <v>11</v>
      </c>
      <c r="D889" s="3">
        <v>41333</v>
      </c>
      <c r="E889" s="4">
        <f t="shared" si="52"/>
        <v>2013</v>
      </c>
      <c r="F889" s="2" t="s">
        <v>18</v>
      </c>
      <c r="G889" s="2" t="s">
        <v>78</v>
      </c>
      <c r="H889" s="5">
        <v>10962818000</v>
      </c>
      <c r="I889" s="5">
        <v>9498456000</v>
      </c>
      <c r="J889" s="5">
        <v>731767000</v>
      </c>
      <c r="K889" s="2">
        <v>0</v>
      </c>
      <c r="L889" s="2">
        <v>0</v>
      </c>
      <c r="M889" s="1">
        <f t="shared" si="53"/>
        <v>731767000</v>
      </c>
      <c r="N889" s="1">
        <f t="shared" si="54"/>
        <v>1464362000</v>
      </c>
      <c r="O889" s="1">
        <f t="shared" si="55"/>
        <v>732595000</v>
      </c>
    </row>
    <row r="890" spans="1:15" hidden="1" x14ac:dyDescent="0.3">
      <c r="A890" s="2">
        <v>916</v>
      </c>
      <c r="B890" s="2" t="s">
        <v>341</v>
      </c>
      <c r="C890" s="2" t="s">
        <v>14</v>
      </c>
      <c r="D890" s="3">
        <v>41698</v>
      </c>
      <c r="E890" s="4">
        <f t="shared" si="52"/>
        <v>2014</v>
      </c>
      <c r="F890" s="2" t="s">
        <v>18</v>
      </c>
      <c r="G890" s="2" t="s">
        <v>78</v>
      </c>
      <c r="H890" s="5">
        <v>12574299000</v>
      </c>
      <c r="I890" s="5">
        <v>10925598000</v>
      </c>
      <c r="J890" s="5">
        <v>819048000</v>
      </c>
      <c r="K890" s="2">
        <v>0</v>
      </c>
      <c r="L890" s="2">
        <v>0</v>
      </c>
      <c r="M890" s="1">
        <f t="shared" si="53"/>
        <v>819048000</v>
      </c>
      <c r="N890" s="1">
        <f t="shared" si="54"/>
        <v>1648701000</v>
      </c>
      <c r="O890" s="1">
        <f t="shared" si="55"/>
        <v>829653000</v>
      </c>
    </row>
    <row r="891" spans="1:15" hidden="1" x14ac:dyDescent="0.3">
      <c r="A891" s="2">
        <v>917</v>
      </c>
      <c r="B891" s="2" t="s">
        <v>341</v>
      </c>
      <c r="C891" s="2" t="s">
        <v>15</v>
      </c>
      <c r="D891" s="3">
        <v>42063</v>
      </c>
      <c r="E891" s="4">
        <f t="shared" si="52"/>
        <v>2015</v>
      </c>
      <c r="F891" s="2" t="s">
        <v>18</v>
      </c>
      <c r="G891" s="2" t="s">
        <v>78</v>
      </c>
      <c r="H891" s="5">
        <v>14268716000</v>
      </c>
      <c r="I891" s="5">
        <v>12381189000</v>
      </c>
      <c r="J891" s="5">
        <v>890431000</v>
      </c>
      <c r="K891" s="2">
        <v>0</v>
      </c>
      <c r="L891" s="2">
        <v>0</v>
      </c>
      <c r="M891" s="1">
        <f t="shared" si="53"/>
        <v>890431000</v>
      </c>
      <c r="N891" s="1">
        <f t="shared" si="54"/>
        <v>1887527000</v>
      </c>
      <c r="O891" s="1">
        <f t="shared" si="55"/>
        <v>997096000</v>
      </c>
    </row>
    <row r="892" spans="1:15" hidden="1" x14ac:dyDescent="0.3">
      <c r="A892" s="2">
        <v>918</v>
      </c>
      <c r="B892" s="2" t="s">
        <v>341</v>
      </c>
      <c r="C892" s="2" t="s">
        <v>16</v>
      </c>
      <c r="D892" s="3">
        <v>42429</v>
      </c>
      <c r="E892" s="4">
        <f t="shared" si="52"/>
        <v>2016</v>
      </c>
      <c r="F892" s="2" t="s">
        <v>18</v>
      </c>
      <c r="G892" s="2" t="s">
        <v>78</v>
      </c>
      <c r="H892" s="5">
        <v>15149675000</v>
      </c>
      <c r="I892" s="5">
        <v>13130915000</v>
      </c>
      <c r="J892" s="5">
        <v>959899000</v>
      </c>
      <c r="K892" s="2">
        <v>0</v>
      </c>
      <c r="L892" s="2">
        <v>0</v>
      </c>
      <c r="M892" s="1">
        <f t="shared" si="53"/>
        <v>959899000</v>
      </c>
      <c r="N892" s="1">
        <f t="shared" si="54"/>
        <v>2018760000</v>
      </c>
      <c r="O892" s="1">
        <f t="shared" si="55"/>
        <v>1058861000</v>
      </c>
    </row>
    <row r="893" spans="1:15" hidden="1" x14ac:dyDescent="0.3">
      <c r="A893" s="2">
        <v>919</v>
      </c>
      <c r="B893" s="2" t="s">
        <v>342</v>
      </c>
      <c r="C893" s="2" t="s">
        <v>11</v>
      </c>
      <c r="D893" s="3">
        <v>41274</v>
      </c>
      <c r="E893" s="4">
        <f t="shared" si="52"/>
        <v>2012</v>
      </c>
      <c r="F893" s="2" t="s">
        <v>35</v>
      </c>
      <c r="G893" s="2" t="s">
        <v>213</v>
      </c>
      <c r="H893" s="5">
        <v>48017000000</v>
      </c>
      <c r="I893" s="5">
        <v>19053000000</v>
      </c>
      <c r="J893" s="5">
        <v>18185000000</v>
      </c>
      <c r="K893" s="2">
        <v>0</v>
      </c>
      <c r="L893" s="2">
        <v>0</v>
      </c>
      <c r="M893" s="1">
        <f t="shared" si="53"/>
        <v>18185000000</v>
      </c>
      <c r="N893" s="1">
        <f t="shared" si="54"/>
        <v>28964000000</v>
      </c>
      <c r="O893" s="1">
        <f t="shared" si="55"/>
        <v>10779000000</v>
      </c>
    </row>
    <row r="894" spans="1:15" hidden="1" x14ac:dyDescent="0.3">
      <c r="A894" s="2">
        <v>920</v>
      </c>
      <c r="B894" s="2" t="s">
        <v>342</v>
      </c>
      <c r="C894" s="2" t="s">
        <v>14</v>
      </c>
      <c r="D894" s="3">
        <v>41639</v>
      </c>
      <c r="E894" s="4">
        <f t="shared" si="52"/>
        <v>2013</v>
      </c>
      <c r="F894" s="2" t="s">
        <v>35</v>
      </c>
      <c r="G894" s="2" t="s">
        <v>213</v>
      </c>
      <c r="H894" s="5">
        <v>46854000000</v>
      </c>
      <c r="I894" s="5">
        <v>18421000000</v>
      </c>
      <c r="J894" s="5">
        <v>18205000000</v>
      </c>
      <c r="K894" s="2">
        <v>0</v>
      </c>
      <c r="L894" s="2">
        <v>0</v>
      </c>
      <c r="M894" s="1">
        <f t="shared" si="53"/>
        <v>18205000000</v>
      </c>
      <c r="N894" s="1">
        <f t="shared" si="54"/>
        <v>28433000000</v>
      </c>
      <c r="O894" s="1">
        <f t="shared" si="55"/>
        <v>10228000000</v>
      </c>
    </row>
    <row r="895" spans="1:15" hidden="1" x14ac:dyDescent="0.3">
      <c r="A895" s="2">
        <v>921</v>
      </c>
      <c r="B895" s="2" t="s">
        <v>342</v>
      </c>
      <c r="C895" s="2" t="s">
        <v>15</v>
      </c>
      <c r="D895" s="3">
        <v>42004</v>
      </c>
      <c r="E895" s="4">
        <f t="shared" si="52"/>
        <v>2014</v>
      </c>
      <c r="F895" s="2" t="s">
        <v>35</v>
      </c>
      <c r="G895" s="2" t="s">
        <v>213</v>
      </c>
      <c r="H895" s="5">
        <v>45998000000</v>
      </c>
      <c r="I895" s="5">
        <v>17889000000</v>
      </c>
      <c r="J895" s="5">
        <v>18401000000</v>
      </c>
      <c r="K895" s="2">
        <v>0</v>
      </c>
      <c r="L895" s="2">
        <v>0</v>
      </c>
      <c r="M895" s="1">
        <f t="shared" si="53"/>
        <v>18401000000</v>
      </c>
      <c r="N895" s="1">
        <f t="shared" si="54"/>
        <v>28109000000</v>
      </c>
      <c r="O895" s="1">
        <f t="shared" si="55"/>
        <v>9708000000</v>
      </c>
    </row>
    <row r="896" spans="1:15" hidden="1" x14ac:dyDescent="0.3">
      <c r="A896" s="2">
        <v>922</v>
      </c>
      <c r="B896" s="2" t="s">
        <v>342</v>
      </c>
      <c r="C896" s="2" t="s">
        <v>16</v>
      </c>
      <c r="D896" s="3">
        <v>42369</v>
      </c>
      <c r="E896" s="4">
        <f t="shared" si="52"/>
        <v>2015</v>
      </c>
      <c r="F896" s="2" t="s">
        <v>35</v>
      </c>
      <c r="G896" s="2" t="s">
        <v>213</v>
      </c>
      <c r="H896" s="5">
        <v>44294000000</v>
      </c>
      <c r="I896" s="5">
        <v>17482000000</v>
      </c>
      <c r="J896" s="5">
        <v>18084000000</v>
      </c>
      <c r="K896" s="2">
        <v>0</v>
      </c>
      <c r="L896" s="2">
        <v>0</v>
      </c>
      <c r="M896" s="1">
        <f t="shared" si="53"/>
        <v>18084000000</v>
      </c>
      <c r="N896" s="1">
        <f t="shared" si="54"/>
        <v>26812000000</v>
      </c>
      <c r="O896" s="1">
        <f t="shared" si="55"/>
        <v>8728000000</v>
      </c>
    </row>
    <row r="897" spans="1:15" hidden="1" x14ac:dyDescent="0.3">
      <c r="A897" s="2">
        <v>923</v>
      </c>
      <c r="B897" s="2" t="s">
        <v>343</v>
      </c>
      <c r="C897" s="2" t="s">
        <v>11</v>
      </c>
      <c r="D897" s="3">
        <v>41363</v>
      </c>
      <c r="E897" s="4">
        <f t="shared" si="52"/>
        <v>2013</v>
      </c>
      <c r="F897" s="2" t="s">
        <v>18</v>
      </c>
      <c r="G897" s="2" t="s">
        <v>288</v>
      </c>
      <c r="H897" s="5">
        <v>2181732000</v>
      </c>
      <c r="I897" s="5">
        <v>875166000</v>
      </c>
      <c r="J897" s="5">
        <v>621536000</v>
      </c>
      <c r="K897" s="2">
        <v>0</v>
      </c>
      <c r="L897" s="5">
        <v>54291000</v>
      </c>
      <c r="M897" s="1">
        <f t="shared" si="53"/>
        <v>675827000</v>
      </c>
      <c r="N897" s="1">
        <f t="shared" si="54"/>
        <v>1306566000</v>
      </c>
      <c r="O897" s="1">
        <f t="shared" si="55"/>
        <v>630739000</v>
      </c>
    </row>
    <row r="898" spans="1:15" hidden="1" x14ac:dyDescent="0.3">
      <c r="A898" s="2">
        <v>924</v>
      </c>
      <c r="B898" s="2" t="s">
        <v>343</v>
      </c>
      <c r="C898" s="2" t="s">
        <v>14</v>
      </c>
      <c r="D898" s="3">
        <v>41727</v>
      </c>
      <c r="E898" s="4">
        <f t="shared" si="52"/>
        <v>2014</v>
      </c>
      <c r="F898" s="2" t="s">
        <v>18</v>
      </c>
      <c r="G898" s="2" t="s">
        <v>288</v>
      </c>
      <c r="H898" s="5">
        <v>3310800000</v>
      </c>
      <c r="I898" s="5">
        <v>1294700000</v>
      </c>
      <c r="J898" s="5">
        <v>926900000</v>
      </c>
      <c r="K898" s="2">
        <v>0</v>
      </c>
      <c r="L898" s="5">
        <v>79700000</v>
      </c>
      <c r="M898" s="1">
        <f t="shared" si="53"/>
        <v>1006600000</v>
      </c>
      <c r="N898" s="1">
        <f t="shared" si="54"/>
        <v>2016100000</v>
      </c>
      <c r="O898" s="1">
        <f t="shared" si="55"/>
        <v>1009500000</v>
      </c>
    </row>
    <row r="899" spans="1:15" hidden="1" x14ac:dyDescent="0.3">
      <c r="A899" s="2">
        <v>925</v>
      </c>
      <c r="B899" s="2" t="s">
        <v>343</v>
      </c>
      <c r="C899" s="2" t="s">
        <v>15</v>
      </c>
      <c r="D899" s="3">
        <v>42091</v>
      </c>
      <c r="E899" s="4">
        <f t="shared" ref="E899:E962" si="56">YEAR(D899)</f>
        <v>2015</v>
      </c>
      <c r="F899" s="2" t="s">
        <v>18</v>
      </c>
      <c r="G899" s="2" t="s">
        <v>288</v>
      </c>
      <c r="H899" s="5">
        <v>4371500000</v>
      </c>
      <c r="I899" s="5">
        <v>1723800000</v>
      </c>
      <c r="J899" s="5">
        <v>1251500000</v>
      </c>
      <c r="K899" s="2">
        <v>0</v>
      </c>
      <c r="L899" s="5">
        <v>138400000</v>
      </c>
      <c r="M899" s="1">
        <f t="shared" ref="M899:M962" si="57">J899+K899+L899</f>
        <v>1389900000</v>
      </c>
      <c r="N899" s="1">
        <f t="shared" ref="N899:N962" si="58">H899-I899</f>
        <v>2647700000</v>
      </c>
      <c r="O899" s="1">
        <f t="shared" ref="O899:O962" si="59">N899-M899</f>
        <v>1257800000</v>
      </c>
    </row>
    <row r="900" spans="1:15" hidden="1" x14ac:dyDescent="0.3">
      <c r="A900" s="2">
        <v>926</v>
      </c>
      <c r="B900" s="2" t="s">
        <v>343</v>
      </c>
      <c r="C900" s="2" t="s">
        <v>16</v>
      </c>
      <c r="D900" s="3">
        <v>42462</v>
      </c>
      <c r="E900" s="4">
        <f t="shared" si="56"/>
        <v>2016</v>
      </c>
      <c r="F900" s="2" t="s">
        <v>18</v>
      </c>
      <c r="G900" s="2" t="s">
        <v>288</v>
      </c>
      <c r="H900" s="5">
        <v>4712100000</v>
      </c>
      <c r="I900" s="5">
        <v>1914900000</v>
      </c>
      <c r="J900" s="5">
        <v>1428000000</v>
      </c>
      <c r="K900" s="2">
        <v>0</v>
      </c>
      <c r="L900" s="5">
        <v>183200000</v>
      </c>
      <c r="M900" s="1">
        <f t="shared" si="57"/>
        <v>1611200000</v>
      </c>
      <c r="N900" s="1">
        <f t="shared" si="58"/>
        <v>2797200000</v>
      </c>
      <c r="O900" s="1">
        <f t="shared" si="59"/>
        <v>1186000000</v>
      </c>
    </row>
    <row r="901" spans="1:15" hidden="1" x14ac:dyDescent="0.3">
      <c r="A901" s="2">
        <v>927</v>
      </c>
      <c r="B901" s="2" t="s">
        <v>344</v>
      </c>
      <c r="C901" s="2" t="s">
        <v>11</v>
      </c>
      <c r="D901" s="3">
        <v>41307</v>
      </c>
      <c r="E901" s="4">
        <f t="shared" si="56"/>
        <v>2013</v>
      </c>
      <c r="F901" s="2" t="s">
        <v>35</v>
      </c>
      <c r="G901" s="2" t="s">
        <v>345</v>
      </c>
      <c r="H901" s="5">
        <v>96619000000</v>
      </c>
      <c r="I901" s="5">
        <v>76726000000</v>
      </c>
      <c r="J901" s="5">
        <v>15477000000</v>
      </c>
      <c r="K901" s="2">
        <v>0</v>
      </c>
      <c r="L901" s="5">
        <v>1652000000</v>
      </c>
      <c r="M901" s="1">
        <f t="shared" si="57"/>
        <v>17129000000</v>
      </c>
      <c r="N901" s="1">
        <f t="shared" si="58"/>
        <v>19893000000</v>
      </c>
      <c r="O901" s="1">
        <f t="shared" si="59"/>
        <v>2764000000</v>
      </c>
    </row>
    <row r="902" spans="1:15" hidden="1" x14ac:dyDescent="0.3">
      <c r="A902" s="2">
        <v>928</v>
      </c>
      <c r="B902" s="2" t="s">
        <v>344</v>
      </c>
      <c r="C902" s="2" t="s">
        <v>14</v>
      </c>
      <c r="D902" s="3">
        <v>41671</v>
      </c>
      <c r="E902" s="4">
        <f t="shared" si="56"/>
        <v>2014</v>
      </c>
      <c r="F902" s="2" t="s">
        <v>35</v>
      </c>
      <c r="G902" s="2" t="s">
        <v>345</v>
      </c>
      <c r="H902" s="5">
        <v>98375000000</v>
      </c>
      <c r="I902" s="5">
        <v>78138000000</v>
      </c>
      <c r="J902" s="5">
        <v>15809000000</v>
      </c>
      <c r="K902" s="2">
        <v>0</v>
      </c>
      <c r="L902" s="5">
        <v>1703000000</v>
      </c>
      <c r="M902" s="1">
        <f t="shared" si="57"/>
        <v>17512000000</v>
      </c>
      <c r="N902" s="1">
        <f t="shared" si="58"/>
        <v>20237000000</v>
      </c>
      <c r="O902" s="1">
        <f t="shared" si="59"/>
        <v>2725000000</v>
      </c>
    </row>
    <row r="903" spans="1:15" hidden="1" x14ac:dyDescent="0.3">
      <c r="A903" s="2">
        <v>929</v>
      </c>
      <c r="B903" s="2" t="s">
        <v>344</v>
      </c>
      <c r="C903" s="2" t="s">
        <v>15</v>
      </c>
      <c r="D903" s="3">
        <v>42035</v>
      </c>
      <c r="E903" s="4">
        <f t="shared" si="56"/>
        <v>2015</v>
      </c>
      <c r="F903" s="2" t="s">
        <v>35</v>
      </c>
      <c r="G903" s="2" t="s">
        <v>345</v>
      </c>
      <c r="H903" s="5">
        <v>108465000000</v>
      </c>
      <c r="I903" s="5">
        <v>85512000000</v>
      </c>
      <c r="J903" s="5">
        <v>17868000000</v>
      </c>
      <c r="K903" s="2">
        <v>0</v>
      </c>
      <c r="L903" s="5">
        <v>1948000000</v>
      </c>
      <c r="M903" s="1">
        <f t="shared" si="57"/>
        <v>19816000000</v>
      </c>
      <c r="N903" s="1">
        <f t="shared" si="58"/>
        <v>22953000000</v>
      </c>
      <c r="O903" s="1">
        <f t="shared" si="59"/>
        <v>3137000000</v>
      </c>
    </row>
    <row r="904" spans="1:15" hidden="1" x14ac:dyDescent="0.3">
      <c r="A904" s="2">
        <v>930</v>
      </c>
      <c r="B904" s="2" t="s">
        <v>344</v>
      </c>
      <c r="C904" s="2" t="s">
        <v>16</v>
      </c>
      <c r="D904" s="3">
        <v>42399</v>
      </c>
      <c r="E904" s="4">
        <f t="shared" si="56"/>
        <v>2016</v>
      </c>
      <c r="F904" s="2" t="s">
        <v>35</v>
      </c>
      <c r="G904" s="2" t="s">
        <v>345</v>
      </c>
      <c r="H904" s="5">
        <v>109830000000</v>
      </c>
      <c r="I904" s="5">
        <v>85496000000</v>
      </c>
      <c r="J904" s="5">
        <v>18669000000</v>
      </c>
      <c r="K904" s="2">
        <v>0</v>
      </c>
      <c r="L904" s="5">
        <v>2089000000</v>
      </c>
      <c r="M904" s="1">
        <f t="shared" si="57"/>
        <v>20758000000</v>
      </c>
      <c r="N904" s="1">
        <f t="shared" si="58"/>
        <v>24334000000</v>
      </c>
      <c r="O904" s="1">
        <f t="shared" si="59"/>
        <v>3576000000</v>
      </c>
    </row>
    <row r="905" spans="1:15" hidden="1" x14ac:dyDescent="0.3">
      <c r="A905" s="2">
        <v>931</v>
      </c>
      <c r="B905" s="2" t="s">
        <v>346</v>
      </c>
      <c r="C905" s="2" t="s">
        <v>11</v>
      </c>
      <c r="D905" s="3">
        <v>41307</v>
      </c>
      <c r="E905" s="4">
        <f t="shared" si="56"/>
        <v>2013</v>
      </c>
      <c r="F905" s="2" t="s">
        <v>18</v>
      </c>
      <c r="G905" s="2" t="s">
        <v>196</v>
      </c>
      <c r="H905" s="5">
        <v>19279000000</v>
      </c>
      <c r="I905" s="5">
        <v>12289000000</v>
      </c>
      <c r="J905" s="5">
        <v>4267000000</v>
      </c>
      <c r="K905" s="2">
        <v>0</v>
      </c>
      <c r="L905" s="5">
        <v>833000000</v>
      </c>
      <c r="M905" s="1">
        <f t="shared" si="57"/>
        <v>5100000000</v>
      </c>
      <c r="N905" s="1">
        <f t="shared" si="58"/>
        <v>6990000000</v>
      </c>
      <c r="O905" s="1">
        <f t="shared" si="59"/>
        <v>1890000000</v>
      </c>
    </row>
    <row r="906" spans="1:15" hidden="1" x14ac:dyDescent="0.3">
      <c r="A906" s="2">
        <v>932</v>
      </c>
      <c r="B906" s="2" t="s">
        <v>346</v>
      </c>
      <c r="C906" s="2" t="s">
        <v>14</v>
      </c>
      <c r="D906" s="3">
        <v>41671</v>
      </c>
      <c r="E906" s="4">
        <f t="shared" si="56"/>
        <v>2014</v>
      </c>
      <c r="F906" s="2" t="s">
        <v>18</v>
      </c>
      <c r="G906" s="2" t="s">
        <v>196</v>
      </c>
      <c r="H906" s="5">
        <v>19031000000</v>
      </c>
      <c r="I906" s="5">
        <v>12087000000</v>
      </c>
      <c r="J906" s="5">
        <v>4313000000</v>
      </c>
      <c r="K906" s="2">
        <v>0</v>
      </c>
      <c r="L906" s="5">
        <v>889000000</v>
      </c>
      <c r="M906" s="1">
        <f t="shared" si="57"/>
        <v>5202000000</v>
      </c>
      <c r="N906" s="1">
        <f t="shared" si="58"/>
        <v>6944000000</v>
      </c>
      <c r="O906" s="1">
        <f t="shared" si="59"/>
        <v>1742000000</v>
      </c>
    </row>
    <row r="907" spans="1:15" hidden="1" x14ac:dyDescent="0.3">
      <c r="A907" s="2">
        <v>933</v>
      </c>
      <c r="B907" s="2" t="s">
        <v>346</v>
      </c>
      <c r="C907" s="2" t="s">
        <v>15</v>
      </c>
      <c r="D907" s="3">
        <v>42035</v>
      </c>
      <c r="E907" s="4">
        <f t="shared" si="56"/>
        <v>2015</v>
      </c>
      <c r="F907" s="2" t="s">
        <v>18</v>
      </c>
      <c r="G907" s="2" t="s">
        <v>196</v>
      </c>
      <c r="H907" s="5">
        <v>19023000000</v>
      </c>
      <c r="I907" s="5">
        <v>12098000000</v>
      </c>
      <c r="J907" s="5">
        <v>4350000000</v>
      </c>
      <c r="K907" s="2">
        <v>0</v>
      </c>
      <c r="L907" s="5">
        <v>886000000</v>
      </c>
      <c r="M907" s="1">
        <f t="shared" si="57"/>
        <v>5236000000</v>
      </c>
      <c r="N907" s="1">
        <f t="shared" si="58"/>
        <v>6925000000</v>
      </c>
      <c r="O907" s="1">
        <f t="shared" si="59"/>
        <v>1689000000</v>
      </c>
    </row>
    <row r="908" spans="1:15" hidden="1" x14ac:dyDescent="0.3">
      <c r="A908" s="2">
        <v>934</v>
      </c>
      <c r="B908" s="2" t="s">
        <v>346</v>
      </c>
      <c r="C908" s="2" t="s">
        <v>16</v>
      </c>
      <c r="D908" s="3">
        <v>42399</v>
      </c>
      <c r="E908" s="4">
        <f t="shared" si="56"/>
        <v>2016</v>
      </c>
      <c r="F908" s="2" t="s">
        <v>18</v>
      </c>
      <c r="G908" s="2" t="s">
        <v>196</v>
      </c>
      <c r="H908" s="5">
        <v>19204000000</v>
      </c>
      <c r="I908" s="5">
        <v>12265000000</v>
      </c>
      <c r="J908" s="5">
        <v>4452000000</v>
      </c>
      <c r="K908" s="2">
        <v>0</v>
      </c>
      <c r="L908" s="5">
        <v>934000000</v>
      </c>
      <c r="M908" s="1">
        <f t="shared" si="57"/>
        <v>5386000000</v>
      </c>
      <c r="N908" s="1">
        <f t="shared" si="58"/>
        <v>6939000000</v>
      </c>
      <c r="O908" s="1">
        <f t="shared" si="59"/>
        <v>1553000000</v>
      </c>
    </row>
    <row r="909" spans="1:15" hidden="1" x14ac:dyDescent="0.3">
      <c r="A909" s="2">
        <v>935</v>
      </c>
      <c r="B909" s="2" t="s">
        <v>347</v>
      </c>
      <c r="C909" s="2" t="s">
        <v>11</v>
      </c>
      <c r="D909" s="3">
        <v>41639</v>
      </c>
      <c r="E909" s="4">
        <f t="shared" si="56"/>
        <v>2013</v>
      </c>
      <c r="F909" s="2" t="s">
        <v>12</v>
      </c>
      <c r="G909" s="2" t="s">
        <v>177</v>
      </c>
      <c r="H909" s="5">
        <v>2369300000</v>
      </c>
      <c r="I909" s="5">
        <v>805300000</v>
      </c>
      <c r="J909" s="5">
        <v>602100000</v>
      </c>
      <c r="K909" s="2">
        <v>0</v>
      </c>
      <c r="L909" s="5">
        <v>223300000</v>
      </c>
      <c r="M909" s="1">
        <f t="shared" si="57"/>
        <v>825400000</v>
      </c>
      <c r="N909" s="1">
        <f t="shared" si="58"/>
        <v>1564000000</v>
      </c>
      <c r="O909" s="1">
        <f t="shared" si="59"/>
        <v>738600000</v>
      </c>
    </row>
    <row r="910" spans="1:15" hidden="1" x14ac:dyDescent="0.3">
      <c r="A910" s="2">
        <v>936</v>
      </c>
      <c r="B910" s="2" t="s">
        <v>347</v>
      </c>
      <c r="C910" s="2" t="s">
        <v>14</v>
      </c>
      <c r="D910" s="3">
        <v>42004</v>
      </c>
      <c r="E910" s="4">
        <f t="shared" si="56"/>
        <v>2014</v>
      </c>
      <c r="F910" s="2" t="s">
        <v>12</v>
      </c>
      <c r="G910" s="2" t="s">
        <v>177</v>
      </c>
      <c r="H910" s="5">
        <v>2577100000</v>
      </c>
      <c r="I910" s="5">
        <v>877900000</v>
      </c>
      <c r="J910" s="5">
        <v>632000000</v>
      </c>
      <c r="K910" s="2">
        <v>0</v>
      </c>
      <c r="L910" s="5">
        <v>258100000</v>
      </c>
      <c r="M910" s="1">
        <f t="shared" si="57"/>
        <v>890100000</v>
      </c>
      <c r="N910" s="1">
        <f t="shared" si="58"/>
        <v>1699200000</v>
      </c>
      <c r="O910" s="1">
        <f t="shared" si="59"/>
        <v>809100000</v>
      </c>
    </row>
    <row r="911" spans="1:15" hidden="1" x14ac:dyDescent="0.3">
      <c r="A911" s="2">
        <v>937</v>
      </c>
      <c r="B911" s="2" t="s">
        <v>347</v>
      </c>
      <c r="C911" s="2" t="s">
        <v>15</v>
      </c>
      <c r="D911" s="3">
        <v>42369</v>
      </c>
      <c r="E911" s="4">
        <f t="shared" si="56"/>
        <v>2015</v>
      </c>
      <c r="F911" s="2" t="s">
        <v>12</v>
      </c>
      <c r="G911" s="2" t="s">
        <v>177</v>
      </c>
      <c r="H911" s="5">
        <v>2418800000</v>
      </c>
      <c r="I911" s="5">
        <v>759200000</v>
      </c>
      <c r="J911" s="5">
        <v>571200000</v>
      </c>
      <c r="K911" s="2">
        <v>0</v>
      </c>
      <c r="L911" s="5">
        <v>284600000</v>
      </c>
      <c r="M911" s="1">
        <f t="shared" si="57"/>
        <v>855800000</v>
      </c>
      <c r="N911" s="1">
        <f t="shared" si="58"/>
        <v>1659600000</v>
      </c>
      <c r="O911" s="1">
        <f t="shared" si="59"/>
        <v>803800000</v>
      </c>
    </row>
    <row r="912" spans="1:15" hidden="1" x14ac:dyDescent="0.3">
      <c r="A912" s="2">
        <v>938</v>
      </c>
      <c r="B912" s="2" t="s">
        <v>347</v>
      </c>
      <c r="C912" s="2" t="s">
        <v>16</v>
      </c>
      <c r="D912" s="3">
        <v>42735</v>
      </c>
      <c r="E912" s="4">
        <f t="shared" si="56"/>
        <v>2016</v>
      </c>
      <c r="F912" s="2" t="s">
        <v>12</v>
      </c>
      <c r="G912" s="2" t="s">
        <v>177</v>
      </c>
      <c r="H912" s="5">
        <v>2334200000</v>
      </c>
      <c r="I912" s="5">
        <v>691100000</v>
      </c>
      <c r="J912" s="5">
        <v>519600000</v>
      </c>
      <c r="K912" s="2">
        <v>0</v>
      </c>
      <c r="L912" s="5">
        <v>305000000</v>
      </c>
      <c r="M912" s="1">
        <f t="shared" si="57"/>
        <v>824600000</v>
      </c>
      <c r="N912" s="1">
        <f t="shared" si="58"/>
        <v>1643100000</v>
      </c>
      <c r="O912" s="1">
        <f t="shared" si="59"/>
        <v>818500000</v>
      </c>
    </row>
    <row r="913" spans="1:15" hidden="1" x14ac:dyDescent="0.3">
      <c r="A913" s="2">
        <v>939</v>
      </c>
      <c r="B913" s="2" t="s">
        <v>348</v>
      </c>
      <c r="C913" s="2" t="s">
        <v>11</v>
      </c>
      <c r="D913" s="3">
        <v>41307</v>
      </c>
      <c r="E913" s="4">
        <f t="shared" si="56"/>
        <v>2013</v>
      </c>
      <c r="F913" s="2" t="s">
        <v>18</v>
      </c>
      <c r="G913" s="2" t="s">
        <v>256</v>
      </c>
      <c r="H913" s="5">
        <v>10459000000</v>
      </c>
      <c r="I913" s="5">
        <v>6073000000</v>
      </c>
      <c r="J913" s="5">
        <v>2720000000</v>
      </c>
      <c r="K913" s="2">
        <v>0</v>
      </c>
      <c r="L913" s="2">
        <v>0</v>
      </c>
      <c r="M913" s="1">
        <f t="shared" si="57"/>
        <v>2720000000</v>
      </c>
      <c r="N913" s="1">
        <f t="shared" si="58"/>
        <v>4386000000</v>
      </c>
      <c r="O913" s="1">
        <f t="shared" si="59"/>
        <v>1666000000</v>
      </c>
    </row>
    <row r="914" spans="1:15" hidden="1" x14ac:dyDescent="0.3">
      <c r="A914" s="2">
        <v>940</v>
      </c>
      <c r="B914" s="2" t="s">
        <v>348</v>
      </c>
      <c r="C914" s="2" t="s">
        <v>14</v>
      </c>
      <c r="D914" s="3">
        <v>41671</v>
      </c>
      <c r="E914" s="4">
        <f t="shared" si="56"/>
        <v>2014</v>
      </c>
      <c r="F914" s="2" t="s">
        <v>18</v>
      </c>
      <c r="G914" s="2" t="s">
        <v>256</v>
      </c>
      <c r="H914" s="5">
        <v>10773000000</v>
      </c>
      <c r="I914" s="5">
        <v>6344000000</v>
      </c>
      <c r="J914" s="5">
        <v>2686000000</v>
      </c>
      <c r="K914" s="2">
        <v>0</v>
      </c>
      <c r="L914" s="2">
        <v>0</v>
      </c>
      <c r="M914" s="1">
        <f t="shared" si="57"/>
        <v>2686000000</v>
      </c>
      <c r="N914" s="1">
        <f t="shared" si="58"/>
        <v>4429000000</v>
      </c>
      <c r="O914" s="1">
        <f t="shared" si="59"/>
        <v>1743000000</v>
      </c>
    </row>
    <row r="915" spans="1:15" hidden="1" x14ac:dyDescent="0.3">
      <c r="A915" s="2">
        <v>941</v>
      </c>
      <c r="B915" s="2" t="s">
        <v>348</v>
      </c>
      <c r="C915" s="2" t="s">
        <v>15</v>
      </c>
      <c r="D915" s="3">
        <v>42035</v>
      </c>
      <c r="E915" s="4">
        <f t="shared" si="56"/>
        <v>2015</v>
      </c>
      <c r="F915" s="2" t="s">
        <v>18</v>
      </c>
      <c r="G915" s="2" t="s">
        <v>256</v>
      </c>
      <c r="H915" s="5">
        <v>11454000000</v>
      </c>
      <c r="I915" s="5">
        <v>6646000000</v>
      </c>
      <c r="J915" s="5">
        <v>2855000000</v>
      </c>
      <c r="K915" s="2">
        <v>0</v>
      </c>
      <c r="L915" s="2">
        <v>0</v>
      </c>
      <c r="M915" s="1">
        <f t="shared" si="57"/>
        <v>2855000000</v>
      </c>
      <c r="N915" s="1">
        <f t="shared" si="58"/>
        <v>4808000000</v>
      </c>
      <c r="O915" s="1">
        <f t="shared" si="59"/>
        <v>1953000000</v>
      </c>
    </row>
    <row r="916" spans="1:15" hidden="1" x14ac:dyDescent="0.3">
      <c r="A916" s="2">
        <v>942</v>
      </c>
      <c r="B916" s="2" t="s">
        <v>348</v>
      </c>
      <c r="C916" s="2" t="s">
        <v>16</v>
      </c>
      <c r="D916" s="3">
        <v>42399</v>
      </c>
      <c r="E916" s="4">
        <f t="shared" si="56"/>
        <v>2016</v>
      </c>
      <c r="F916" s="2" t="s">
        <v>18</v>
      </c>
      <c r="G916" s="2" t="s">
        <v>256</v>
      </c>
      <c r="H916" s="5">
        <v>12154000000</v>
      </c>
      <c r="I916" s="5">
        <v>6950000000</v>
      </c>
      <c r="J916" s="5">
        <v>3012000000</v>
      </c>
      <c r="K916" s="2">
        <v>0</v>
      </c>
      <c r="L916" s="2">
        <v>0</v>
      </c>
      <c r="M916" s="1">
        <f t="shared" si="57"/>
        <v>3012000000</v>
      </c>
      <c r="N916" s="1">
        <f t="shared" si="58"/>
        <v>5204000000</v>
      </c>
      <c r="O916" s="1">
        <f t="shared" si="59"/>
        <v>2192000000</v>
      </c>
    </row>
    <row r="917" spans="1:15" hidden="1" x14ac:dyDescent="0.3">
      <c r="A917" s="2">
        <v>943</v>
      </c>
      <c r="B917" s="2" t="s">
        <v>349</v>
      </c>
      <c r="C917" s="2" t="s">
        <v>11</v>
      </c>
      <c r="D917" s="3">
        <v>41274</v>
      </c>
      <c r="E917" s="4">
        <f t="shared" si="56"/>
        <v>2012</v>
      </c>
      <c r="F917" s="2" t="s">
        <v>12</v>
      </c>
      <c r="G917" s="2" t="s">
        <v>163</v>
      </c>
      <c r="H917" s="5">
        <v>3414500000</v>
      </c>
      <c r="I917" s="5">
        <v>2718900000</v>
      </c>
      <c r="J917" s="5">
        <v>346100000</v>
      </c>
      <c r="K917" s="2">
        <v>0</v>
      </c>
      <c r="L917" s="5">
        <v>25100000</v>
      </c>
      <c r="M917" s="1">
        <f t="shared" si="57"/>
        <v>371200000</v>
      </c>
      <c r="N917" s="1">
        <f t="shared" si="58"/>
        <v>695600000</v>
      </c>
      <c r="O917" s="1">
        <f t="shared" si="59"/>
        <v>324400000</v>
      </c>
    </row>
    <row r="918" spans="1:15" hidden="1" x14ac:dyDescent="0.3">
      <c r="A918" s="2">
        <v>944</v>
      </c>
      <c r="B918" s="2" t="s">
        <v>349</v>
      </c>
      <c r="C918" s="2" t="s">
        <v>14</v>
      </c>
      <c r="D918" s="3">
        <v>41639</v>
      </c>
      <c r="E918" s="4">
        <f t="shared" si="56"/>
        <v>2013</v>
      </c>
      <c r="F918" s="2" t="s">
        <v>12</v>
      </c>
      <c r="G918" s="2" t="s">
        <v>163</v>
      </c>
      <c r="H918" s="5">
        <v>3477200000</v>
      </c>
      <c r="I918" s="5">
        <v>2767300000</v>
      </c>
      <c r="J918" s="5">
        <v>346900000</v>
      </c>
      <c r="K918" s="2">
        <v>0</v>
      </c>
      <c r="L918" s="5">
        <v>25400000</v>
      </c>
      <c r="M918" s="1">
        <f t="shared" si="57"/>
        <v>372300000</v>
      </c>
      <c r="N918" s="1">
        <f t="shared" si="58"/>
        <v>709900000</v>
      </c>
      <c r="O918" s="1">
        <f t="shared" si="59"/>
        <v>337600000</v>
      </c>
    </row>
    <row r="919" spans="1:15" hidden="1" x14ac:dyDescent="0.3">
      <c r="A919" s="2">
        <v>945</v>
      </c>
      <c r="B919" s="2" t="s">
        <v>349</v>
      </c>
      <c r="C919" s="2" t="s">
        <v>15</v>
      </c>
      <c r="D919" s="3">
        <v>42004</v>
      </c>
      <c r="E919" s="4">
        <f t="shared" si="56"/>
        <v>2014</v>
      </c>
      <c r="F919" s="2" t="s">
        <v>12</v>
      </c>
      <c r="G919" s="2" t="s">
        <v>163</v>
      </c>
      <c r="H919" s="5">
        <v>3782300000</v>
      </c>
      <c r="I919" s="5">
        <v>2991900000</v>
      </c>
      <c r="J919" s="5">
        <v>439200000</v>
      </c>
      <c r="K919" s="2">
        <v>0</v>
      </c>
      <c r="L919" s="5">
        <v>19700000</v>
      </c>
      <c r="M919" s="1">
        <f t="shared" si="57"/>
        <v>458900000</v>
      </c>
      <c r="N919" s="1">
        <f t="shared" si="58"/>
        <v>790400000</v>
      </c>
      <c r="O919" s="1">
        <f t="shared" si="59"/>
        <v>331500000</v>
      </c>
    </row>
    <row r="920" spans="1:15" hidden="1" x14ac:dyDescent="0.3">
      <c r="A920" s="2">
        <v>946</v>
      </c>
      <c r="B920" s="2" t="s">
        <v>349</v>
      </c>
      <c r="C920" s="2" t="s">
        <v>16</v>
      </c>
      <c r="D920" s="3">
        <v>42369</v>
      </c>
      <c r="E920" s="4">
        <f t="shared" si="56"/>
        <v>2015</v>
      </c>
      <c r="F920" s="2" t="s">
        <v>12</v>
      </c>
      <c r="G920" s="2" t="s">
        <v>163</v>
      </c>
      <c r="H920" s="5">
        <v>3917200000</v>
      </c>
      <c r="I920" s="5">
        <v>2994000000</v>
      </c>
      <c r="J920" s="5">
        <v>411800000</v>
      </c>
      <c r="K920" s="2">
        <v>0</v>
      </c>
      <c r="L920" s="5">
        <v>20800000</v>
      </c>
      <c r="M920" s="1">
        <f t="shared" si="57"/>
        <v>432600000</v>
      </c>
      <c r="N920" s="1">
        <f t="shared" si="58"/>
        <v>923200000</v>
      </c>
      <c r="O920" s="1">
        <f t="shared" si="59"/>
        <v>490600000</v>
      </c>
    </row>
    <row r="921" spans="1:15" hidden="1" x14ac:dyDescent="0.3">
      <c r="A921" s="2">
        <v>947</v>
      </c>
      <c r="B921" s="2" t="s">
        <v>350</v>
      </c>
      <c r="C921" s="2" t="s">
        <v>11</v>
      </c>
      <c r="D921" s="3">
        <v>41608</v>
      </c>
      <c r="E921" s="4">
        <f t="shared" si="56"/>
        <v>2013</v>
      </c>
      <c r="F921" s="2" t="s">
        <v>18</v>
      </c>
      <c r="G921" s="2" t="s">
        <v>200</v>
      </c>
      <c r="H921" s="5">
        <v>5935095000</v>
      </c>
      <c r="I921" s="5">
        <v>4920664000</v>
      </c>
      <c r="J921" s="5">
        <v>328595000</v>
      </c>
      <c r="K921" s="2">
        <v>0</v>
      </c>
      <c r="L921" s="2">
        <v>0</v>
      </c>
      <c r="M921" s="1">
        <f t="shared" si="57"/>
        <v>328595000</v>
      </c>
      <c r="N921" s="1">
        <f t="shared" si="58"/>
        <v>1014431000</v>
      </c>
      <c r="O921" s="1">
        <f t="shared" si="59"/>
        <v>685836000</v>
      </c>
    </row>
    <row r="922" spans="1:15" hidden="1" x14ac:dyDescent="0.3">
      <c r="A922" s="2">
        <v>948</v>
      </c>
      <c r="B922" s="2" t="s">
        <v>350</v>
      </c>
      <c r="C922" s="2" t="s">
        <v>14</v>
      </c>
      <c r="D922" s="3">
        <v>41973</v>
      </c>
      <c r="E922" s="4">
        <f t="shared" si="56"/>
        <v>2014</v>
      </c>
      <c r="F922" s="2" t="s">
        <v>18</v>
      </c>
      <c r="G922" s="2" t="s">
        <v>200</v>
      </c>
      <c r="H922" s="5">
        <v>7779812000</v>
      </c>
      <c r="I922" s="5">
        <v>6336272000</v>
      </c>
      <c r="J922" s="5">
        <v>521502000</v>
      </c>
      <c r="K922" s="2">
        <v>0</v>
      </c>
      <c r="L922" s="2">
        <v>0</v>
      </c>
      <c r="M922" s="1">
        <f t="shared" si="57"/>
        <v>521502000</v>
      </c>
      <c r="N922" s="1">
        <f t="shared" si="58"/>
        <v>1443540000</v>
      </c>
      <c r="O922" s="1">
        <f t="shared" si="59"/>
        <v>922038000</v>
      </c>
    </row>
    <row r="923" spans="1:15" hidden="1" x14ac:dyDescent="0.3">
      <c r="A923" s="2">
        <v>949</v>
      </c>
      <c r="B923" s="2" t="s">
        <v>350</v>
      </c>
      <c r="C923" s="2" t="s">
        <v>15</v>
      </c>
      <c r="D923" s="3">
        <v>42338</v>
      </c>
      <c r="E923" s="4">
        <f t="shared" si="56"/>
        <v>2015</v>
      </c>
      <c r="F923" s="2" t="s">
        <v>18</v>
      </c>
      <c r="G923" s="2" t="s">
        <v>200</v>
      </c>
      <c r="H923" s="5">
        <v>9474008000</v>
      </c>
      <c r="I923" s="5">
        <v>7757571000</v>
      </c>
      <c r="J923" s="5">
        <v>630421000</v>
      </c>
      <c r="K923" s="2">
        <v>0</v>
      </c>
      <c r="L923" s="2">
        <v>0</v>
      </c>
      <c r="M923" s="1">
        <f t="shared" si="57"/>
        <v>630421000</v>
      </c>
      <c r="N923" s="1">
        <f t="shared" si="58"/>
        <v>1716437000</v>
      </c>
      <c r="O923" s="1">
        <f t="shared" si="59"/>
        <v>1086016000</v>
      </c>
    </row>
    <row r="924" spans="1:15" hidden="1" x14ac:dyDescent="0.3">
      <c r="A924" s="2">
        <v>950</v>
      </c>
      <c r="B924" s="2" t="s">
        <v>350</v>
      </c>
      <c r="C924" s="2" t="s">
        <v>16</v>
      </c>
      <c r="D924" s="3">
        <v>42704</v>
      </c>
      <c r="E924" s="4">
        <f t="shared" si="56"/>
        <v>2016</v>
      </c>
      <c r="F924" s="2" t="s">
        <v>18</v>
      </c>
      <c r="G924" s="2" t="s">
        <v>200</v>
      </c>
      <c r="H924" s="5">
        <v>10949999000</v>
      </c>
      <c r="I924" s="5">
        <v>8923519000</v>
      </c>
      <c r="J924" s="5">
        <v>764117000</v>
      </c>
      <c r="K924" s="2">
        <v>0</v>
      </c>
      <c r="L924" s="2">
        <v>0</v>
      </c>
      <c r="M924" s="1">
        <f t="shared" si="57"/>
        <v>764117000</v>
      </c>
      <c r="N924" s="1">
        <f t="shared" si="58"/>
        <v>2026480000</v>
      </c>
      <c r="O924" s="1">
        <f t="shared" si="59"/>
        <v>1262363000</v>
      </c>
    </row>
    <row r="925" spans="1:15" hidden="1" x14ac:dyDescent="0.3">
      <c r="A925" s="2">
        <v>951</v>
      </c>
      <c r="B925" s="2" t="s">
        <v>351</v>
      </c>
      <c r="C925" s="2" t="s">
        <v>11</v>
      </c>
      <c r="D925" s="3">
        <v>41274</v>
      </c>
      <c r="E925" s="4">
        <f t="shared" si="56"/>
        <v>2012</v>
      </c>
      <c r="F925" s="2" t="s">
        <v>24</v>
      </c>
      <c r="G925" s="2" t="s">
        <v>198</v>
      </c>
      <c r="H925" s="5">
        <v>5671400000</v>
      </c>
      <c r="I925" s="5">
        <v>3421700000</v>
      </c>
      <c r="J925" s="5">
        <v>1114600000</v>
      </c>
      <c r="K925" s="2">
        <v>0</v>
      </c>
      <c r="L925" s="5">
        <v>86300000</v>
      </c>
      <c r="M925" s="1">
        <f t="shared" si="57"/>
        <v>1200900000</v>
      </c>
      <c r="N925" s="1">
        <f t="shared" si="58"/>
        <v>2249700000</v>
      </c>
      <c r="O925" s="1">
        <f t="shared" si="59"/>
        <v>1048800000</v>
      </c>
    </row>
    <row r="926" spans="1:15" hidden="1" x14ac:dyDescent="0.3">
      <c r="A926" s="2">
        <v>952</v>
      </c>
      <c r="B926" s="2" t="s">
        <v>351</v>
      </c>
      <c r="C926" s="2" t="s">
        <v>14</v>
      </c>
      <c r="D926" s="3">
        <v>41639</v>
      </c>
      <c r="E926" s="4">
        <f t="shared" si="56"/>
        <v>2013</v>
      </c>
      <c r="F926" s="2" t="s">
        <v>24</v>
      </c>
      <c r="G926" s="2" t="s">
        <v>198</v>
      </c>
      <c r="H926" s="5">
        <v>5808300000</v>
      </c>
      <c r="I926" s="5">
        <v>3585100000</v>
      </c>
      <c r="J926" s="5">
        <v>1128800000</v>
      </c>
      <c r="K926" s="2">
        <v>0</v>
      </c>
      <c r="L926" s="5">
        <v>81700000</v>
      </c>
      <c r="M926" s="1">
        <f t="shared" si="57"/>
        <v>1210500000</v>
      </c>
      <c r="N926" s="1">
        <f t="shared" si="58"/>
        <v>2223200000</v>
      </c>
      <c r="O926" s="1">
        <f t="shared" si="59"/>
        <v>1012700000</v>
      </c>
    </row>
    <row r="927" spans="1:15" hidden="1" x14ac:dyDescent="0.3">
      <c r="A927" s="2">
        <v>953</v>
      </c>
      <c r="B927" s="2" t="s">
        <v>351</v>
      </c>
      <c r="C927" s="2" t="s">
        <v>15</v>
      </c>
      <c r="D927" s="3">
        <v>42004</v>
      </c>
      <c r="E927" s="4">
        <f t="shared" si="56"/>
        <v>2014</v>
      </c>
      <c r="F927" s="2" t="s">
        <v>24</v>
      </c>
      <c r="G927" s="2" t="s">
        <v>198</v>
      </c>
      <c r="H927" s="5">
        <v>6011600000</v>
      </c>
      <c r="I927" s="5">
        <v>3808500000</v>
      </c>
      <c r="J927" s="5">
        <v>1198200000</v>
      </c>
      <c r="K927" s="2">
        <v>0</v>
      </c>
      <c r="L927" s="5">
        <v>76700000</v>
      </c>
      <c r="M927" s="1">
        <f t="shared" si="57"/>
        <v>1274900000</v>
      </c>
      <c r="N927" s="1">
        <f t="shared" si="58"/>
        <v>2203100000</v>
      </c>
      <c r="O927" s="1">
        <f t="shared" si="59"/>
        <v>928200000</v>
      </c>
    </row>
    <row r="928" spans="1:15" hidden="1" x14ac:dyDescent="0.3">
      <c r="A928" s="2">
        <v>954</v>
      </c>
      <c r="B928" s="2" t="s">
        <v>351</v>
      </c>
      <c r="C928" s="2" t="s">
        <v>16</v>
      </c>
      <c r="D928" s="3">
        <v>42369</v>
      </c>
      <c r="E928" s="4">
        <f t="shared" si="56"/>
        <v>2015</v>
      </c>
      <c r="F928" s="2" t="s">
        <v>24</v>
      </c>
      <c r="G928" s="2" t="s">
        <v>198</v>
      </c>
      <c r="H928" s="5">
        <v>8680100000</v>
      </c>
      <c r="I928" s="5">
        <v>5776800000</v>
      </c>
      <c r="J928" s="5">
        <v>1622000000</v>
      </c>
      <c r="K928" s="2">
        <v>0</v>
      </c>
      <c r="L928" s="5">
        <v>164500000</v>
      </c>
      <c r="M928" s="1">
        <f t="shared" si="57"/>
        <v>1786500000</v>
      </c>
      <c r="N928" s="1">
        <f t="shared" si="58"/>
        <v>2903300000</v>
      </c>
      <c r="O928" s="1">
        <f t="shared" si="59"/>
        <v>1116800000</v>
      </c>
    </row>
    <row r="929" spans="1:15" hidden="1" x14ac:dyDescent="0.3">
      <c r="A929" s="2">
        <v>955</v>
      </c>
      <c r="B929" s="2" t="s">
        <v>352</v>
      </c>
      <c r="C929" s="2" t="s">
        <v>11</v>
      </c>
      <c r="D929" s="3">
        <v>41274</v>
      </c>
      <c r="E929" s="4">
        <f t="shared" si="56"/>
        <v>2012</v>
      </c>
      <c r="F929" s="2" t="s">
        <v>18</v>
      </c>
      <c r="G929" s="2" t="s">
        <v>353</v>
      </c>
      <c r="H929" s="5">
        <v>4122930000</v>
      </c>
      <c r="I929" s="5">
        <v>2398790000</v>
      </c>
      <c r="J929" s="5">
        <v>1219343000</v>
      </c>
      <c r="K929" s="2">
        <v>0</v>
      </c>
      <c r="L929" s="5">
        <v>64093000</v>
      </c>
      <c r="M929" s="1">
        <f t="shared" si="57"/>
        <v>1283436000</v>
      </c>
      <c r="N929" s="1">
        <f t="shared" si="58"/>
        <v>1724140000</v>
      </c>
      <c r="O929" s="1">
        <f t="shared" si="59"/>
        <v>440704000</v>
      </c>
    </row>
    <row r="930" spans="1:15" hidden="1" x14ac:dyDescent="0.3">
      <c r="A930" s="2">
        <v>956</v>
      </c>
      <c r="B930" s="2" t="s">
        <v>352</v>
      </c>
      <c r="C930" s="2" t="s">
        <v>14</v>
      </c>
      <c r="D930" s="3">
        <v>41639</v>
      </c>
      <c r="E930" s="4">
        <f t="shared" si="56"/>
        <v>2013</v>
      </c>
      <c r="F930" s="2" t="s">
        <v>18</v>
      </c>
      <c r="G930" s="2" t="s">
        <v>353</v>
      </c>
      <c r="H930" s="5">
        <v>5062528000</v>
      </c>
      <c r="I930" s="5">
        <v>2987126000</v>
      </c>
      <c r="J930" s="5">
        <v>1454080000</v>
      </c>
      <c r="K930" s="2">
        <v>0</v>
      </c>
      <c r="L930" s="5">
        <v>80969000</v>
      </c>
      <c r="M930" s="1">
        <f t="shared" si="57"/>
        <v>1535049000</v>
      </c>
      <c r="N930" s="1">
        <f t="shared" si="58"/>
        <v>2075402000</v>
      </c>
      <c r="O930" s="1">
        <f t="shared" si="59"/>
        <v>540353000</v>
      </c>
    </row>
    <row r="931" spans="1:15" hidden="1" x14ac:dyDescent="0.3">
      <c r="A931" s="2">
        <v>957</v>
      </c>
      <c r="B931" s="2" t="s">
        <v>352</v>
      </c>
      <c r="C931" s="2" t="s">
        <v>15</v>
      </c>
      <c r="D931" s="3">
        <v>42004</v>
      </c>
      <c r="E931" s="4">
        <f t="shared" si="56"/>
        <v>2014</v>
      </c>
      <c r="F931" s="2" t="s">
        <v>18</v>
      </c>
      <c r="G931" s="2" t="s">
        <v>353</v>
      </c>
      <c r="H931" s="5">
        <v>6740064000</v>
      </c>
      <c r="I931" s="5">
        <v>4088151000</v>
      </c>
      <c r="J931" s="5">
        <v>1866520000</v>
      </c>
      <c r="K931" s="2">
        <v>0</v>
      </c>
      <c r="L931" s="5">
        <v>120719000</v>
      </c>
      <c r="M931" s="1">
        <f t="shared" si="57"/>
        <v>1987239000</v>
      </c>
      <c r="N931" s="1">
        <f t="shared" si="58"/>
        <v>2651913000</v>
      </c>
      <c r="O931" s="1">
        <f t="shared" si="59"/>
        <v>664674000</v>
      </c>
    </row>
    <row r="932" spans="1:15" hidden="1" x14ac:dyDescent="0.3">
      <c r="A932" s="2">
        <v>958</v>
      </c>
      <c r="B932" s="2" t="s">
        <v>352</v>
      </c>
      <c r="C932" s="2" t="s">
        <v>16</v>
      </c>
      <c r="D932" s="3">
        <v>42369</v>
      </c>
      <c r="E932" s="4">
        <f t="shared" si="56"/>
        <v>2015</v>
      </c>
      <c r="F932" s="2" t="s">
        <v>18</v>
      </c>
      <c r="G932" s="2" t="s">
        <v>353</v>
      </c>
      <c r="H932" s="5">
        <v>7192633000</v>
      </c>
      <c r="I932" s="5">
        <v>4359104000</v>
      </c>
      <c r="J932" s="5">
        <v>1987271000</v>
      </c>
      <c r="K932" s="2">
        <v>0</v>
      </c>
      <c r="L932" s="5">
        <v>122120000</v>
      </c>
      <c r="M932" s="1">
        <f t="shared" si="57"/>
        <v>2109391000</v>
      </c>
      <c r="N932" s="1">
        <f t="shared" si="58"/>
        <v>2833529000</v>
      </c>
      <c r="O932" s="1">
        <f t="shared" si="59"/>
        <v>724138000</v>
      </c>
    </row>
    <row r="933" spans="1:15" hidden="1" x14ac:dyDescent="0.3">
      <c r="A933" s="2">
        <v>959</v>
      </c>
      <c r="B933" s="2" t="s">
        <v>354</v>
      </c>
      <c r="C933" s="2" t="s">
        <v>11</v>
      </c>
      <c r="D933" s="3">
        <v>41274</v>
      </c>
      <c r="E933" s="4">
        <f t="shared" si="56"/>
        <v>2012</v>
      </c>
      <c r="F933" s="2" t="s">
        <v>12</v>
      </c>
      <c r="G933" s="2" t="s">
        <v>163</v>
      </c>
      <c r="H933" s="5">
        <v>13107000000</v>
      </c>
      <c r="I933" s="5">
        <v>11799000000</v>
      </c>
      <c r="J933" s="2">
        <v>0</v>
      </c>
      <c r="K933" s="2">
        <v>0</v>
      </c>
      <c r="L933" s="2">
        <v>0</v>
      </c>
      <c r="M933" s="1">
        <f t="shared" si="57"/>
        <v>0</v>
      </c>
      <c r="N933" s="1">
        <f t="shared" si="58"/>
        <v>1308000000</v>
      </c>
      <c r="O933" s="1">
        <f t="shared" si="59"/>
        <v>1308000000</v>
      </c>
    </row>
    <row r="934" spans="1:15" hidden="1" x14ac:dyDescent="0.3">
      <c r="A934" s="2">
        <v>960</v>
      </c>
      <c r="B934" s="2" t="s">
        <v>354</v>
      </c>
      <c r="C934" s="2" t="s">
        <v>14</v>
      </c>
      <c r="D934" s="3">
        <v>41639</v>
      </c>
      <c r="E934" s="4">
        <f t="shared" si="56"/>
        <v>2013</v>
      </c>
      <c r="F934" s="2" t="s">
        <v>12</v>
      </c>
      <c r="G934" s="2" t="s">
        <v>163</v>
      </c>
      <c r="H934" s="5">
        <v>11420000000</v>
      </c>
      <c r="I934" s="5">
        <v>10303000000</v>
      </c>
      <c r="J934" s="2">
        <v>0</v>
      </c>
      <c r="K934" s="2">
        <v>0</v>
      </c>
      <c r="L934" s="2">
        <v>0</v>
      </c>
      <c r="M934" s="1">
        <f t="shared" si="57"/>
        <v>0</v>
      </c>
      <c r="N934" s="1">
        <f t="shared" si="58"/>
        <v>1117000000</v>
      </c>
      <c r="O934" s="1">
        <f t="shared" si="59"/>
        <v>1117000000</v>
      </c>
    </row>
    <row r="935" spans="1:15" hidden="1" x14ac:dyDescent="0.3">
      <c r="A935" s="2">
        <v>961</v>
      </c>
      <c r="B935" s="2" t="s">
        <v>354</v>
      </c>
      <c r="C935" s="2" t="s">
        <v>15</v>
      </c>
      <c r="D935" s="3">
        <v>42004</v>
      </c>
      <c r="E935" s="4">
        <f t="shared" si="56"/>
        <v>2014</v>
      </c>
      <c r="F935" s="2" t="s">
        <v>12</v>
      </c>
      <c r="G935" s="2" t="s">
        <v>163</v>
      </c>
      <c r="H935" s="5">
        <v>10986000000</v>
      </c>
      <c r="I935" s="5">
        <v>9974000000</v>
      </c>
      <c r="J935" s="2">
        <v>0</v>
      </c>
      <c r="K935" s="2">
        <v>0</v>
      </c>
      <c r="L935" s="2">
        <v>0</v>
      </c>
      <c r="M935" s="1">
        <f t="shared" si="57"/>
        <v>0</v>
      </c>
      <c r="N935" s="1">
        <f t="shared" si="58"/>
        <v>1012000000</v>
      </c>
      <c r="O935" s="1">
        <f t="shared" si="59"/>
        <v>1012000000</v>
      </c>
    </row>
    <row r="936" spans="1:15" hidden="1" x14ac:dyDescent="0.3">
      <c r="A936" s="2">
        <v>962</v>
      </c>
      <c r="B936" s="2" t="s">
        <v>354</v>
      </c>
      <c r="C936" s="2" t="s">
        <v>16</v>
      </c>
      <c r="D936" s="3">
        <v>42369</v>
      </c>
      <c r="E936" s="4">
        <f t="shared" si="56"/>
        <v>2015</v>
      </c>
      <c r="F936" s="2" t="s">
        <v>12</v>
      </c>
      <c r="G936" s="2" t="s">
        <v>163</v>
      </c>
      <c r="H936" s="5">
        <v>10466000000</v>
      </c>
      <c r="I936" s="5">
        <v>9576000000</v>
      </c>
      <c r="J936" s="2">
        <v>0</v>
      </c>
      <c r="K936" s="2">
        <v>0</v>
      </c>
      <c r="L936" s="2">
        <v>0</v>
      </c>
      <c r="M936" s="1">
        <f t="shared" si="57"/>
        <v>0</v>
      </c>
      <c r="N936" s="1">
        <f t="shared" si="58"/>
        <v>890000000</v>
      </c>
      <c r="O936" s="1">
        <f t="shared" si="59"/>
        <v>890000000</v>
      </c>
    </row>
    <row r="937" spans="1:15" hidden="1" x14ac:dyDescent="0.3">
      <c r="A937" s="2">
        <v>963</v>
      </c>
      <c r="B937" s="2" t="s">
        <v>355</v>
      </c>
      <c r="C937" s="2" t="s">
        <v>11</v>
      </c>
      <c r="D937" s="3">
        <v>41455</v>
      </c>
      <c r="E937" s="4">
        <f t="shared" si="56"/>
        <v>2013</v>
      </c>
      <c r="F937" s="2" t="s">
        <v>21</v>
      </c>
      <c r="G937" s="2" t="s">
        <v>33</v>
      </c>
      <c r="H937" s="5">
        <v>1282236000</v>
      </c>
      <c r="I937" s="5">
        <v>322516000</v>
      </c>
      <c r="J937" s="5">
        <v>151382000</v>
      </c>
      <c r="K937" s="5">
        <v>235184000</v>
      </c>
      <c r="L937" s="2">
        <v>0</v>
      </c>
      <c r="M937" s="1">
        <f t="shared" si="57"/>
        <v>386566000</v>
      </c>
      <c r="N937" s="1">
        <f t="shared" si="58"/>
        <v>959720000</v>
      </c>
      <c r="O937" s="1">
        <f t="shared" si="59"/>
        <v>573154000</v>
      </c>
    </row>
    <row r="938" spans="1:15" hidden="1" x14ac:dyDescent="0.3">
      <c r="A938" s="2">
        <v>964</v>
      </c>
      <c r="B938" s="2" t="s">
        <v>355</v>
      </c>
      <c r="C938" s="2" t="s">
        <v>14</v>
      </c>
      <c r="D938" s="3">
        <v>41819</v>
      </c>
      <c r="E938" s="4">
        <f t="shared" si="56"/>
        <v>2014</v>
      </c>
      <c r="F938" s="2" t="s">
        <v>21</v>
      </c>
      <c r="G938" s="2" t="s">
        <v>33</v>
      </c>
      <c r="H938" s="5">
        <v>1388386000</v>
      </c>
      <c r="I938" s="5">
        <v>338580000</v>
      </c>
      <c r="J938" s="5">
        <v>159642000</v>
      </c>
      <c r="K938" s="5">
        <v>250434000</v>
      </c>
      <c r="L938" s="2">
        <v>0</v>
      </c>
      <c r="M938" s="1">
        <f t="shared" si="57"/>
        <v>410076000</v>
      </c>
      <c r="N938" s="1">
        <f t="shared" si="58"/>
        <v>1049806000</v>
      </c>
      <c r="O938" s="1">
        <f t="shared" si="59"/>
        <v>639730000</v>
      </c>
    </row>
    <row r="939" spans="1:15" hidden="1" x14ac:dyDescent="0.3">
      <c r="A939" s="2">
        <v>965</v>
      </c>
      <c r="B939" s="2" t="s">
        <v>355</v>
      </c>
      <c r="C939" s="2" t="s">
        <v>15</v>
      </c>
      <c r="D939" s="3">
        <v>42183</v>
      </c>
      <c r="E939" s="4">
        <f t="shared" si="56"/>
        <v>2015</v>
      </c>
      <c r="F939" s="2" t="s">
        <v>21</v>
      </c>
      <c r="G939" s="2" t="s">
        <v>33</v>
      </c>
      <c r="H939" s="5">
        <v>1475139000</v>
      </c>
      <c r="I939" s="5">
        <v>355727000</v>
      </c>
      <c r="J939" s="5">
        <v>169952000</v>
      </c>
      <c r="K939" s="5">
        <v>266761000</v>
      </c>
      <c r="L939" s="2">
        <v>0</v>
      </c>
      <c r="M939" s="1">
        <f t="shared" si="57"/>
        <v>436713000</v>
      </c>
      <c r="N939" s="1">
        <f t="shared" si="58"/>
        <v>1119412000</v>
      </c>
      <c r="O939" s="1">
        <f t="shared" si="59"/>
        <v>682699000</v>
      </c>
    </row>
    <row r="940" spans="1:15" hidden="1" x14ac:dyDescent="0.3">
      <c r="A940" s="2">
        <v>966</v>
      </c>
      <c r="B940" s="2" t="s">
        <v>355</v>
      </c>
      <c r="C940" s="2" t="s">
        <v>16</v>
      </c>
      <c r="D940" s="3">
        <v>42554</v>
      </c>
      <c r="E940" s="4">
        <f t="shared" si="56"/>
        <v>2016</v>
      </c>
      <c r="F940" s="2" t="s">
        <v>21</v>
      </c>
      <c r="G940" s="2" t="s">
        <v>33</v>
      </c>
      <c r="H940" s="5">
        <v>1423936000</v>
      </c>
      <c r="I940" s="5">
        <v>343801000</v>
      </c>
      <c r="J940" s="5">
        <v>170120000</v>
      </c>
      <c r="K940" s="5">
        <v>276462000</v>
      </c>
      <c r="L940" s="2">
        <v>0</v>
      </c>
      <c r="M940" s="1">
        <f t="shared" si="57"/>
        <v>446582000</v>
      </c>
      <c r="N940" s="1">
        <f t="shared" si="58"/>
        <v>1080135000</v>
      </c>
      <c r="O940" s="1">
        <f t="shared" si="59"/>
        <v>633553000</v>
      </c>
    </row>
    <row r="941" spans="1:15" hidden="1" x14ac:dyDescent="0.3">
      <c r="A941" s="2">
        <v>967</v>
      </c>
      <c r="B941" s="2" t="s">
        <v>356</v>
      </c>
      <c r="C941" s="2" t="s">
        <v>11</v>
      </c>
      <c r="D941" s="3">
        <v>41274</v>
      </c>
      <c r="E941" s="4">
        <f t="shared" si="56"/>
        <v>2012</v>
      </c>
      <c r="F941" s="2" t="s">
        <v>24</v>
      </c>
      <c r="G941" s="2" t="s">
        <v>25</v>
      </c>
      <c r="H941" s="5">
        <v>22603400000</v>
      </c>
      <c r="I941" s="5">
        <v>4796500000</v>
      </c>
      <c r="J941" s="5">
        <v>6839500000</v>
      </c>
      <c r="K941" s="5">
        <v>5278100000</v>
      </c>
      <c r="L941" s="2">
        <v>0</v>
      </c>
      <c r="M941" s="1">
        <f t="shared" si="57"/>
        <v>12117600000</v>
      </c>
      <c r="N941" s="1">
        <f t="shared" si="58"/>
        <v>17806900000</v>
      </c>
      <c r="O941" s="1">
        <f t="shared" si="59"/>
        <v>5689300000</v>
      </c>
    </row>
    <row r="942" spans="1:15" hidden="1" x14ac:dyDescent="0.3">
      <c r="A942" s="2">
        <v>968</v>
      </c>
      <c r="B942" s="2" t="s">
        <v>356</v>
      </c>
      <c r="C942" s="2" t="s">
        <v>14</v>
      </c>
      <c r="D942" s="3">
        <v>41639</v>
      </c>
      <c r="E942" s="4">
        <f t="shared" si="56"/>
        <v>2013</v>
      </c>
      <c r="F942" s="2" t="s">
        <v>24</v>
      </c>
      <c r="G942" s="2" t="s">
        <v>25</v>
      </c>
      <c r="H942" s="5">
        <v>23113100000</v>
      </c>
      <c r="I942" s="5">
        <v>4908100000</v>
      </c>
      <c r="J942" s="5">
        <v>6606700000</v>
      </c>
      <c r="K942" s="5">
        <v>5531300000</v>
      </c>
      <c r="L942" s="2">
        <v>0</v>
      </c>
      <c r="M942" s="1">
        <f t="shared" si="57"/>
        <v>12138000000</v>
      </c>
      <c r="N942" s="1">
        <f t="shared" si="58"/>
        <v>18205000000</v>
      </c>
      <c r="O942" s="1">
        <f t="shared" si="59"/>
        <v>6067000000</v>
      </c>
    </row>
    <row r="943" spans="1:15" hidden="1" x14ac:dyDescent="0.3">
      <c r="A943" s="2">
        <v>969</v>
      </c>
      <c r="B943" s="2" t="s">
        <v>356</v>
      </c>
      <c r="C943" s="2" t="s">
        <v>15</v>
      </c>
      <c r="D943" s="3">
        <v>42004</v>
      </c>
      <c r="E943" s="4">
        <f t="shared" si="56"/>
        <v>2014</v>
      </c>
      <c r="F943" s="2" t="s">
        <v>24</v>
      </c>
      <c r="G943" s="2" t="s">
        <v>25</v>
      </c>
      <c r="H943" s="5">
        <v>19615600000</v>
      </c>
      <c r="I943" s="5">
        <v>4932500000</v>
      </c>
      <c r="J943" s="5">
        <v>6280300000</v>
      </c>
      <c r="K943" s="5">
        <v>4733600000</v>
      </c>
      <c r="L943" s="2">
        <v>0</v>
      </c>
      <c r="M943" s="1">
        <f t="shared" si="57"/>
        <v>11013900000</v>
      </c>
      <c r="N943" s="1">
        <f t="shared" si="58"/>
        <v>14683100000</v>
      </c>
      <c r="O943" s="1">
        <f t="shared" si="59"/>
        <v>3669200000</v>
      </c>
    </row>
    <row r="944" spans="1:15" hidden="1" x14ac:dyDescent="0.3">
      <c r="A944" s="2">
        <v>970</v>
      </c>
      <c r="B944" s="2" t="s">
        <v>356</v>
      </c>
      <c r="C944" s="2" t="s">
        <v>16</v>
      </c>
      <c r="D944" s="3">
        <v>42369</v>
      </c>
      <c r="E944" s="4">
        <f t="shared" si="56"/>
        <v>2015</v>
      </c>
      <c r="F944" s="2" t="s">
        <v>24</v>
      </c>
      <c r="G944" s="2" t="s">
        <v>25</v>
      </c>
      <c r="H944" s="5">
        <v>19958700000</v>
      </c>
      <c r="I944" s="5">
        <v>5037200000</v>
      </c>
      <c r="J944" s="5">
        <v>6432400000</v>
      </c>
      <c r="K944" s="5">
        <v>4796400000</v>
      </c>
      <c r="L944" s="2">
        <v>0</v>
      </c>
      <c r="M944" s="1">
        <f t="shared" si="57"/>
        <v>11228800000</v>
      </c>
      <c r="N944" s="1">
        <f t="shared" si="58"/>
        <v>14921500000</v>
      </c>
      <c r="O944" s="1">
        <f t="shared" si="59"/>
        <v>3692700000</v>
      </c>
    </row>
    <row r="945" spans="1:15" hidden="1" x14ac:dyDescent="0.3">
      <c r="A945" s="2">
        <v>971</v>
      </c>
      <c r="B945" s="2" t="s">
        <v>357</v>
      </c>
      <c r="C945" s="2" t="s">
        <v>11</v>
      </c>
      <c r="D945" s="3">
        <v>41639</v>
      </c>
      <c r="E945" s="4">
        <f t="shared" si="56"/>
        <v>2013</v>
      </c>
      <c r="F945" s="2" t="s">
        <v>12</v>
      </c>
      <c r="G945" s="2" t="s">
        <v>90</v>
      </c>
      <c r="H945" s="5">
        <v>45358000000</v>
      </c>
      <c r="I945" s="5">
        <v>41171000000</v>
      </c>
      <c r="J945" s="5">
        <v>-318000000</v>
      </c>
      <c r="K945" s="2">
        <v>0</v>
      </c>
      <c r="L945" s="2">
        <v>0</v>
      </c>
      <c r="M945" s="1">
        <f t="shared" si="57"/>
        <v>-318000000</v>
      </c>
      <c r="N945" s="1">
        <f t="shared" si="58"/>
        <v>4187000000</v>
      </c>
      <c r="O945" s="1">
        <f t="shared" si="59"/>
        <v>4505000000</v>
      </c>
    </row>
    <row r="946" spans="1:15" hidden="1" x14ac:dyDescent="0.3">
      <c r="A946" s="2">
        <v>972</v>
      </c>
      <c r="B946" s="2" t="s">
        <v>357</v>
      </c>
      <c r="C946" s="2" t="s">
        <v>14</v>
      </c>
      <c r="D946" s="3">
        <v>42004</v>
      </c>
      <c r="E946" s="4">
        <f t="shared" si="56"/>
        <v>2014</v>
      </c>
      <c r="F946" s="2" t="s">
        <v>12</v>
      </c>
      <c r="G946" s="2" t="s">
        <v>90</v>
      </c>
      <c r="H946" s="5">
        <v>39946000000</v>
      </c>
      <c r="I946" s="5">
        <v>35263000000</v>
      </c>
      <c r="J946" s="5">
        <v>-329000000</v>
      </c>
      <c r="K946" s="2">
        <v>0</v>
      </c>
      <c r="L946" s="2">
        <v>0</v>
      </c>
      <c r="M946" s="1">
        <f t="shared" si="57"/>
        <v>-329000000</v>
      </c>
      <c r="N946" s="1">
        <f t="shared" si="58"/>
        <v>4683000000</v>
      </c>
      <c r="O946" s="1">
        <f t="shared" si="59"/>
        <v>5012000000</v>
      </c>
    </row>
    <row r="947" spans="1:15" hidden="1" x14ac:dyDescent="0.3">
      <c r="A947" s="2">
        <v>973</v>
      </c>
      <c r="B947" s="2" t="s">
        <v>357</v>
      </c>
      <c r="C947" s="2" t="s">
        <v>15</v>
      </c>
      <c r="D947" s="3">
        <v>42369</v>
      </c>
      <c r="E947" s="4">
        <f t="shared" si="56"/>
        <v>2015</v>
      </c>
      <c r="F947" s="2" t="s">
        <v>12</v>
      </c>
      <c r="G947" s="2" t="s">
        <v>90</v>
      </c>
      <c r="H947" s="5">
        <v>40536000000</v>
      </c>
      <c r="I947" s="5">
        <v>36044000000</v>
      </c>
      <c r="J947" s="5">
        <v>-220000000</v>
      </c>
      <c r="K947" s="2">
        <v>0</v>
      </c>
      <c r="L947" s="2">
        <v>0</v>
      </c>
      <c r="M947" s="1">
        <f t="shared" si="57"/>
        <v>-220000000</v>
      </c>
      <c r="N947" s="1">
        <f t="shared" si="58"/>
        <v>4492000000</v>
      </c>
      <c r="O947" s="1">
        <f t="shared" si="59"/>
        <v>4712000000</v>
      </c>
    </row>
    <row r="948" spans="1:15" hidden="1" x14ac:dyDescent="0.3">
      <c r="A948" s="2">
        <v>974</v>
      </c>
      <c r="B948" s="2" t="s">
        <v>357</v>
      </c>
      <c r="C948" s="2" t="s">
        <v>16</v>
      </c>
      <c r="D948" s="3">
        <v>42735</v>
      </c>
      <c r="E948" s="4">
        <f t="shared" si="56"/>
        <v>2016</v>
      </c>
      <c r="F948" s="2" t="s">
        <v>12</v>
      </c>
      <c r="G948" s="2" t="s">
        <v>90</v>
      </c>
      <c r="H948" s="5">
        <v>47248000000</v>
      </c>
      <c r="I948" s="5">
        <v>42186000000</v>
      </c>
      <c r="J948" s="5">
        <v>-487000000</v>
      </c>
      <c r="K948" s="2">
        <v>0</v>
      </c>
      <c r="L948" s="2">
        <v>0</v>
      </c>
      <c r="M948" s="1">
        <f t="shared" si="57"/>
        <v>-487000000</v>
      </c>
      <c r="N948" s="1">
        <f t="shared" si="58"/>
        <v>5062000000</v>
      </c>
      <c r="O948" s="1">
        <f t="shared" si="59"/>
        <v>5549000000</v>
      </c>
    </row>
    <row r="949" spans="1:15" hidden="1" x14ac:dyDescent="0.3">
      <c r="A949" s="2">
        <v>975</v>
      </c>
      <c r="B949" s="2" t="s">
        <v>358</v>
      </c>
      <c r="C949" s="2" t="s">
        <v>11</v>
      </c>
      <c r="D949" s="3">
        <v>41274</v>
      </c>
      <c r="E949" s="4">
        <f t="shared" si="56"/>
        <v>2012</v>
      </c>
      <c r="F949" s="2" t="s">
        <v>41</v>
      </c>
      <c r="G949" s="2" t="s">
        <v>44</v>
      </c>
      <c r="H949" s="5">
        <v>3094500000</v>
      </c>
      <c r="I949" s="5">
        <v>2144200000</v>
      </c>
      <c r="J949" s="5">
        <v>98200000</v>
      </c>
      <c r="K949" s="2">
        <v>0</v>
      </c>
      <c r="L949" s="5">
        <v>332400000</v>
      </c>
      <c r="M949" s="1">
        <f t="shared" si="57"/>
        <v>430600000</v>
      </c>
      <c r="N949" s="1">
        <f t="shared" si="58"/>
        <v>950300000</v>
      </c>
      <c r="O949" s="1">
        <f t="shared" si="59"/>
        <v>519700000</v>
      </c>
    </row>
    <row r="950" spans="1:15" hidden="1" x14ac:dyDescent="0.3">
      <c r="A950" s="2">
        <v>976</v>
      </c>
      <c r="B950" s="2" t="s">
        <v>358</v>
      </c>
      <c r="C950" s="2" t="s">
        <v>14</v>
      </c>
      <c r="D950" s="3">
        <v>41639</v>
      </c>
      <c r="E950" s="4">
        <f t="shared" si="56"/>
        <v>2013</v>
      </c>
      <c r="F950" s="2" t="s">
        <v>41</v>
      </c>
      <c r="G950" s="2" t="s">
        <v>44</v>
      </c>
      <c r="H950" s="5">
        <v>3276800000</v>
      </c>
      <c r="I950" s="5">
        <v>2272400000</v>
      </c>
      <c r="J950" s="5">
        <v>99600000</v>
      </c>
      <c r="K950" s="2">
        <v>0</v>
      </c>
      <c r="L950" s="5">
        <v>370900000</v>
      </c>
      <c r="M950" s="1">
        <f t="shared" si="57"/>
        <v>470500000</v>
      </c>
      <c r="N950" s="1">
        <f t="shared" si="58"/>
        <v>1004400000</v>
      </c>
      <c r="O950" s="1">
        <f t="shared" si="59"/>
        <v>533900000</v>
      </c>
    </row>
    <row r="951" spans="1:15" hidden="1" x14ac:dyDescent="0.3">
      <c r="A951" s="2">
        <v>977</v>
      </c>
      <c r="B951" s="2" t="s">
        <v>358</v>
      </c>
      <c r="C951" s="2" t="s">
        <v>15</v>
      </c>
      <c r="D951" s="3">
        <v>42004</v>
      </c>
      <c r="E951" s="4">
        <f t="shared" si="56"/>
        <v>2014</v>
      </c>
      <c r="F951" s="2" t="s">
        <v>41</v>
      </c>
      <c r="G951" s="2" t="s">
        <v>44</v>
      </c>
      <c r="H951" s="5">
        <v>3350300000</v>
      </c>
      <c r="I951" s="5">
        <v>2317500000</v>
      </c>
      <c r="J951" s="5">
        <v>101100000</v>
      </c>
      <c r="K951" s="2">
        <v>0</v>
      </c>
      <c r="L951" s="5">
        <v>388100000</v>
      </c>
      <c r="M951" s="1">
        <f t="shared" si="57"/>
        <v>489200000</v>
      </c>
      <c r="N951" s="1">
        <f t="shared" si="58"/>
        <v>1032800000</v>
      </c>
      <c r="O951" s="1">
        <f t="shared" si="59"/>
        <v>543600000</v>
      </c>
    </row>
    <row r="952" spans="1:15" hidden="1" x14ac:dyDescent="0.3">
      <c r="A952" s="2">
        <v>978</v>
      </c>
      <c r="B952" s="2" t="s">
        <v>358</v>
      </c>
      <c r="C952" s="2" t="s">
        <v>16</v>
      </c>
      <c r="D952" s="3">
        <v>42369</v>
      </c>
      <c r="E952" s="4">
        <f t="shared" si="56"/>
        <v>2015</v>
      </c>
      <c r="F952" s="2" t="s">
        <v>41</v>
      </c>
      <c r="G952" s="2" t="s">
        <v>44</v>
      </c>
      <c r="H952" s="5">
        <v>3253600000</v>
      </c>
      <c r="I952" s="5">
        <v>2171600000</v>
      </c>
      <c r="J952" s="5">
        <v>103700000</v>
      </c>
      <c r="K952" s="2">
        <v>0</v>
      </c>
      <c r="L952" s="5">
        <v>401300000</v>
      </c>
      <c r="M952" s="1">
        <f t="shared" si="57"/>
        <v>505000000</v>
      </c>
      <c r="N952" s="1">
        <f t="shared" si="58"/>
        <v>1082000000</v>
      </c>
      <c r="O952" s="1">
        <f t="shared" si="59"/>
        <v>577000000</v>
      </c>
    </row>
    <row r="953" spans="1:15" hidden="1" x14ac:dyDescent="0.3">
      <c r="A953" s="2">
        <v>979</v>
      </c>
      <c r="B953" s="2" t="s">
        <v>359</v>
      </c>
      <c r="C953" s="2" t="s">
        <v>11</v>
      </c>
      <c r="D953" s="3">
        <v>41306</v>
      </c>
      <c r="E953" s="4">
        <f t="shared" si="56"/>
        <v>2013</v>
      </c>
      <c r="F953" s="2" t="s">
        <v>18</v>
      </c>
      <c r="G953" s="2" t="s">
        <v>293</v>
      </c>
      <c r="H953" s="5">
        <v>50521000000</v>
      </c>
      <c r="I953" s="5">
        <v>33194000000</v>
      </c>
      <c r="J953" s="5">
        <v>12244000000</v>
      </c>
      <c r="K953" s="2">
        <v>0</v>
      </c>
      <c r="L953" s="5">
        <v>1523000000</v>
      </c>
      <c r="M953" s="1">
        <f t="shared" si="57"/>
        <v>13767000000</v>
      </c>
      <c r="N953" s="1">
        <f t="shared" si="58"/>
        <v>17327000000</v>
      </c>
      <c r="O953" s="1">
        <f t="shared" si="59"/>
        <v>3560000000</v>
      </c>
    </row>
    <row r="954" spans="1:15" hidden="1" x14ac:dyDescent="0.3">
      <c r="A954" s="2">
        <v>980</v>
      </c>
      <c r="B954" s="2" t="s">
        <v>359</v>
      </c>
      <c r="C954" s="2" t="s">
        <v>14</v>
      </c>
      <c r="D954" s="3">
        <v>41670</v>
      </c>
      <c r="E954" s="4">
        <f t="shared" si="56"/>
        <v>2014</v>
      </c>
      <c r="F954" s="2" t="s">
        <v>18</v>
      </c>
      <c r="G954" s="2" t="s">
        <v>293</v>
      </c>
      <c r="H954" s="5">
        <v>53417000000</v>
      </c>
      <c r="I954" s="5">
        <v>34941000000</v>
      </c>
      <c r="J954" s="5">
        <v>12865000000</v>
      </c>
      <c r="K954" s="2">
        <v>0</v>
      </c>
      <c r="L954" s="5">
        <v>1462000000</v>
      </c>
      <c r="M954" s="1">
        <f t="shared" si="57"/>
        <v>14327000000</v>
      </c>
      <c r="N954" s="1">
        <f t="shared" si="58"/>
        <v>18476000000</v>
      </c>
      <c r="O954" s="1">
        <f t="shared" si="59"/>
        <v>4149000000</v>
      </c>
    </row>
    <row r="955" spans="1:15" hidden="1" x14ac:dyDescent="0.3">
      <c r="A955" s="2">
        <v>981</v>
      </c>
      <c r="B955" s="2" t="s">
        <v>359</v>
      </c>
      <c r="C955" s="2" t="s">
        <v>15</v>
      </c>
      <c r="D955" s="3">
        <v>42034</v>
      </c>
      <c r="E955" s="4">
        <f t="shared" si="56"/>
        <v>2015</v>
      </c>
      <c r="F955" s="2" t="s">
        <v>18</v>
      </c>
      <c r="G955" s="2" t="s">
        <v>293</v>
      </c>
      <c r="H955" s="5">
        <v>56223000000</v>
      </c>
      <c r="I955" s="5">
        <v>36665000000</v>
      </c>
      <c r="J955" s="5">
        <v>13281000000</v>
      </c>
      <c r="K955" s="2">
        <v>0</v>
      </c>
      <c r="L955" s="5">
        <v>1485000000</v>
      </c>
      <c r="M955" s="1">
        <f t="shared" si="57"/>
        <v>14766000000</v>
      </c>
      <c r="N955" s="1">
        <f t="shared" si="58"/>
        <v>19558000000</v>
      </c>
      <c r="O955" s="1">
        <f t="shared" si="59"/>
        <v>4792000000</v>
      </c>
    </row>
    <row r="956" spans="1:15" hidden="1" x14ac:dyDescent="0.3">
      <c r="A956" s="2">
        <v>982</v>
      </c>
      <c r="B956" s="2" t="s">
        <v>359</v>
      </c>
      <c r="C956" s="2" t="s">
        <v>16</v>
      </c>
      <c r="D956" s="3">
        <v>42398</v>
      </c>
      <c r="E956" s="4">
        <f t="shared" si="56"/>
        <v>2016</v>
      </c>
      <c r="F956" s="2" t="s">
        <v>18</v>
      </c>
      <c r="G956" s="2" t="s">
        <v>293</v>
      </c>
      <c r="H956" s="5">
        <v>59074000000</v>
      </c>
      <c r="I956" s="5">
        <v>38504000000</v>
      </c>
      <c r="J956" s="5">
        <v>14115000000</v>
      </c>
      <c r="K956" s="2">
        <v>0</v>
      </c>
      <c r="L956" s="5">
        <v>1484000000</v>
      </c>
      <c r="M956" s="1">
        <f t="shared" si="57"/>
        <v>15599000000</v>
      </c>
      <c r="N956" s="1">
        <f t="shared" si="58"/>
        <v>20570000000</v>
      </c>
      <c r="O956" s="1">
        <f t="shared" si="59"/>
        <v>4971000000</v>
      </c>
    </row>
    <row r="957" spans="1:15" hidden="1" x14ac:dyDescent="0.3">
      <c r="A957" s="2">
        <v>983</v>
      </c>
      <c r="B957" s="2" t="s">
        <v>360</v>
      </c>
      <c r="C957" s="2" t="s">
        <v>11</v>
      </c>
      <c r="D957" s="3">
        <v>41455</v>
      </c>
      <c r="E957" s="4">
        <f t="shared" si="56"/>
        <v>2013</v>
      </c>
      <c r="F957" s="2" t="s">
        <v>21</v>
      </c>
      <c r="G957" s="2" t="s">
        <v>67</v>
      </c>
      <c r="H957" s="5">
        <v>3598916000</v>
      </c>
      <c r="I957" s="5">
        <v>2195857000</v>
      </c>
      <c r="J957" s="5">
        <v>601300000</v>
      </c>
      <c r="K957" s="5">
        <v>683688000</v>
      </c>
      <c r="L957" s="2">
        <v>0</v>
      </c>
      <c r="M957" s="1">
        <f t="shared" si="57"/>
        <v>1284988000</v>
      </c>
      <c r="N957" s="1">
        <f t="shared" si="58"/>
        <v>1403059000</v>
      </c>
      <c r="O957" s="1">
        <f t="shared" si="59"/>
        <v>118071000</v>
      </c>
    </row>
    <row r="958" spans="1:15" hidden="1" x14ac:dyDescent="0.3">
      <c r="A958" s="2">
        <v>984</v>
      </c>
      <c r="B958" s="2" t="s">
        <v>360</v>
      </c>
      <c r="C958" s="2" t="s">
        <v>14</v>
      </c>
      <c r="D958" s="3">
        <v>41819</v>
      </c>
      <c r="E958" s="4">
        <f t="shared" si="56"/>
        <v>2014</v>
      </c>
      <c r="F958" s="2" t="s">
        <v>21</v>
      </c>
      <c r="G958" s="2" t="s">
        <v>67</v>
      </c>
      <c r="H958" s="5">
        <v>4607309000</v>
      </c>
      <c r="I958" s="5">
        <v>2599828000</v>
      </c>
      <c r="J958" s="5">
        <v>613341000</v>
      </c>
      <c r="K958" s="5">
        <v>716471000</v>
      </c>
      <c r="L958" s="2">
        <v>0</v>
      </c>
      <c r="M958" s="1">
        <f t="shared" si="57"/>
        <v>1329812000</v>
      </c>
      <c r="N958" s="1">
        <f t="shared" si="58"/>
        <v>2007481000</v>
      </c>
      <c r="O958" s="1">
        <f t="shared" si="59"/>
        <v>677669000</v>
      </c>
    </row>
    <row r="959" spans="1:15" hidden="1" x14ac:dyDescent="0.3">
      <c r="A959" s="2">
        <v>985</v>
      </c>
      <c r="B959" s="2" t="s">
        <v>360</v>
      </c>
      <c r="C959" s="2" t="s">
        <v>15</v>
      </c>
      <c r="D959" s="3">
        <v>42183</v>
      </c>
      <c r="E959" s="4">
        <f t="shared" si="56"/>
        <v>2015</v>
      </c>
      <c r="F959" s="2" t="s">
        <v>21</v>
      </c>
      <c r="G959" s="2" t="s">
        <v>67</v>
      </c>
      <c r="H959" s="5">
        <v>5259312000</v>
      </c>
      <c r="I959" s="5">
        <v>2974976000</v>
      </c>
      <c r="J959" s="5">
        <v>591611000</v>
      </c>
      <c r="K959" s="5">
        <v>825242000</v>
      </c>
      <c r="L959" s="2">
        <v>0</v>
      </c>
      <c r="M959" s="1">
        <f t="shared" si="57"/>
        <v>1416853000</v>
      </c>
      <c r="N959" s="1">
        <f t="shared" si="58"/>
        <v>2284336000</v>
      </c>
      <c r="O959" s="1">
        <f t="shared" si="59"/>
        <v>867483000</v>
      </c>
    </row>
    <row r="960" spans="1:15" hidden="1" x14ac:dyDescent="0.3">
      <c r="A960" s="2">
        <v>986</v>
      </c>
      <c r="B960" s="2" t="s">
        <v>360</v>
      </c>
      <c r="C960" s="2" t="s">
        <v>16</v>
      </c>
      <c r="D960" s="3">
        <v>42547</v>
      </c>
      <c r="E960" s="4">
        <f t="shared" si="56"/>
        <v>2016</v>
      </c>
      <c r="F960" s="2" t="s">
        <v>21</v>
      </c>
      <c r="G960" s="2" t="s">
        <v>67</v>
      </c>
      <c r="H960" s="5">
        <v>5885893000</v>
      </c>
      <c r="I960" s="5">
        <v>3266971000</v>
      </c>
      <c r="J960" s="5">
        <v>630954000</v>
      </c>
      <c r="K960" s="5">
        <v>913712000</v>
      </c>
      <c r="L960" s="2">
        <v>0</v>
      </c>
      <c r="M960" s="1">
        <f t="shared" si="57"/>
        <v>1544666000</v>
      </c>
      <c r="N960" s="1">
        <f t="shared" si="58"/>
        <v>2618922000</v>
      </c>
      <c r="O960" s="1">
        <f t="shared" si="59"/>
        <v>1074256000</v>
      </c>
    </row>
    <row r="961" spans="1:15" hidden="1" x14ac:dyDescent="0.3">
      <c r="A961" s="2">
        <v>987</v>
      </c>
      <c r="B961" s="2" t="s">
        <v>361</v>
      </c>
      <c r="C961" s="2" t="s">
        <v>11</v>
      </c>
      <c r="D961" s="3">
        <v>41274</v>
      </c>
      <c r="E961" s="4">
        <f t="shared" si="56"/>
        <v>2012</v>
      </c>
      <c r="F961" s="2" t="s">
        <v>46</v>
      </c>
      <c r="G961" s="2" t="s">
        <v>362</v>
      </c>
      <c r="H961" s="5">
        <v>7810610000</v>
      </c>
      <c r="I961" s="5">
        <v>7479746000</v>
      </c>
      <c r="J961" s="5">
        <v>360586000</v>
      </c>
      <c r="K961" s="2">
        <v>0</v>
      </c>
      <c r="L961" s="5">
        <v>116388000</v>
      </c>
      <c r="M961" s="1">
        <f t="shared" si="57"/>
        <v>476974000</v>
      </c>
      <c r="N961" s="1">
        <f t="shared" si="58"/>
        <v>330864000</v>
      </c>
      <c r="O961" s="1">
        <f t="shared" si="59"/>
        <v>-146110000</v>
      </c>
    </row>
    <row r="962" spans="1:15" hidden="1" x14ac:dyDescent="0.3">
      <c r="A962" s="2">
        <v>988</v>
      </c>
      <c r="B962" s="2" t="s">
        <v>361</v>
      </c>
      <c r="C962" s="2" t="s">
        <v>14</v>
      </c>
      <c r="D962" s="3">
        <v>41639</v>
      </c>
      <c r="E962" s="4">
        <f t="shared" si="56"/>
        <v>2013</v>
      </c>
      <c r="F962" s="2" t="s">
        <v>46</v>
      </c>
      <c r="G962" s="2" t="s">
        <v>362</v>
      </c>
      <c r="H962" s="5">
        <v>9531778000</v>
      </c>
      <c r="I962" s="5">
        <v>7567707000</v>
      </c>
      <c r="J962" s="5">
        <v>2177616000</v>
      </c>
      <c r="K962" s="2">
        <v>0</v>
      </c>
      <c r="L962" s="5">
        <v>167425000</v>
      </c>
      <c r="M962" s="1">
        <f t="shared" si="57"/>
        <v>2345041000</v>
      </c>
      <c r="N962" s="1">
        <f t="shared" si="58"/>
        <v>1964071000</v>
      </c>
      <c r="O962" s="1">
        <f t="shared" si="59"/>
        <v>-380970000</v>
      </c>
    </row>
    <row r="963" spans="1:15" hidden="1" x14ac:dyDescent="0.3">
      <c r="A963" s="2">
        <v>989</v>
      </c>
      <c r="B963" s="2" t="s">
        <v>361</v>
      </c>
      <c r="C963" s="2" t="s">
        <v>15</v>
      </c>
      <c r="D963" s="3">
        <v>42004</v>
      </c>
      <c r="E963" s="4">
        <f t="shared" ref="E963:E1026" si="60">YEAR(D963)</f>
        <v>2014</v>
      </c>
      <c r="F963" s="2" t="s">
        <v>46</v>
      </c>
      <c r="G963" s="2" t="s">
        <v>362</v>
      </c>
      <c r="H963" s="5">
        <v>10681897000</v>
      </c>
      <c r="I963" s="5">
        <v>8024286000</v>
      </c>
      <c r="J963" s="5">
        <v>2856642000</v>
      </c>
      <c r="K963" s="2">
        <v>0</v>
      </c>
      <c r="L963" s="5">
        <v>185993000</v>
      </c>
      <c r="M963" s="1">
        <f t="shared" ref="M963:M1026" si="61">J963+K963+L963</f>
        <v>3042635000</v>
      </c>
      <c r="N963" s="1">
        <f t="shared" ref="N963:N1026" si="62">H963-I963</f>
        <v>2657611000</v>
      </c>
      <c r="O963" s="1">
        <f t="shared" ref="O963:O1026" si="63">N963-M963</f>
        <v>-385024000</v>
      </c>
    </row>
    <row r="964" spans="1:15" hidden="1" x14ac:dyDescent="0.3">
      <c r="A964" s="2">
        <v>990</v>
      </c>
      <c r="B964" s="2" t="s">
        <v>361</v>
      </c>
      <c r="C964" s="2" t="s">
        <v>16</v>
      </c>
      <c r="D964" s="3">
        <v>42369</v>
      </c>
      <c r="E964" s="4">
        <f t="shared" si="60"/>
        <v>2015</v>
      </c>
      <c r="F964" s="2" t="s">
        <v>46</v>
      </c>
      <c r="G964" s="2" t="s">
        <v>362</v>
      </c>
      <c r="H964" s="5">
        <v>10116502000</v>
      </c>
      <c r="I964" s="5">
        <v>7677233000</v>
      </c>
      <c r="J964" s="5">
        <v>2620072000</v>
      </c>
      <c r="K964" s="2">
        <v>0</v>
      </c>
      <c r="L964" s="5">
        <v>224133000</v>
      </c>
      <c r="M964" s="1">
        <f t="shared" si="61"/>
        <v>2844205000</v>
      </c>
      <c r="N964" s="1">
        <f t="shared" si="62"/>
        <v>2439269000</v>
      </c>
      <c r="O964" s="1">
        <f t="shared" si="63"/>
        <v>-404936000</v>
      </c>
    </row>
    <row r="965" spans="1:15" hidden="1" x14ac:dyDescent="0.3">
      <c r="A965" s="2">
        <v>991</v>
      </c>
      <c r="B965" s="2" t="s">
        <v>363</v>
      </c>
      <c r="C965" s="2" t="s">
        <v>11</v>
      </c>
      <c r="D965" s="3">
        <v>41639</v>
      </c>
      <c r="E965" s="4">
        <f t="shared" si="60"/>
        <v>2013</v>
      </c>
      <c r="F965" s="2" t="s">
        <v>12</v>
      </c>
      <c r="G965" s="2" t="s">
        <v>13</v>
      </c>
      <c r="H965" s="5">
        <v>17699000000</v>
      </c>
      <c r="I965" s="5">
        <v>8307000000</v>
      </c>
      <c r="J965" s="5">
        <v>7161000000</v>
      </c>
      <c r="K965" s="2">
        <v>0</v>
      </c>
      <c r="L965" s="5">
        <v>867000000</v>
      </c>
      <c r="M965" s="1">
        <f t="shared" si="61"/>
        <v>8028000000</v>
      </c>
      <c r="N965" s="1">
        <f t="shared" si="62"/>
        <v>9392000000</v>
      </c>
      <c r="O965" s="1">
        <f t="shared" si="63"/>
        <v>1364000000</v>
      </c>
    </row>
    <row r="966" spans="1:15" hidden="1" x14ac:dyDescent="0.3">
      <c r="A966" s="2">
        <v>992</v>
      </c>
      <c r="B966" s="2" t="s">
        <v>363</v>
      </c>
      <c r="C966" s="2" t="s">
        <v>14</v>
      </c>
      <c r="D966" s="3">
        <v>42004</v>
      </c>
      <c r="E966" s="4">
        <f t="shared" si="60"/>
        <v>2014</v>
      </c>
      <c r="F966" s="2" t="s">
        <v>12</v>
      </c>
      <c r="G966" s="2" t="s">
        <v>13</v>
      </c>
      <c r="H966" s="5">
        <v>18605000000</v>
      </c>
      <c r="I966" s="5">
        <v>7677000000</v>
      </c>
      <c r="J966" s="5">
        <v>7639000000</v>
      </c>
      <c r="K966" s="2">
        <v>0</v>
      </c>
      <c r="L966" s="5">
        <v>938000000</v>
      </c>
      <c r="M966" s="1">
        <f t="shared" si="61"/>
        <v>8577000000</v>
      </c>
      <c r="N966" s="1">
        <f t="shared" si="62"/>
        <v>10928000000</v>
      </c>
      <c r="O966" s="1">
        <f t="shared" si="63"/>
        <v>2351000000</v>
      </c>
    </row>
    <row r="967" spans="1:15" hidden="1" x14ac:dyDescent="0.3">
      <c r="A967" s="2">
        <v>993</v>
      </c>
      <c r="B967" s="2" t="s">
        <v>363</v>
      </c>
      <c r="C967" s="2" t="s">
        <v>15</v>
      </c>
      <c r="D967" s="3">
        <v>42369</v>
      </c>
      <c r="E967" s="4">
        <f t="shared" si="60"/>
        <v>2015</v>
      </c>
      <c r="F967" s="2" t="s">
        <v>12</v>
      </c>
      <c r="G967" s="2" t="s">
        <v>13</v>
      </c>
      <c r="H967" s="5">
        <v>19820000000</v>
      </c>
      <c r="I967" s="5">
        <v>6025000000</v>
      </c>
      <c r="J967" s="5">
        <v>8625000000</v>
      </c>
      <c r="K967" s="2">
        <v>0</v>
      </c>
      <c r="L967" s="5">
        <v>1015000000</v>
      </c>
      <c r="M967" s="1">
        <f t="shared" si="61"/>
        <v>9640000000</v>
      </c>
      <c r="N967" s="1">
        <f t="shared" si="62"/>
        <v>13795000000</v>
      </c>
      <c r="O967" s="1">
        <f t="shared" si="63"/>
        <v>4155000000</v>
      </c>
    </row>
    <row r="968" spans="1:15" hidden="1" x14ac:dyDescent="0.3">
      <c r="A968" s="2">
        <v>994</v>
      </c>
      <c r="B968" s="2" t="s">
        <v>363</v>
      </c>
      <c r="C968" s="2" t="s">
        <v>16</v>
      </c>
      <c r="D968" s="3">
        <v>42735</v>
      </c>
      <c r="E968" s="4">
        <f t="shared" si="60"/>
        <v>2016</v>
      </c>
      <c r="F968" s="2" t="s">
        <v>12</v>
      </c>
      <c r="G968" s="2" t="s">
        <v>13</v>
      </c>
      <c r="H968" s="5">
        <v>20425000000</v>
      </c>
      <c r="I968" s="5">
        <v>6132000000</v>
      </c>
      <c r="J968" s="5">
        <v>9312000000</v>
      </c>
      <c r="K968" s="2">
        <v>0</v>
      </c>
      <c r="L968" s="5">
        <v>1221000000</v>
      </c>
      <c r="M968" s="1">
        <f t="shared" si="61"/>
        <v>10533000000</v>
      </c>
      <c r="N968" s="1">
        <f t="shared" si="62"/>
        <v>14293000000</v>
      </c>
      <c r="O968" s="1">
        <f t="shared" si="63"/>
        <v>3760000000</v>
      </c>
    </row>
    <row r="969" spans="1:15" hidden="1" x14ac:dyDescent="0.3">
      <c r="A969" s="2">
        <v>995</v>
      </c>
      <c r="B969" s="2" t="s">
        <v>364</v>
      </c>
      <c r="C969" s="2" t="s">
        <v>11</v>
      </c>
      <c r="D969" s="3">
        <v>41274</v>
      </c>
      <c r="E969" s="4">
        <f t="shared" si="60"/>
        <v>2012</v>
      </c>
      <c r="F969" s="2" t="s">
        <v>181</v>
      </c>
      <c r="G969" s="2" t="s">
        <v>365</v>
      </c>
      <c r="H969" s="5">
        <v>6376000000</v>
      </c>
      <c r="I969" s="5">
        <v>3851000000</v>
      </c>
      <c r="J969" s="5">
        <v>1201000000</v>
      </c>
      <c r="K969" s="2">
        <v>0</v>
      </c>
      <c r="L969" s="5">
        <v>749000000</v>
      </c>
      <c r="M969" s="1">
        <f t="shared" si="61"/>
        <v>1950000000</v>
      </c>
      <c r="N969" s="1">
        <f t="shared" si="62"/>
        <v>2525000000</v>
      </c>
      <c r="O969" s="1">
        <f t="shared" si="63"/>
        <v>575000000</v>
      </c>
    </row>
    <row r="970" spans="1:15" hidden="1" x14ac:dyDescent="0.3">
      <c r="A970" s="2">
        <v>996</v>
      </c>
      <c r="B970" s="2" t="s">
        <v>364</v>
      </c>
      <c r="C970" s="2" t="s">
        <v>14</v>
      </c>
      <c r="D970" s="3">
        <v>41639</v>
      </c>
      <c r="E970" s="4">
        <f t="shared" si="60"/>
        <v>2013</v>
      </c>
      <c r="F970" s="2" t="s">
        <v>181</v>
      </c>
      <c r="G970" s="2" t="s">
        <v>365</v>
      </c>
      <c r="H970" s="5">
        <v>6313000000</v>
      </c>
      <c r="I970" s="5">
        <v>3685000000</v>
      </c>
      <c r="J970" s="5">
        <v>1162000000</v>
      </c>
      <c r="K970" s="2">
        <v>0</v>
      </c>
      <c r="L970" s="5">
        <v>800000000</v>
      </c>
      <c r="M970" s="1">
        <f t="shared" si="61"/>
        <v>1962000000</v>
      </c>
      <c r="N970" s="1">
        <f t="shared" si="62"/>
        <v>2628000000</v>
      </c>
      <c r="O970" s="1">
        <f t="shared" si="63"/>
        <v>666000000</v>
      </c>
    </row>
    <row r="971" spans="1:15" hidden="1" x14ac:dyDescent="0.3">
      <c r="A971" s="2">
        <v>997</v>
      </c>
      <c r="B971" s="2" t="s">
        <v>364</v>
      </c>
      <c r="C971" s="2" t="s">
        <v>15</v>
      </c>
      <c r="D971" s="3">
        <v>42004</v>
      </c>
      <c r="E971" s="4">
        <f t="shared" si="60"/>
        <v>2014</v>
      </c>
      <c r="F971" s="2" t="s">
        <v>181</v>
      </c>
      <c r="G971" s="2" t="s">
        <v>365</v>
      </c>
      <c r="H971" s="5">
        <v>6777000000</v>
      </c>
      <c r="I971" s="5">
        <v>3775000000</v>
      </c>
      <c r="J971" s="5">
        <v>1181000000</v>
      </c>
      <c r="K971" s="2">
        <v>0</v>
      </c>
      <c r="L971" s="5">
        <v>808000000</v>
      </c>
      <c r="M971" s="1">
        <f t="shared" si="61"/>
        <v>1989000000</v>
      </c>
      <c r="N971" s="1">
        <f t="shared" si="62"/>
        <v>3002000000</v>
      </c>
      <c r="O971" s="1">
        <f t="shared" si="63"/>
        <v>1013000000</v>
      </c>
    </row>
    <row r="972" spans="1:15" hidden="1" x14ac:dyDescent="0.3">
      <c r="A972" s="2">
        <v>998</v>
      </c>
      <c r="B972" s="2" t="s">
        <v>364</v>
      </c>
      <c r="C972" s="2" t="s">
        <v>16</v>
      </c>
      <c r="D972" s="3">
        <v>42369</v>
      </c>
      <c r="E972" s="4">
        <f t="shared" si="60"/>
        <v>2015</v>
      </c>
      <c r="F972" s="2" t="s">
        <v>181</v>
      </c>
      <c r="G972" s="2" t="s">
        <v>365</v>
      </c>
      <c r="H972" s="5">
        <v>8229000000</v>
      </c>
      <c r="I972" s="5">
        <v>4265000000</v>
      </c>
      <c r="J972" s="5">
        <v>1467000000</v>
      </c>
      <c r="K972" s="2">
        <v>0</v>
      </c>
      <c r="L972" s="5">
        <v>1166000000</v>
      </c>
      <c r="M972" s="1">
        <f t="shared" si="61"/>
        <v>2633000000</v>
      </c>
      <c r="N972" s="1">
        <f t="shared" si="62"/>
        <v>3964000000</v>
      </c>
      <c r="O972" s="1">
        <f t="shared" si="63"/>
        <v>1331000000</v>
      </c>
    </row>
    <row r="973" spans="1:15" hidden="1" x14ac:dyDescent="0.3">
      <c r="A973" s="2">
        <v>999</v>
      </c>
      <c r="B973" s="2" t="s">
        <v>366</v>
      </c>
      <c r="C973" s="2" t="s">
        <v>11</v>
      </c>
      <c r="D973" s="3">
        <v>41274</v>
      </c>
      <c r="E973" s="4">
        <f t="shared" si="60"/>
        <v>2012</v>
      </c>
      <c r="F973" s="2" t="s">
        <v>58</v>
      </c>
      <c r="G973" s="2" t="s">
        <v>192</v>
      </c>
      <c r="H973" s="5">
        <v>45352000000</v>
      </c>
      <c r="I973" s="5">
        <v>39595000000</v>
      </c>
      <c r="J973" s="5">
        <v>909000000</v>
      </c>
      <c r="K973" s="5">
        <v>172000000</v>
      </c>
      <c r="L973" s="2">
        <v>0</v>
      </c>
      <c r="M973" s="1">
        <f t="shared" si="61"/>
        <v>1081000000</v>
      </c>
      <c r="N973" s="1">
        <f t="shared" si="62"/>
        <v>5757000000</v>
      </c>
      <c r="O973" s="1">
        <f t="shared" si="63"/>
        <v>4676000000</v>
      </c>
    </row>
    <row r="974" spans="1:15" hidden="1" x14ac:dyDescent="0.3">
      <c r="A974" s="2">
        <v>1000</v>
      </c>
      <c r="B974" s="2" t="s">
        <v>366</v>
      </c>
      <c r="C974" s="2" t="s">
        <v>14</v>
      </c>
      <c r="D974" s="3">
        <v>41639</v>
      </c>
      <c r="E974" s="4">
        <f t="shared" si="60"/>
        <v>2013</v>
      </c>
      <c r="F974" s="2" t="s">
        <v>58</v>
      </c>
      <c r="G974" s="2" t="s">
        <v>192</v>
      </c>
      <c r="H974" s="5">
        <v>44062000000</v>
      </c>
      <c r="I974" s="5">
        <v>37940000000</v>
      </c>
      <c r="J974" s="5">
        <v>870000000</v>
      </c>
      <c r="K974" s="5">
        <v>150000000</v>
      </c>
      <c r="L974" s="2">
        <v>0</v>
      </c>
      <c r="M974" s="1">
        <f t="shared" si="61"/>
        <v>1020000000</v>
      </c>
      <c r="N974" s="1">
        <f t="shared" si="62"/>
        <v>6122000000</v>
      </c>
      <c r="O974" s="1">
        <f t="shared" si="63"/>
        <v>5102000000</v>
      </c>
    </row>
    <row r="975" spans="1:15" hidden="1" x14ac:dyDescent="0.3">
      <c r="A975" s="2">
        <v>1001</v>
      </c>
      <c r="B975" s="2" t="s">
        <v>366</v>
      </c>
      <c r="C975" s="2" t="s">
        <v>15</v>
      </c>
      <c r="D975" s="3">
        <v>42004</v>
      </c>
      <c r="E975" s="4">
        <f t="shared" si="60"/>
        <v>2014</v>
      </c>
      <c r="F975" s="2" t="s">
        <v>58</v>
      </c>
      <c r="G975" s="2" t="s">
        <v>192</v>
      </c>
      <c r="H975" s="5">
        <v>45608000000</v>
      </c>
      <c r="I975" s="5">
        <v>38939000000</v>
      </c>
      <c r="J975" s="5">
        <v>806000000</v>
      </c>
      <c r="K975" s="5">
        <v>127000000</v>
      </c>
      <c r="L975" s="2">
        <v>0</v>
      </c>
      <c r="M975" s="1">
        <f t="shared" si="61"/>
        <v>933000000</v>
      </c>
      <c r="N975" s="1">
        <f t="shared" si="62"/>
        <v>6669000000</v>
      </c>
      <c r="O975" s="1">
        <f t="shared" si="63"/>
        <v>5736000000</v>
      </c>
    </row>
    <row r="976" spans="1:15" hidden="1" x14ac:dyDescent="0.3">
      <c r="A976" s="2">
        <v>1002</v>
      </c>
      <c r="B976" s="2" t="s">
        <v>366</v>
      </c>
      <c r="C976" s="2" t="s">
        <v>16</v>
      </c>
      <c r="D976" s="3">
        <v>42369</v>
      </c>
      <c r="E976" s="4">
        <f t="shared" si="60"/>
        <v>2015</v>
      </c>
      <c r="F976" s="2" t="s">
        <v>58</v>
      </c>
      <c r="G976" s="2" t="s">
        <v>192</v>
      </c>
      <c r="H976" s="5">
        <v>32735000000</v>
      </c>
      <c r="I976" s="5">
        <v>25683000000</v>
      </c>
      <c r="J976" s="5">
        <v>828000000</v>
      </c>
      <c r="K976" s="5">
        <v>102000000</v>
      </c>
      <c r="L976" s="2">
        <v>0</v>
      </c>
      <c r="M976" s="1">
        <f t="shared" si="61"/>
        <v>930000000</v>
      </c>
      <c r="N976" s="1">
        <f t="shared" si="62"/>
        <v>7052000000</v>
      </c>
      <c r="O976" s="1">
        <f t="shared" si="63"/>
        <v>6122000000</v>
      </c>
    </row>
    <row r="977" spans="1:15" hidden="1" x14ac:dyDescent="0.3">
      <c r="A977" s="2">
        <v>1003</v>
      </c>
      <c r="B977" s="2" t="s">
        <v>367</v>
      </c>
      <c r="C977" s="2" t="s">
        <v>11</v>
      </c>
      <c r="D977" s="3">
        <v>41307</v>
      </c>
      <c r="E977" s="4">
        <f t="shared" si="60"/>
        <v>2013</v>
      </c>
      <c r="F977" s="2" t="s">
        <v>18</v>
      </c>
      <c r="G977" s="2" t="s">
        <v>333</v>
      </c>
      <c r="H977" s="5">
        <v>27686000000</v>
      </c>
      <c r="I977" s="5">
        <v>16538000000</v>
      </c>
      <c r="J977" s="5">
        <v>8482000000</v>
      </c>
      <c r="K977" s="2">
        <v>0</v>
      </c>
      <c r="L977" s="2">
        <v>0</v>
      </c>
      <c r="M977" s="1">
        <f t="shared" si="61"/>
        <v>8482000000</v>
      </c>
      <c r="N977" s="1">
        <f t="shared" si="62"/>
        <v>11148000000</v>
      </c>
      <c r="O977" s="1">
        <f t="shared" si="63"/>
        <v>2666000000</v>
      </c>
    </row>
    <row r="978" spans="1:15" hidden="1" x14ac:dyDescent="0.3">
      <c r="A978" s="2">
        <v>1004</v>
      </c>
      <c r="B978" s="2" t="s">
        <v>367</v>
      </c>
      <c r="C978" s="2" t="s">
        <v>14</v>
      </c>
      <c r="D978" s="3">
        <v>41671</v>
      </c>
      <c r="E978" s="4">
        <f t="shared" si="60"/>
        <v>2014</v>
      </c>
      <c r="F978" s="2" t="s">
        <v>18</v>
      </c>
      <c r="G978" s="2" t="s">
        <v>333</v>
      </c>
      <c r="H978" s="5">
        <v>27931000000</v>
      </c>
      <c r="I978" s="5">
        <v>16725000000</v>
      </c>
      <c r="J978" s="5">
        <v>8440000000</v>
      </c>
      <c r="K978" s="2">
        <v>0</v>
      </c>
      <c r="L978" s="2">
        <v>0</v>
      </c>
      <c r="M978" s="1">
        <f t="shared" si="61"/>
        <v>8440000000</v>
      </c>
      <c r="N978" s="1">
        <f t="shared" si="62"/>
        <v>11206000000</v>
      </c>
      <c r="O978" s="1">
        <f t="shared" si="63"/>
        <v>2766000000</v>
      </c>
    </row>
    <row r="979" spans="1:15" hidden="1" x14ac:dyDescent="0.3">
      <c r="A979" s="2">
        <v>1005</v>
      </c>
      <c r="B979" s="2" t="s">
        <v>367</v>
      </c>
      <c r="C979" s="2" t="s">
        <v>15</v>
      </c>
      <c r="D979" s="3">
        <v>42035</v>
      </c>
      <c r="E979" s="4">
        <f t="shared" si="60"/>
        <v>2015</v>
      </c>
      <c r="F979" s="2" t="s">
        <v>18</v>
      </c>
      <c r="G979" s="2" t="s">
        <v>333</v>
      </c>
      <c r="H979" s="5">
        <v>28105000000</v>
      </c>
      <c r="I979" s="5">
        <v>16863000000</v>
      </c>
      <c r="J979" s="5">
        <v>8355000000</v>
      </c>
      <c r="K979" s="2">
        <v>0</v>
      </c>
      <c r="L979" s="2">
        <v>0</v>
      </c>
      <c r="M979" s="1">
        <f t="shared" si="61"/>
        <v>8355000000</v>
      </c>
      <c r="N979" s="1">
        <f t="shared" si="62"/>
        <v>11242000000</v>
      </c>
      <c r="O979" s="1">
        <f t="shared" si="63"/>
        <v>2887000000</v>
      </c>
    </row>
    <row r="980" spans="1:15" hidden="1" x14ac:dyDescent="0.3">
      <c r="A980" s="2">
        <v>1006</v>
      </c>
      <c r="B980" s="2" t="s">
        <v>367</v>
      </c>
      <c r="C980" s="2" t="s">
        <v>16</v>
      </c>
      <c r="D980" s="3">
        <v>42399</v>
      </c>
      <c r="E980" s="4">
        <f t="shared" si="60"/>
        <v>2016</v>
      </c>
      <c r="F980" s="2" t="s">
        <v>18</v>
      </c>
      <c r="G980" s="2" t="s">
        <v>333</v>
      </c>
      <c r="H980" s="5">
        <v>27079000000</v>
      </c>
      <c r="I980" s="5">
        <v>16496000000</v>
      </c>
      <c r="J980" s="5">
        <v>8256000000</v>
      </c>
      <c r="K980" s="2">
        <v>0</v>
      </c>
      <c r="L980" s="2">
        <v>0</v>
      </c>
      <c r="M980" s="1">
        <f t="shared" si="61"/>
        <v>8256000000</v>
      </c>
      <c r="N980" s="1">
        <f t="shared" si="62"/>
        <v>10583000000</v>
      </c>
      <c r="O980" s="1">
        <f t="shared" si="63"/>
        <v>2327000000</v>
      </c>
    </row>
    <row r="981" spans="1:15" hidden="1" x14ac:dyDescent="0.3">
      <c r="A981" s="2">
        <v>1007</v>
      </c>
      <c r="B981" s="2" t="s">
        <v>368</v>
      </c>
      <c r="C981" s="2" t="s">
        <v>11</v>
      </c>
      <c r="D981" s="3">
        <v>41639</v>
      </c>
      <c r="E981" s="4">
        <f t="shared" si="60"/>
        <v>2013</v>
      </c>
      <c r="F981" s="2" t="s">
        <v>21</v>
      </c>
      <c r="G981" s="2" t="s">
        <v>56</v>
      </c>
      <c r="H981" s="5">
        <v>8312000000</v>
      </c>
      <c r="I981" s="2">
        <v>0</v>
      </c>
      <c r="J981" s="5">
        <v>3456000000</v>
      </c>
      <c r="K981" s="2">
        <v>0</v>
      </c>
      <c r="L981" s="5">
        <v>258000000</v>
      </c>
      <c r="M981" s="1">
        <f t="shared" si="61"/>
        <v>3714000000</v>
      </c>
      <c r="N981" s="1">
        <f t="shared" si="62"/>
        <v>8312000000</v>
      </c>
      <c r="O981" s="1">
        <f t="shared" si="63"/>
        <v>4598000000</v>
      </c>
    </row>
    <row r="982" spans="1:15" hidden="1" x14ac:dyDescent="0.3">
      <c r="A982" s="2">
        <v>1008</v>
      </c>
      <c r="B982" s="2" t="s">
        <v>368</v>
      </c>
      <c r="C982" s="2" t="s">
        <v>14</v>
      </c>
      <c r="D982" s="3">
        <v>42004</v>
      </c>
      <c r="E982" s="4">
        <f t="shared" si="60"/>
        <v>2014</v>
      </c>
      <c r="F982" s="2" t="s">
        <v>21</v>
      </c>
      <c r="G982" s="2" t="s">
        <v>56</v>
      </c>
      <c r="H982" s="5">
        <v>9441000000</v>
      </c>
      <c r="I982" s="2">
        <v>0</v>
      </c>
      <c r="J982" s="5">
        <v>4014000000</v>
      </c>
      <c r="K982" s="2">
        <v>0</v>
      </c>
      <c r="L982" s="5">
        <v>321000000</v>
      </c>
      <c r="M982" s="1">
        <f t="shared" si="61"/>
        <v>4335000000</v>
      </c>
      <c r="N982" s="1">
        <f t="shared" si="62"/>
        <v>9441000000</v>
      </c>
      <c r="O982" s="1">
        <f t="shared" si="63"/>
        <v>5106000000</v>
      </c>
    </row>
    <row r="983" spans="1:15" hidden="1" x14ac:dyDescent="0.3">
      <c r="A983" s="2">
        <v>1009</v>
      </c>
      <c r="B983" s="2" t="s">
        <v>368</v>
      </c>
      <c r="C983" s="2" t="s">
        <v>15</v>
      </c>
      <c r="D983" s="3">
        <v>42369</v>
      </c>
      <c r="E983" s="4">
        <f t="shared" si="60"/>
        <v>2015</v>
      </c>
      <c r="F983" s="2" t="s">
        <v>21</v>
      </c>
      <c r="G983" s="2" t="s">
        <v>56</v>
      </c>
      <c r="H983" s="5">
        <v>9667000000</v>
      </c>
      <c r="I983" s="2">
        <v>0</v>
      </c>
      <c r="J983" s="5">
        <v>4162000000</v>
      </c>
      <c r="K983" s="2">
        <v>0</v>
      </c>
      <c r="L983" s="5">
        <v>366000000</v>
      </c>
      <c r="M983" s="1">
        <f t="shared" si="61"/>
        <v>4528000000</v>
      </c>
      <c r="N983" s="1">
        <f t="shared" si="62"/>
        <v>9667000000</v>
      </c>
      <c r="O983" s="1">
        <f t="shared" si="63"/>
        <v>5139000000</v>
      </c>
    </row>
    <row r="984" spans="1:15" hidden="1" x14ac:dyDescent="0.3">
      <c r="A984" s="2">
        <v>1010</v>
      </c>
      <c r="B984" s="2" t="s">
        <v>368</v>
      </c>
      <c r="C984" s="2" t="s">
        <v>16</v>
      </c>
      <c r="D984" s="3">
        <v>42735</v>
      </c>
      <c r="E984" s="4">
        <f t="shared" si="60"/>
        <v>2016</v>
      </c>
      <c r="F984" s="2" t="s">
        <v>21</v>
      </c>
      <c r="G984" s="2" t="s">
        <v>56</v>
      </c>
      <c r="H984" s="5">
        <v>10776000000</v>
      </c>
      <c r="I984" s="2">
        <v>0</v>
      </c>
      <c r="J984" s="5">
        <v>4525000000</v>
      </c>
      <c r="K984" s="2">
        <v>0</v>
      </c>
      <c r="L984" s="5">
        <v>373000000</v>
      </c>
      <c r="M984" s="1">
        <f t="shared" si="61"/>
        <v>4898000000</v>
      </c>
      <c r="N984" s="1">
        <f t="shared" si="62"/>
        <v>10776000000</v>
      </c>
      <c r="O984" s="1">
        <f t="shared" si="63"/>
        <v>5878000000</v>
      </c>
    </row>
    <row r="985" spans="1:15" hidden="1" x14ac:dyDescent="0.3">
      <c r="A985" s="2">
        <v>1011</v>
      </c>
      <c r="B985" s="2" t="s">
        <v>369</v>
      </c>
      <c r="C985" s="2" t="s">
        <v>11</v>
      </c>
      <c r="D985" s="3">
        <v>41274</v>
      </c>
      <c r="E985" s="4">
        <f t="shared" si="60"/>
        <v>2012</v>
      </c>
      <c r="F985" s="2" t="s">
        <v>51</v>
      </c>
      <c r="G985" s="2" t="s">
        <v>233</v>
      </c>
      <c r="H985" s="5">
        <v>475888000</v>
      </c>
      <c r="I985" s="5">
        <v>117275000</v>
      </c>
      <c r="J985" s="5">
        <v>47115000</v>
      </c>
      <c r="K985" s="2">
        <v>0</v>
      </c>
      <c r="L985" s="5">
        <v>121211000</v>
      </c>
      <c r="M985" s="1">
        <f t="shared" si="61"/>
        <v>168326000</v>
      </c>
      <c r="N985" s="1">
        <f t="shared" si="62"/>
        <v>358613000</v>
      </c>
      <c r="O985" s="1">
        <f t="shared" si="63"/>
        <v>190287000</v>
      </c>
    </row>
    <row r="986" spans="1:15" hidden="1" x14ac:dyDescent="0.3">
      <c r="A986" s="2">
        <v>1012</v>
      </c>
      <c r="B986" s="2" t="s">
        <v>369</v>
      </c>
      <c r="C986" s="2" t="s">
        <v>14</v>
      </c>
      <c r="D986" s="3">
        <v>41639</v>
      </c>
      <c r="E986" s="4">
        <f t="shared" si="60"/>
        <v>2013</v>
      </c>
      <c r="F986" s="2" t="s">
        <v>51</v>
      </c>
      <c r="G986" s="2" t="s">
        <v>233</v>
      </c>
      <c r="H986" s="5">
        <v>635490000</v>
      </c>
      <c r="I986" s="5">
        <v>172050000</v>
      </c>
      <c r="J986" s="5">
        <v>43720000</v>
      </c>
      <c r="K986" s="2">
        <v>0</v>
      </c>
      <c r="L986" s="5">
        <v>186979000</v>
      </c>
      <c r="M986" s="1">
        <f t="shared" si="61"/>
        <v>230699000</v>
      </c>
      <c r="N986" s="1">
        <f t="shared" si="62"/>
        <v>463440000</v>
      </c>
      <c r="O986" s="1">
        <f t="shared" si="63"/>
        <v>232741000</v>
      </c>
    </row>
    <row r="987" spans="1:15" hidden="1" x14ac:dyDescent="0.3">
      <c r="A987" s="2">
        <v>1013</v>
      </c>
      <c r="B987" s="2" t="s">
        <v>369</v>
      </c>
      <c r="C987" s="2" t="s">
        <v>15</v>
      </c>
      <c r="D987" s="3">
        <v>42004</v>
      </c>
      <c r="E987" s="4">
        <f t="shared" si="60"/>
        <v>2014</v>
      </c>
      <c r="F987" s="2" t="s">
        <v>51</v>
      </c>
      <c r="G987" s="2" t="s">
        <v>233</v>
      </c>
      <c r="H987" s="5">
        <v>992332000</v>
      </c>
      <c r="I987" s="5">
        <v>275379000</v>
      </c>
      <c r="J987" s="5">
        <v>57664000</v>
      </c>
      <c r="K987" s="2">
        <v>0</v>
      </c>
      <c r="L987" s="5">
        <v>301812000</v>
      </c>
      <c r="M987" s="1">
        <f t="shared" si="61"/>
        <v>359476000</v>
      </c>
      <c r="N987" s="1">
        <f t="shared" si="62"/>
        <v>716953000</v>
      </c>
      <c r="O987" s="1">
        <f t="shared" si="63"/>
        <v>357477000</v>
      </c>
    </row>
    <row r="988" spans="1:15" hidden="1" x14ac:dyDescent="0.3">
      <c r="A988" s="2">
        <v>1014</v>
      </c>
      <c r="B988" s="2" t="s">
        <v>369</v>
      </c>
      <c r="C988" s="2" t="s">
        <v>16</v>
      </c>
      <c r="D988" s="3">
        <v>42369</v>
      </c>
      <c r="E988" s="4">
        <f t="shared" si="60"/>
        <v>2015</v>
      </c>
      <c r="F988" s="2" t="s">
        <v>51</v>
      </c>
      <c r="G988" s="2" t="s">
        <v>233</v>
      </c>
      <c r="H988" s="5">
        <v>1042779000</v>
      </c>
      <c r="I988" s="5">
        <v>280901000</v>
      </c>
      <c r="J988" s="5">
        <v>53992000</v>
      </c>
      <c r="K988" s="2">
        <v>0</v>
      </c>
      <c r="L988" s="5">
        <v>294520000</v>
      </c>
      <c r="M988" s="1">
        <f t="shared" si="61"/>
        <v>348512000</v>
      </c>
      <c r="N988" s="1">
        <f t="shared" si="62"/>
        <v>761878000</v>
      </c>
      <c r="O988" s="1">
        <f t="shared" si="63"/>
        <v>413366000</v>
      </c>
    </row>
    <row r="989" spans="1:15" hidden="1" x14ac:dyDescent="0.3">
      <c r="A989" s="2">
        <v>1015</v>
      </c>
      <c r="B989" s="2" t="s">
        <v>370</v>
      </c>
      <c r="C989" s="2" t="s">
        <v>11</v>
      </c>
      <c r="D989" s="3">
        <v>41274</v>
      </c>
      <c r="E989" s="4">
        <f t="shared" si="60"/>
        <v>2012</v>
      </c>
      <c r="F989" s="2" t="s">
        <v>51</v>
      </c>
      <c r="G989" s="2" t="s">
        <v>264</v>
      </c>
      <c r="H989" s="5">
        <v>797517000</v>
      </c>
      <c r="I989" s="5">
        <v>337533000</v>
      </c>
      <c r="J989" s="5">
        <v>20412000</v>
      </c>
      <c r="K989" s="2">
        <v>0</v>
      </c>
      <c r="L989" s="5">
        <v>277621000</v>
      </c>
      <c r="M989" s="1">
        <f t="shared" si="61"/>
        <v>298033000</v>
      </c>
      <c r="N989" s="1">
        <f t="shared" si="62"/>
        <v>459984000</v>
      </c>
      <c r="O989" s="1">
        <f t="shared" si="63"/>
        <v>161951000</v>
      </c>
    </row>
    <row r="990" spans="1:15" hidden="1" x14ac:dyDescent="0.3">
      <c r="A990" s="2">
        <v>1016</v>
      </c>
      <c r="B990" s="2" t="s">
        <v>370</v>
      </c>
      <c r="C990" s="2" t="s">
        <v>14</v>
      </c>
      <c r="D990" s="3">
        <v>41639</v>
      </c>
      <c r="E990" s="4">
        <f t="shared" si="60"/>
        <v>2013</v>
      </c>
      <c r="F990" s="2" t="s">
        <v>51</v>
      </c>
      <c r="G990" s="2" t="s">
        <v>264</v>
      </c>
      <c r="H990" s="5">
        <v>1029475000</v>
      </c>
      <c r="I990" s="5">
        <v>423256000</v>
      </c>
      <c r="J990" s="5">
        <v>27772000</v>
      </c>
      <c r="K990" s="2">
        <v>0</v>
      </c>
      <c r="L990" s="5">
        <v>357165000</v>
      </c>
      <c r="M990" s="1">
        <f t="shared" si="61"/>
        <v>384937000</v>
      </c>
      <c r="N990" s="1">
        <f t="shared" si="62"/>
        <v>606219000</v>
      </c>
      <c r="O990" s="1">
        <f t="shared" si="63"/>
        <v>221282000</v>
      </c>
    </row>
    <row r="991" spans="1:15" hidden="1" x14ac:dyDescent="0.3">
      <c r="A991" s="2">
        <v>1017</v>
      </c>
      <c r="B991" s="2" t="s">
        <v>370</v>
      </c>
      <c r="C991" s="2" t="s">
        <v>15</v>
      </c>
      <c r="D991" s="3">
        <v>42004</v>
      </c>
      <c r="E991" s="4">
        <f t="shared" si="60"/>
        <v>2014</v>
      </c>
      <c r="F991" s="2" t="s">
        <v>51</v>
      </c>
      <c r="G991" s="2" t="s">
        <v>264</v>
      </c>
      <c r="H991" s="5">
        <v>1105247000</v>
      </c>
      <c r="I991" s="5">
        <v>441929000</v>
      </c>
      <c r="J991" s="5">
        <v>29412000</v>
      </c>
      <c r="K991" s="2">
        <v>0</v>
      </c>
      <c r="L991" s="5">
        <v>378716000</v>
      </c>
      <c r="M991" s="1">
        <f t="shared" si="61"/>
        <v>408128000</v>
      </c>
      <c r="N991" s="1">
        <f t="shared" si="62"/>
        <v>663318000</v>
      </c>
      <c r="O991" s="1">
        <f t="shared" si="63"/>
        <v>255190000</v>
      </c>
    </row>
    <row r="992" spans="1:15" hidden="1" x14ac:dyDescent="0.3">
      <c r="A992" s="2">
        <v>1018</v>
      </c>
      <c r="B992" s="2" t="s">
        <v>370</v>
      </c>
      <c r="C992" s="2" t="s">
        <v>16</v>
      </c>
      <c r="D992" s="3">
        <v>42369</v>
      </c>
      <c r="E992" s="4">
        <f t="shared" si="60"/>
        <v>2015</v>
      </c>
      <c r="F992" s="2" t="s">
        <v>51</v>
      </c>
      <c r="G992" s="2" t="s">
        <v>264</v>
      </c>
      <c r="H992" s="5">
        <v>1288149000</v>
      </c>
      <c r="I992" s="5">
        <v>497359000</v>
      </c>
      <c r="J992" s="5">
        <v>29870000</v>
      </c>
      <c r="K992" s="2">
        <v>0</v>
      </c>
      <c r="L992" s="5">
        <v>464472000</v>
      </c>
      <c r="M992" s="1">
        <f t="shared" si="61"/>
        <v>494342000</v>
      </c>
      <c r="N992" s="1">
        <f t="shared" si="62"/>
        <v>790790000</v>
      </c>
      <c r="O992" s="1">
        <f t="shared" si="63"/>
        <v>296448000</v>
      </c>
    </row>
    <row r="993" spans="1:15" hidden="1" x14ac:dyDescent="0.3">
      <c r="A993" s="2">
        <v>1019</v>
      </c>
      <c r="B993" s="2" t="s">
        <v>371</v>
      </c>
      <c r="C993" s="2" t="s">
        <v>11</v>
      </c>
      <c r="D993" s="3">
        <v>41274</v>
      </c>
      <c r="E993" s="4">
        <f t="shared" si="60"/>
        <v>2012</v>
      </c>
      <c r="F993" s="2" t="s">
        <v>18</v>
      </c>
      <c r="G993" s="2" t="s">
        <v>132</v>
      </c>
      <c r="H993" s="5">
        <v>11814000000</v>
      </c>
      <c r="I993" s="5">
        <v>10190000000</v>
      </c>
      <c r="J993" s="5">
        <v>582000000</v>
      </c>
      <c r="K993" s="2">
        <v>0</v>
      </c>
      <c r="L993" s="5">
        <v>102000000</v>
      </c>
      <c r="M993" s="1">
        <f t="shared" si="61"/>
        <v>684000000</v>
      </c>
      <c r="N993" s="1">
        <f t="shared" si="62"/>
        <v>1624000000</v>
      </c>
      <c r="O993" s="1">
        <f t="shared" si="63"/>
        <v>940000000</v>
      </c>
    </row>
    <row r="994" spans="1:15" hidden="1" x14ac:dyDescent="0.3">
      <c r="A994" s="2">
        <v>1020</v>
      </c>
      <c r="B994" s="2" t="s">
        <v>371</v>
      </c>
      <c r="C994" s="2" t="s">
        <v>14</v>
      </c>
      <c r="D994" s="3">
        <v>41639</v>
      </c>
      <c r="E994" s="4">
        <f t="shared" si="60"/>
        <v>2013</v>
      </c>
      <c r="F994" s="2" t="s">
        <v>18</v>
      </c>
      <c r="G994" s="2" t="s">
        <v>132</v>
      </c>
      <c r="H994" s="5">
        <v>12784000000</v>
      </c>
      <c r="I994" s="5">
        <v>11020000000</v>
      </c>
      <c r="J994" s="5">
        <v>649000000</v>
      </c>
      <c r="K994" s="2">
        <v>0</v>
      </c>
      <c r="L994" s="5">
        <v>127000000</v>
      </c>
      <c r="M994" s="1">
        <f t="shared" si="61"/>
        <v>776000000</v>
      </c>
      <c r="N994" s="1">
        <f t="shared" si="62"/>
        <v>1764000000</v>
      </c>
      <c r="O994" s="1">
        <f t="shared" si="63"/>
        <v>988000000</v>
      </c>
    </row>
    <row r="995" spans="1:15" hidden="1" x14ac:dyDescent="0.3">
      <c r="A995" s="2">
        <v>1021</v>
      </c>
      <c r="B995" s="2" t="s">
        <v>371</v>
      </c>
      <c r="C995" s="2" t="s">
        <v>15</v>
      </c>
      <c r="D995" s="3">
        <v>42004</v>
      </c>
      <c r="E995" s="4">
        <f t="shared" si="60"/>
        <v>2014</v>
      </c>
      <c r="F995" s="2" t="s">
        <v>18</v>
      </c>
      <c r="G995" s="2" t="s">
        <v>132</v>
      </c>
      <c r="H995" s="5">
        <v>13796000000</v>
      </c>
      <c r="I995" s="5">
        <v>11830000000</v>
      </c>
      <c r="J995" s="5">
        <v>659000000</v>
      </c>
      <c r="K995" s="2">
        <v>0</v>
      </c>
      <c r="L995" s="5">
        <v>148000000</v>
      </c>
      <c r="M995" s="1">
        <f t="shared" si="61"/>
        <v>807000000</v>
      </c>
      <c r="N995" s="1">
        <f t="shared" si="62"/>
        <v>1966000000</v>
      </c>
      <c r="O995" s="1">
        <f t="shared" si="63"/>
        <v>1159000000</v>
      </c>
    </row>
    <row r="996" spans="1:15" hidden="1" x14ac:dyDescent="0.3">
      <c r="A996" s="2">
        <v>1022</v>
      </c>
      <c r="B996" s="2" t="s">
        <v>371</v>
      </c>
      <c r="C996" s="2" t="s">
        <v>16</v>
      </c>
      <c r="D996" s="3">
        <v>42369</v>
      </c>
      <c r="E996" s="4">
        <f t="shared" si="60"/>
        <v>2015</v>
      </c>
      <c r="F996" s="2" t="s">
        <v>18</v>
      </c>
      <c r="G996" s="2" t="s">
        <v>132</v>
      </c>
      <c r="H996" s="5">
        <v>14486000000</v>
      </c>
      <c r="I996" s="5">
        <v>12363000000</v>
      </c>
      <c r="J996" s="5">
        <v>634000000</v>
      </c>
      <c r="K996" s="2">
        <v>0</v>
      </c>
      <c r="L996" s="5">
        <v>139000000</v>
      </c>
      <c r="M996" s="1">
        <f t="shared" si="61"/>
        <v>773000000</v>
      </c>
      <c r="N996" s="1">
        <f t="shared" si="62"/>
        <v>2123000000</v>
      </c>
      <c r="O996" s="1">
        <f t="shared" si="63"/>
        <v>1350000000</v>
      </c>
    </row>
    <row r="997" spans="1:15" hidden="1" x14ac:dyDescent="0.3">
      <c r="A997" s="2">
        <v>1023</v>
      </c>
      <c r="B997" s="2" t="s">
        <v>372</v>
      </c>
      <c r="C997" s="2" t="s">
        <v>11</v>
      </c>
      <c r="D997" s="3">
        <v>41639</v>
      </c>
      <c r="E997" s="4">
        <f t="shared" si="60"/>
        <v>2013</v>
      </c>
      <c r="F997" s="2" t="s">
        <v>12</v>
      </c>
      <c r="G997" s="2" t="s">
        <v>63</v>
      </c>
      <c r="H997" s="5">
        <v>6761000000</v>
      </c>
      <c r="I997" s="5">
        <v>4802000000</v>
      </c>
      <c r="J997" s="5">
        <v>1347000000</v>
      </c>
      <c r="K997" s="2">
        <v>0</v>
      </c>
      <c r="L997" s="2">
        <v>0</v>
      </c>
      <c r="M997" s="1">
        <f t="shared" si="61"/>
        <v>1347000000</v>
      </c>
      <c r="N997" s="1">
        <f t="shared" si="62"/>
        <v>1959000000</v>
      </c>
      <c r="O997" s="1">
        <f t="shared" si="63"/>
        <v>612000000</v>
      </c>
    </row>
    <row r="998" spans="1:15" hidden="1" x14ac:dyDescent="0.3">
      <c r="A998" s="2">
        <v>1024</v>
      </c>
      <c r="B998" s="2" t="s">
        <v>372</v>
      </c>
      <c r="C998" s="2" t="s">
        <v>14</v>
      </c>
      <c r="D998" s="3">
        <v>42004</v>
      </c>
      <c r="E998" s="4">
        <f t="shared" si="60"/>
        <v>2014</v>
      </c>
      <c r="F998" s="2" t="s">
        <v>12</v>
      </c>
      <c r="G998" s="2" t="s">
        <v>63</v>
      </c>
      <c r="H998" s="5">
        <v>7006000000</v>
      </c>
      <c r="I998" s="5">
        <v>4946000000</v>
      </c>
      <c r="J998" s="5">
        <v>1338000000</v>
      </c>
      <c r="K998" s="2">
        <v>0</v>
      </c>
      <c r="L998" s="2">
        <v>0</v>
      </c>
      <c r="M998" s="1">
        <f t="shared" si="61"/>
        <v>1338000000</v>
      </c>
      <c r="N998" s="1">
        <f t="shared" si="62"/>
        <v>2060000000</v>
      </c>
      <c r="O998" s="1">
        <f t="shared" si="63"/>
        <v>722000000</v>
      </c>
    </row>
    <row r="999" spans="1:15" hidden="1" x14ac:dyDescent="0.3">
      <c r="A999" s="2">
        <v>1025</v>
      </c>
      <c r="B999" s="2" t="s">
        <v>372</v>
      </c>
      <c r="C999" s="2" t="s">
        <v>15</v>
      </c>
      <c r="D999" s="3">
        <v>42369</v>
      </c>
      <c r="E999" s="4">
        <f t="shared" si="60"/>
        <v>2015</v>
      </c>
      <c r="F999" s="2" t="s">
        <v>12</v>
      </c>
      <c r="G999" s="2" t="s">
        <v>63</v>
      </c>
      <c r="H999" s="5">
        <v>7142000000</v>
      </c>
      <c r="I999" s="5">
        <v>4889000000</v>
      </c>
      <c r="J999" s="5">
        <v>1339000000</v>
      </c>
      <c r="K999" s="2">
        <v>0</v>
      </c>
      <c r="L999" s="2">
        <v>0</v>
      </c>
      <c r="M999" s="1">
        <f t="shared" si="61"/>
        <v>1339000000</v>
      </c>
      <c r="N999" s="1">
        <f t="shared" si="62"/>
        <v>2253000000</v>
      </c>
      <c r="O999" s="1">
        <f t="shared" si="63"/>
        <v>914000000</v>
      </c>
    </row>
    <row r="1000" spans="1:15" hidden="1" x14ac:dyDescent="0.3">
      <c r="A1000" s="2">
        <v>1026</v>
      </c>
      <c r="B1000" s="2" t="s">
        <v>372</v>
      </c>
      <c r="C1000" s="2" t="s">
        <v>16</v>
      </c>
      <c r="D1000" s="3">
        <v>42735</v>
      </c>
      <c r="E1000" s="4">
        <f t="shared" si="60"/>
        <v>2016</v>
      </c>
      <c r="F1000" s="2" t="s">
        <v>12</v>
      </c>
      <c r="G1000" s="2" t="s">
        <v>63</v>
      </c>
      <c r="H1000" s="5">
        <v>7357000000</v>
      </c>
      <c r="I1000" s="5">
        <v>4901000000</v>
      </c>
      <c r="J1000" s="5">
        <v>1403000000</v>
      </c>
      <c r="K1000" s="2">
        <v>0</v>
      </c>
      <c r="L1000" s="2">
        <v>0</v>
      </c>
      <c r="M1000" s="1">
        <f t="shared" si="61"/>
        <v>1403000000</v>
      </c>
      <c r="N1000" s="1">
        <f t="shared" si="62"/>
        <v>2456000000</v>
      </c>
      <c r="O1000" s="1">
        <f t="shared" si="63"/>
        <v>1053000000</v>
      </c>
    </row>
    <row r="1001" spans="1:15" hidden="1" x14ac:dyDescent="0.3">
      <c r="A1001" s="2">
        <v>1027</v>
      </c>
      <c r="B1001" s="2" t="s">
        <v>373</v>
      </c>
      <c r="C1001" s="2" t="s">
        <v>11</v>
      </c>
      <c r="D1001" s="3">
        <v>41274</v>
      </c>
      <c r="E1001" s="4">
        <f t="shared" si="60"/>
        <v>2012</v>
      </c>
      <c r="F1001" s="2" t="s">
        <v>18</v>
      </c>
      <c r="G1001" s="2" t="s">
        <v>285</v>
      </c>
      <c r="H1001" s="5">
        <v>6420881000</v>
      </c>
      <c r="I1001" s="5">
        <v>3011684000</v>
      </c>
      <c r="J1001" s="5">
        <v>2388182000</v>
      </c>
      <c r="K1001" s="2">
        <v>0</v>
      </c>
      <c r="L1001" s="2">
        <v>0</v>
      </c>
      <c r="M1001" s="1">
        <f t="shared" si="61"/>
        <v>2388182000</v>
      </c>
      <c r="N1001" s="1">
        <f t="shared" si="62"/>
        <v>3409197000</v>
      </c>
      <c r="O1001" s="1">
        <f t="shared" si="63"/>
        <v>1021015000</v>
      </c>
    </row>
    <row r="1002" spans="1:15" hidden="1" x14ac:dyDescent="0.3">
      <c r="A1002" s="2">
        <v>1028</v>
      </c>
      <c r="B1002" s="2" t="s">
        <v>373</v>
      </c>
      <c r="C1002" s="2" t="s">
        <v>14</v>
      </c>
      <c r="D1002" s="3">
        <v>41639</v>
      </c>
      <c r="E1002" s="4">
        <f t="shared" si="60"/>
        <v>2013</v>
      </c>
      <c r="F1002" s="2" t="s">
        <v>18</v>
      </c>
      <c r="G1002" s="2" t="s">
        <v>285</v>
      </c>
      <c r="H1002" s="5">
        <v>6484892000</v>
      </c>
      <c r="I1002" s="5">
        <v>3006009000</v>
      </c>
      <c r="J1002" s="5">
        <v>2310780000</v>
      </c>
      <c r="K1002" s="2">
        <v>0</v>
      </c>
      <c r="L1002" s="2">
        <v>0</v>
      </c>
      <c r="M1002" s="1">
        <f t="shared" si="61"/>
        <v>2310780000</v>
      </c>
      <c r="N1002" s="1">
        <f t="shared" si="62"/>
        <v>3478883000</v>
      </c>
      <c r="O1002" s="1">
        <f t="shared" si="63"/>
        <v>1168103000</v>
      </c>
    </row>
    <row r="1003" spans="1:15" hidden="1" x14ac:dyDescent="0.3">
      <c r="A1003" s="2">
        <v>1029</v>
      </c>
      <c r="B1003" s="2" t="s">
        <v>373</v>
      </c>
      <c r="C1003" s="2" t="s">
        <v>15</v>
      </c>
      <c r="D1003" s="3">
        <v>42004</v>
      </c>
      <c r="E1003" s="4">
        <f t="shared" si="60"/>
        <v>2014</v>
      </c>
      <c r="F1003" s="2" t="s">
        <v>18</v>
      </c>
      <c r="G1003" s="2" t="s">
        <v>285</v>
      </c>
      <c r="H1003" s="5">
        <v>6023819000</v>
      </c>
      <c r="I1003" s="5">
        <v>3022797000</v>
      </c>
      <c r="J1003" s="5">
        <v>2347308000</v>
      </c>
      <c r="K1003" s="2">
        <v>0</v>
      </c>
      <c r="L1003" s="2">
        <v>0</v>
      </c>
      <c r="M1003" s="1">
        <f t="shared" si="61"/>
        <v>2347308000</v>
      </c>
      <c r="N1003" s="1">
        <f t="shared" si="62"/>
        <v>3001022000</v>
      </c>
      <c r="O1003" s="1">
        <f t="shared" si="63"/>
        <v>653714000</v>
      </c>
    </row>
    <row r="1004" spans="1:15" hidden="1" x14ac:dyDescent="0.3">
      <c r="A1004" s="2">
        <v>1030</v>
      </c>
      <c r="B1004" s="2" t="s">
        <v>373</v>
      </c>
      <c r="C1004" s="2" t="s">
        <v>16</v>
      </c>
      <c r="D1004" s="3">
        <v>42369</v>
      </c>
      <c r="E1004" s="4">
        <f t="shared" si="60"/>
        <v>2015</v>
      </c>
      <c r="F1004" s="2" t="s">
        <v>18</v>
      </c>
      <c r="G1004" s="2" t="s">
        <v>285</v>
      </c>
      <c r="H1004" s="5">
        <v>5702613000</v>
      </c>
      <c r="I1004" s="5">
        <v>2896255000</v>
      </c>
      <c r="J1004" s="5">
        <v>2265436000</v>
      </c>
      <c r="K1004" s="2">
        <v>0</v>
      </c>
      <c r="L1004" s="2">
        <v>0</v>
      </c>
      <c r="M1004" s="1">
        <f t="shared" si="61"/>
        <v>2265436000</v>
      </c>
      <c r="N1004" s="1">
        <f t="shared" si="62"/>
        <v>2806358000</v>
      </c>
      <c r="O1004" s="1">
        <f t="shared" si="63"/>
        <v>540922000</v>
      </c>
    </row>
    <row r="1005" spans="1:15" hidden="1" x14ac:dyDescent="0.3">
      <c r="A1005" s="2">
        <v>1031</v>
      </c>
      <c r="B1005" s="2" t="s">
        <v>374</v>
      </c>
      <c r="C1005" s="2" t="s">
        <v>11</v>
      </c>
      <c r="D1005" s="3">
        <v>41274</v>
      </c>
      <c r="E1005" s="4">
        <f t="shared" si="60"/>
        <v>2012</v>
      </c>
      <c r="F1005" s="2" t="s">
        <v>18</v>
      </c>
      <c r="G1005" s="2" t="s">
        <v>154</v>
      </c>
      <c r="H1005" s="5">
        <v>27567000000</v>
      </c>
      <c r="I1005" s="5">
        <v>16750700000</v>
      </c>
      <c r="J1005" s="5">
        <v>2211700000</v>
      </c>
      <c r="K1005" s="2">
        <v>0</v>
      </c>
      <c r="L1005" s="2">
        <v>0</v>
      </c>
      <c r="M1005" s="1">
        <f t="shared" si="61"/>
        <v>2211700000</v>
      </c>
      <c r="N1005" s="1">
        <f t="shared" si="62"/>
        <v>10816300000</v>
      </c>
      <c r="O1005" s="1">
        <f t="shared" si="63"/>
        <v>8604600000</v>
      </c>
    </row>
    <row r="1006" spans="1:15" hidden="1" x14ac:dyDescent="0.3">
      <c r="A1006" s="2">
        <v>1032</v>
      </c>
      <c r="B1006" s="2" t="s">
        <v>374</v>
      </c>
      <c r="C1006" s="2" t="s">
        <v>14</v>
      </c>
      <c r="D1006" s="3">
        <v>41639</v>
      </c>
      <c r="E1006" s="4">
        <f t="shared" si="60"/>
        <v>2013</v>
      </c>
      <c r="F1006" s="2" t="s">
        <v>18</v>
      </c>
      <c r="G1006" s="2" t="s">
        <v>154</v>
      </c>
      <c r="H1006" s="5">
        <v>28105700000</v>
      </c>
      <c r="I1006" s="5">
        <v>17203000000</v>
      </c>
      <c r="J1006" s="5">
        <v>2138400000</v>
      </c>
      <c r="K1006" s="2">
        <v>0</v>
      </c>
      <c r="L1006" s="2">
        <v>0</v>
      </c>
      <c r="M1006" s="1">
        <f t="shared" si="61"/>
        <v>2138400000</v>
      </c>
      <c r="N1006" s="1">
        <f t="shared" si="62"/>
        <v>10902700000</v>
      </c>
      <c r="O1006" s="1">
        <f t="shared" si="63"/>
        <v>8764300000</v>
      </c>
    </row>
    <row r="1007" spans="1:15" hidden="1" x14ac:dyDescent="0.3">
      <c r="A1007" s="2">
        <v>1033</v>
      </c>
      <c r="B1007" s="2" t="s">
        <v>374</v>
      </c>
      <c r="C1007" s="2" t="s">
        <v>15</v>
      </c>
      <c r="D1007" s="3">
        <v>42004</v>
      </c>
      <c r="E1007" s="4">
        <f t="shared" si="60"/>
        <v>2014</v>
      </c>
      <c r="F1007" s="2" t="s">
        <v>18</v>
      </c>
      <c r="G1007" s="2" t="s">
        <v>154</v>
      </c>
      <c r="H1007" s="5">
        <v>27441300000</v>
      </c>
      <c r="I1007" s="5">
        <v>16985600000</v>
      </c>
      <c r="J1007" s="5">
        <v>2506500000</v>
      </c>
      <c r="K1007" s="2">
        <v>0</v>
      </c>
      <c r="L1007" s="2">
        <v>0</v>
      </c>
      <c r="M1007" s="1">
        <f t="shared" si="61"/>
        <v>2506500000</v>
      </c>
      <c r="N1007" s="1">
        <f t="shared" si="62"/>
        <v>10455700000</v>
      </c>
      <c r="O1007" s="1">
        <f t="shared" si="63"/>
        <v>7949200000</v>
      </c>
    </row>
    <row r="1008" spans="1:15" hidden="1" x14ac:dyDescent="0.3">
      <c r="A1008" s="2">
        <v>1034</v>
      </c>
      <c r="B1008" s="2" t="s">
        <v>374</v>
      </c>
      <c r="C1008" s="2" t="s">
        <v>16</v>
      </c>
      <c r="D1008" s="3">
        <v>42369</v>
      </c>
      <c r="E1008" s="4">
        <f t="shared" si="60"/>
        <v>2015</v>
      </c>
      <c r="F1008" s="2" t="s">
        <v>18</v>
      </c>
      <c r="G1008" s="2" t="s">
        <v>154</v>
      </c>
      <c r="H1008" s="5">
        <v>25413000000</v>
      </c>
      <c r="I1008" s="5">
        <v>15623800000</v>
      </c>
      <c r="J1008" s="5">
        <v>2643700000</v>
      </c>
      <c r="K1008" s="2">
        <v>0</v>
      </c>
      <c r="L1008" s="2">
        <v>0</v>
      </c>
      <c r="M1008" s="1">
        <f t="shared" si="61"/>
        <v>2643700000</v>
      </c>
      <c r="N1008" s="1">
        <f t="shared" si="62"/>
        <v>9789200000</v>
      </c>
      <c r="O1008" s="1">
        <f t="shared" si="63"/>
        <v>7145500000</v>
      </c>
    </row>
    <row r="1009" spans="1:15" hidden="1" x14ac:dyDescent="0.3">
      <c r="A1009" s="2">
        <v>1035</v>
      </c>
      <c r="B1009" s="2" t="s">
        <v>375</v>
      </c>
      <c r="C1009" s="2" t="s">
        <v>11</v>
      </c>
      <c r="D1009" s="3">
        <v>41364</v>
      </c>
      <c r="E1009" s="4">
        <f t="shared" si="60"/>
        <v>2013</v>
      </c>
      <c r="F1009" s="2" t="s">
        <v>21</v>
      </c>
      <c r="G1009" s="2" t="s">
        <v>33</v>
      </c>
      <c r="H1009" s="5">
        <v>1581623000</v>
      </c>
      <c r="I1009" s="5">
        <v>743164000</v>
      </c>
      <c r="J1009" s="5">
        <v>261471000</v>
      </c>
      <c r="K1009" s="5">
        <v>254723000</v>
      </c>
      <c r="L1009" s="5">
        <v>111537000</v>
      </c>
      <c r="M1009" s="1">
        <f t="shared" si="61"/>
        <v>627731000</v>
      </c>
      <c r="N1009" s="1">
        <f t="shared" si="62"/>
        <v>838459000</v>
      </c>
      <c r="O1009" s="1">
        <f t="shared" si="63"/>
        <v>210728000</v>
      </c>
    </row>
    <row r="1010" spans="1:15" hidden="1" x14ac:dyDescent="0.3">
      <c r="A1010" s="2">
        <v>1036</v>
      </c>
      <c r="B1010" s="2" t="s">
        <v>375</v>
      </c>
      <c r="C1010" s="2" t="s">
        <v>14</v>
      </c>
      <c r="D1010" s="3">
        <v>41729</v>
      </c>
      <c r="E1010" s="4">
        <f t="shared" si="60"/>
        <v>2014</v>
      </c>
      <c r="F1010" s="2" t="s">
        <v>21</v>
      </c>
      <c r="G1010" s="2" t="s">
        <v>33</v>
      </c>
      <c r="H1010" s="5">
        <v>1931217000</v>
      </c>
      <c r="I1010" s="5">
        <v>802474000</v>
      </c>
      <c r="J1010" s="5">
        <v>267278000</v>
      </c>
      <c r="K1010" s="5">
        <v>305043000</v>
      </c>
      <c r="L1010" s="5">
        <v>94534000</v>
      </c>
      <c r="M1010" s="1">
        <f t="shared" si="61"/>
        <v>666855000</v>
      </c>
      <c r="N1010" s="1">
        <f t="shared" si="62"/>
        <v>1128743000</v>
      </c>
      <c r="O1010" s="1">
        <f t="shared" si="63"/>
        <v>461888000</v>
      </c>
    </row>
    <row r="1011" spans="1:15" hidden="1" x14ac:dyDescent="0.3">
      <c r="A1011" s="2">
        <v>1037</v>
      </c>
      <c r="B1011" s="2" t="s">
        <v>375</v>
      </c>
      <c r="C1011" s="2" t="s">
        <v>15</v>
      </c>
      <c r="D1011" s="3">
        <v>42094</v>
      </c>
      <c r="E1011" s="4">
        <f t="shared" si="60"/>
        <v>2015</v>
      </c>
      <c r="F1011" s="2" t="s">
        <v>21</v>
      </c>
      <c r="G1011" s="2" t="s">
        <v>33</v>
      </c>
      <c r="H1011" s="5">
        <v>2147036000</v>
      </c>
      <c r="I1011" s="5">
        <v>917472000</v>
      </c>
      <c r="J1011" s="5">
        <v>274815000</v>
      </c>
      <c r="K1011" s="5">
        <v>349543000</v>
      </c>
      <c r="L1011" s="5">
        <v>176746000</v>
      </c>
      <c r="M1011" s="1">
        <f t="shared" si="61"/>
        <v>801104000</v>
      </c>
      <c r="N1011" s="1">
        <f t="shared" si="62"/>
        <v>1229564000</v>
      </c>
      <c r="O1011" s="1">
        <f t="shared" si="63"/>
        <v>428460000</v>
      </c>
    </row>
    <row r="1012" spans="1:15" hidden="1" x14ac:dyDescent="0.3">
      <c r="A1012" s="2">
        <v>1038</v>
      </c>
      <c r="B1012" s="2" t="s">
        <v>375</v>
      </c>
      <c r="C1012" s="2" t="s">
        <v>16</v>
      </c>
      <c r="D1012" s="3">
        <v>42460</v>
      </c>
      <c r="E1012" s="4">
        <f t="shared" si="60"/>
        <v>2016</v>
      </c>
      <c r="F1012" s="2" t="s">
        <v>21</v>
      </c>
      <c r="G1012" s="2" t="s">
        <v>33</v>
      </c>
      <c r="H1012" s="5">
        <v>2173334000</v>
      </c>
      <c r="I1012" s="5">
        <v>967870000</v>
      </c>
      <c r="J1012" s="5">
        <v>301670000</v>
      </c>
      <c r="K1012" s="5">
        <v>372596000</v>
      </c>
      <c r="L1012" s="5">
        <v>174896000</v>
      </c>
      <c r="M1012" s="1">
        <f t="shared" si="61"/>
        <v>849162000</v>
      </c>
      <c r="N1012" s="1">
        <f t="shared" si="62"/>
        <v>1205464000</v>
      </c>
      <c r="O1012" s="1">
        <f t="shared" si="63"/>
        <v>356302000</v>
      </c>
    </row>
    <row r="1013" spans="1:15" hidden="1" x14ac:dyDescent="0.3">
      <c r="A1013" s="2">
        <v>1039</v>
      </c>
      <c r="B1013" s="2" t="s">
        <v>376</v>
      </c>
      <c r="C1013" s="2" t="s">
        <v>11</v>
      </c>
      <c r="D1013" s="3">
        <v>41364</v>
      </c>
      <c r="E1013" s="4">
        <f t="shared" si="60"/>
        <v>2013</v>
      </c>
      <c r="F1013" s="2" t="s">
        <v>24</v>
      </c>
      <c r="G1013" s="2" t="s">
        <v>27</v>
      </c>
      <c r="H1013" s="5">
        <v>122196000000</v>
      </c>
      <c r="I1013" s="5">
        <v>115315000000</v>
      </c>
      <c r="J1013" s="5">
        <v>4110000000</v>
      </c>
      <c r="K1013" s="5">
        <v>433000000</v>
      </c>
      <c r="L1013" s="2">
        <v>0</v>
      </c>
      <c r="M1013" s="1">
        <f t="shared" si="61"/>
        <v>4543000000</v>
      </c>
      <c r="N1013" s="1">
        <f t="shared" si="62"/>
        <v>6881000000</v>
      </c>
      <c r="O1013" s="1">
        <f t="shared" si="63"/>
        <v>2338000000</v>
      </c>
    </row>
    <row r="1014" spans="1:15" hidden="1" x14ac:dyDescent="0.3">
      <c r="A1014" s="2">
        <v>1040</v>
      </c>
      <c r="B1014" s="2" t="s">
        <v>376</v>
      </c>
      <c r="C1014" s="2" t="s">
        <v>14</v>
      </c>
      <c r="D1014" s="3">
        <v>41729</v>
      </c>
      <c r="E1014" s="4">
        <f t="shared" si="60"/>
        <v>2014</v>
      </c>
      <c r="F1014" s="2" t="s">
        <v>24</v>
      </c>
      <c r="G1014" s="2" t="s">
        <v>27</v>
      </c>
      <c r="H1014" s="5">
        <v>137392000000</v>
      </c>
      <c r="I1014" s="5">
        <v>129040000000</v>
      </c>
      <c r="J1014" s="5">
        <v>5388000000</v>
      </c>
      <c r="K1014" s="5">
        <v>457000000</v>
      </c>
      <c r="L1014" s="2">
        <v>0</v>
      </c>
      <c r="M1014" s="1">
        <f t="shared" si="61"/>
        <v>5845000000</v>
      </c>
      <c r="N1014" s="1">
        <f t="shared" si="62"/>
        <v>8352000000</v>
      </c>
      <c r="O1014" s="1">
        <f t="shared" si="63"/>
        <v>2507000000</v>
      </c>
    </row>
    <row r="1015" spans="1:15" hidden="1" x14ac:dyDescent="0.3">
      <c r="A1015" s="2">
        <v>1041</v>
      </c>
      <c r="B1015" s="2" t="s">
        <v>376</v>
      </c>
      <c r="C1015" s="2" t="s">
        <v>15</v>
      </c>
      <c r="D1015" s="3">
        <v>42094</v>
      </c>
      <c r="E1015" s="4">
        <f t="shared" si="60"/>
        <v>2015</v>
      </c>
      <c r="F1015" s="2" t="s">
        <v>24</v>
      </c>
      <c r="G1015" s="2" t="s">
        <v>27</v>
      </c>
      <c r="H1015" s="5">
        <v>179045000000</v>
      </c>
      <c r="I1015" s="5">
        <v>167634000000</v>
      </c>
      <c r="J1015" s="5">
        <v>7901000000</v>
      </c>
      <c r="K1015" s="5">
        <v>392000000</v>
      </c>
      <c r="L1015" s="2">
        <v>0</v>
      </c>
      <c r="M1015" s="1">
        <f t="shared" si="61"/>
        <v>8293000000</v>
      </c>
      <c r="N1015" s="1">
        <f t="shared" si="62"/>
        <v>11411000000</v>
      </c>
      <c r="O1015" s="1">
        <f t="shared" si="63"/>
        <v>3118000000</v>
      </c>
    </row>
    <row r="1016" spans="1:15" hidden="1" x14ac:dyDescent="0.3">
      <c r="A1016" s="2">
        <v>1042</v>
      </c>
      <c r="B1016" s="2" t="s">
        <v>376</v>
      </c>
      <c r="C1016" s="2" t="s">
        <v>16</v>
      </c>
      <c r="D1016" s="3">
        <v>42460</v>
      </c>
      <c r="E1016" s="4">
        <f t="shared" si="60"/>
        <v>2016</v>
      </c>
      <c r="F1016" s="2" t="s">
        <v>24</v>
      </c>
      <c r="G1016" s="2" t="s">
        <v>27</v>
      </c>
      <c r="H1016" s="5">
        <v>190884000000</v>
      </c>
      <c r="I1016" s="5">
        <v>179468000000</v>
      </c>
      <c r="J1016" s="5">
        <v>7276000000</v>
      </c>
      <c r="K1016" s="5">
        <v>392000000</v>
      </c>
      <c r="L1016" s="2">
        <v>0</v>
      </c>
      <c r="M1016" s="1">
        <f t="shared" si="61"/>
        <v>7668000000</v>
      </c>
      <c r="N1016" s="1">
        <f t="shared" si="62"/>
        <v>11416000000</v>
      </c>
      <c r="O1016" s="1">
        <f t="shared" si="63"/>
        <v>3748000000</v>
      </c>
    </row>
    <row r="1017" spans="1:15" hidden="1" x14ac:dyDescent="0.3">
      <c r="A1017" s="2">
        <v>1043</v>
      </c>
      <c r="B1017" s="2" t="s">
        <v>377</v>
      </c>
      <c r="C1017" s="2" t="s">
        <v>11</v>
      </c>
      <c r="D1017" s="3">
        <v>41274</v>
      </c>
      <c r="E1017" s="4">
        <f t="shared" si="60"/>
        <v>2012</v>
      </c>
      <c r="F1017" s="2" t="s">
        <v>46</v>
      </c>
      <c r="G1017" s="2" t="s">
        <v>378</v>
      </c>
      <c r="H1017" s="5">
        <v>2730300000</v>
      </c>
      <c r="I1017" s="5">
        <v>795000000</v>
      </c>
      <c r="J1017" s="5">
        <v>752200000</v>
      </c>
      <c r="K1017" s="2">
        <v>0</v>
      </c>
      <c r="L1017" s="5">
        <v>93500000</v>
      </c>
      <c r="M1017" s="1">
        <f t="shared" si="61"/>
        <v>845700000</v>
      </c>
      <c r="N1017" s="1">
        <f t="shared" si="62"/>
        <v>1935300000</v>
      </c>
      <c r="O1017" s="1">
        <f t="shared" si="63"/>
        <v>1089600000</v>
      </c>
    </row>
    <row r="1018" spans="1:15" hidden="1" x14ac:dyDescent="0.3">
      <c r="A1018" s="2">
        <v>1044</v>
      </c>
      <c r="B1018" s="2" t="s">
        <v>377</v>
      </c>
      <c r="C1018" s="2" t="s">
        <v>14</v>
      </c>
      <c r="D1018" s="3">
        <v>41639</v>
      </c>
      <c r="E1018" s="4">
        <f t="shared" si="60"/>
        <v>2013</v>
      </c>
      <c r="F1018" s="2" t="s">
        <v>46</v>
      </c>
      <c r="G1018" s="2" t="s">
        <v>378</v>
      </c>
      <c r="H1018" s="5">
        <v>2972500000</v>
      </c>
      <c r="I1018" s="5">
        <v>822400000</v>
      </c>
      <c r="J1018" s="5">
        <v>822100000</v>
      </c>
      <c r="K1018" s="2">
        <v>0</v>
      </c>
      <c r="L1018" s="5">
        <v>93400000</v>
      </c>
      <c r="M1018" s="1">
        <f t="shared" si="61"/>
        <v>915500000</v>
      </c>
      <c r="N1018" s="1">
        <f t="shared" si="62"/>
        <v>2150100000</v>
      </c>
      <c r="O1018" s="1">
        <f t="shared" si="63"/>
        <v>1234600000</v>
      </c>
    </row>
    <row r="1019" spans="1:15" hidden="1" x14ac:dyDescent="0.3">
      <c r="A1019" s="2">
        <v>1045</v>
      </c>
      <c r="B1019" s="2" t="s">
        <v>377</v>
      </c>
      <c r="C1019" s="2" t="s">
        <v>15</v>
      </c>
      <c r="D1019" s="3">
        <v>42004</v>
      </c>
      <c r="E1019" s="4">
        <f t="shared" si="60"/>
        <v>2014</v>
      </c>
      <c r="F1019" s="2" t="s">
        <v>46</v>
      </c>
      <c r="G1019" s="2" t="s">
        <v>378</v>
      </c>
      <c r="H1019" s="5">
        <v>3334300000</v>
      </c>
      <c r="I1019" s="5">
        <v>930300000</v>
      </c>
      <c r="J1019" s="5">
        <v>869300000</v>
      </c>
      <c r="K1019" s="2">
        <v>0</v>
      </c>
      <c r="L1019" s="5">
        <v>95600000</v>
      </c>
      <c r="M1019" s="1">
        <f t="shared" si="61"/>
        <v>964900000</v>
      </c>
      <c r="N1019" s="1">
        <f t="shared" si="62"/>
        <v>2404000000</v>
      </c>
      <c r="O1019" s="1">
        <f t="shared" si="63"/>
        <v>1439100000</v>
      </c>
    </row>
    <row r="1020" spans="1:15" hidden="1" x14ac:dyDescent="0.3">
      <c r="A1020" s="2">
        <v>1046</v>
      </c>
      <c r="B1020" s="2" t="s">
        <v>377</v>
      </c>
      <c r="C1020" s="2" t="s">
        <v>16</v>
      </c>
      <c r="D1020" s="3">
        <v>42369</v>
      </c>
      <c r="E1020" s="4">
        <f t="shared" si="60"/>
        <v>2015</v>
      </c>
      <c r="F1020" s="2" t="s">
        <v>46</v>
      </c>
      <c r="G1020" s="2" t="s">
        <v>378</v>
      </c>
      <c r="H1020" s="5">
        <v>3484500000</v>
      </c>
      <c r="I1020" s="5">
        <v>976300000</v>
      </c>
      <c r="J1020" s="5">
        <v>921300000</v>
      </c>
      <c r="K1020" s="2">
        <v>0</v>
      </c>
      <c r="L1020" s="5">
        <v>113500000</v>
      </c>
      <c r="M1020" s="1">
        <f t="shared" si="61"/>
        <v>1034800000</v>
      </c>
      <c r="N1020" s="1">
        <f t="shared" si="62"/>
        <v>2508200000</v>
      </c>
      <c r="O1020" s="1">
        <f t="shared" si="63"/>
        <v>1473400000</v>
      </c>
    </row>
    <row r="1021" spans="1:15" hidden="1" x14ac:dyDescent="0.3">
      <c r="A1021" s="2">
        <v>1047</v>
      </c>
      <c r="B1021" s="2" t="s">
        <v>379</v>
      </c>
      <c r="C1021" s="2" t="s">
        <v>11</v>
      </c>
      <c r="D1021" s="3">
        <v>41274</v>
      </c>
      <c r="E1021" s="4">
        <f t="shared" si="60"/>
        <v>2012</v>
      </c>
      <c r="F1021" s="2" t="s">
        <v>35</v>
      </c>
      <c r="G1021" s="2" t="s">
        <v>123</v>
      </c>
      <c r="H1021" s="5">
        <v>35015000000</v>
      </c>
      <c r="I1021" s="5">
        <v>21939000000</v>
      </c>
      <c r="J1021" s="5">
        <v>9176000000</v>
      </c>
      <c r="K1021" s="2">
        <v>0</v>
      </c>
      <c r="L1021" s="5">
        <v>217000000</v>
      </c>
      <c r="M1021" s="1">
        <f t="shared" si="61"/>
        <v>9393000000</v>
      </c>
      <c r="N1021" s="1">
        <f t="shared" si="62"/>
        <v>13076000000</v>
      </c>
      <c r="O1021" s="1">
        <f t="shared" si="63"/>
        <v>3683000000</v>
      </c>
    </row>
    <row r="1022" spans="1:15" hidden="1" x14ac:dyDescent="0.3">
      <c r="A1022" s="2">
        <v>1048</v>
      </c>
      <c r="B1022" s="2" t="s">
        <v>379</v>
      </c>
      <c r="C1022" s="2" t="s">
        <v>14</v>
      </c>
      <c r="D1022" s="3">
        <v>41639</v>
      </c>
      <c r="E1022" s="4">
        <f t="shared" si="60"/>
        <v>2013</v>
      </c>
      <c r="F1022" s="2" t="s">
        <v>35</v>
      </c>
      <c r="G1022" s="2" t="s">
        <v>123</v>
      </c>
      <c r="H1022" s="5">
        <v>35299000000</v>
      </c>
      <c r="I1022" s="5">
        <v>22189000000</v>
      </c>
      <c r="J1022" s="5">
        <v>8679000000</v>
      </c>
      <c r="K1022" s="2">
        <v>0</v>
      </c>
      <c r="L1022" s="5">
        <v>217000000</v>
      </c>
      <c r="M1022" s="1">
        <f t="shared" si="61"/>
        <v>8896000000</v>
      </c>
      <c r="N1022" s="1">
        <f t="shared" si="62"/>
        <v>13110000000</v>
      </c>
      <c r="O1022" s="1">
        <f t="shared" si="63"/>
        <v>4214000000</v>
      </c>
    </row>
    <row r="1023" spans="1:15" hidden="1" x14ac:dyDescent="0.3">
      <c r="A1023" s="2">
        <v>1049</v>
      </c>
      <c r="B1023" s="2" t="s">
        <v>379</v>
      </c>
      <c r="C1023" s="2" t="s">
        <v>15</v>
      </c>
      <c r="D1023" s="3">
        <v>42004</v>
      </c>
      <c r="E1023" s="4">
        <f t="shared" si="60"/>
        <v>2014</v>
      </c>
      <c r="F1023" s="2" t="s">
        <v>35</v>
      </c>
      <c r="G1023" s="2" t="s">
        <v>123</v>
      </c>
      <c r="H1023" s="5">
        <v>34244000000</v>
      </c>
      <c r="I1023" s="5">
        <v>21647000000</v>
      </c>
      <c r="J1023" s="5">
        <v>8457000000</v>
      </c>
      <c r="K1023" s="2">
        <v>0</v>
      </c>
      <c r="L1023" s="5">
        <v>206000000</v>
      </c>
      <c r="M1023" s="1">
        <f t="shared" si="61"/>
        <v>8663000000</v>
      </c>
      <c r="N1023" s="1">
        <f t="shared" si="62"/>
        <v>12597000000</v>
      </c>
      <c r="O1023" s="1">
        <f t="shared" si="63"/>
        <v>3934000000</v>
      </c>
    </row>
    <row r="1024" spans="1:15" hidden="1" x14ac:dyDescent="0.3">
      <c r="A1024" s="2">
        <v>1050</v>
      </c>
      <c r="B1024" s="2" t="s">
        <v>379</v>
      </c>
      <c r="C1024" s="2" t="s">
        <v>16</v>
      </c>
      <c r="D1024" s="3">
        <v>42369</v>
      </c>
      <c r="E1024" s="4">
        <f t="shared" si="60"/>
        <v>2015</v>
      </c>
      <c r="F1024" s="2" t="s">
        <v>35</v>
      </c>
      <c r="G1024" s="2" t="s">
        <v>123</v>
      </c>
      <c r="H1024" s="5">
        <v>29636000000</v>
      </c>
      <c r="I1024" s="5">
        <v>18124000000</v>
      </c>
      <c r="J1024" s="5">
        <v>7577000000</v>
      </c>
      <c r="K1024" s="2">
        <v>0</v>
      </c>
      <c r="L1024" s="5">
        <v>181000000</v>
      </c>
      <c r="M1024" s="1">
        <f t="shared" si="61"/>
        <v>7758000000</v>
      </c>
      <c r="N1024" s="1">
        <f t="shared" si="62"/>
        <v>11512000000</v>
      </c>
      <c r="O1024" s="1">
        <f t="shared" si="63"/>
        <v>3754000000</v>
      </c>
    </row>
    <row r="1025" spans="1:15" hidden="1" x14ac:dyDescent="0.3">
      <c r="A1025" s="2">
        <v>1051</v>
      </c>
      <c r="B1025" s="2" t="s">
        <v>380</v>
      </c>
      <c r="C1025" s="2" t="s">
        <v>11</v>
      </c>
      <c r="D1025" s="3">
        <v>41274</v>
      </c>
      <c r="E1025" s="4">
        <f t="shared" si="60"/>
        <v>2012</v>
      </c>
      <c r="F1025" s="2" t="s">
        <v>46</v>
      </c>
      <c r="G1025" s="2" t="s">
        <v>47</v>
      </c>
      <c r="H1025" s="5">
        <v>68150000000</v>
      </c>
      <c r="I1025" s="5">
        <v>37987000000</v>
      </c>
      <c r="J1025" s="5">
        <v>9098000000</v>
      </c>
      <c r="K1025" s="2">
        <v>0</v>
      </c>
      <c r="L1025" s="5">
        <v>17755000000</v>
      </c>
      <c r="M1025" s="1">
        <f t="shared" si="61"/>
        <v>26853000000</v>
      </c>
      <c r="N1025" s="1">
        <f t="shared" si="62"/>
        <v>30163000000</v>
      </c>
      <c r="O1025" s="1">
        <f t="shared" si="63"/>
        <v>3310000000</v>
      </c>
    </row>
    <row r="1026" spans="1:15" hidden="1" x14ac:dyDescent="0.3">
      <c r="A1026" s="2">
        <v>1052</v>
      </c>
      <c r="B1026" s="2" t="s">
        <v>380</v>
      </c>
      <c r="C1026" s="2" t="s">
        <v>14</v>
      </c>
      <c r="D1026" s="3">
        <v>41639</v>
      </c>
      <c r="E1026" s="4">
        <f t="shared" si="60"/>
        <v>2013</v>
      </c>
      <c r="F1026" s="2" t="s">
        <v>46</v>
      </c>
      <c r="G1026" s="2" t="s">
        <v>47</v>
      </c>
      <c r="H1026" s="5">
        <v>68199000000</v>
      </c>
      <c r="I1026" s="5">
        <v>38107000000</v>
      </c>
      <c r="J1026" s="5">
        <v>9438000000</v>
      </c>
      <c r="K1026" s="2">
        <v>0</v>
      </c>
      <c r="L1026" s="5">
        <v>16602000000</v>
      </c>
      <c r="M1026" s="1">
        <f t="shared" si="61"/>
        <v>26040000000</v>
      </c>
      <c r="N1026" s="1">
        <f t="shared" si="62"/>
        <v>30092000000</v>
      </c>
      <c r="O1026" s="1">
        <f t="shared" si="63"/>
        <v>4052000000</v>
      </c>
    </row>
    <row r="1027" spans="1:15" hidden="1" x14ac:dyDescent="0.3">
      <c r="A1027" s="2">
        <v>1053</v>
      </c>
      <c r="B1027" s="2" t="s">
        <v>380</v>
      </c>
      <c r="C1027" s="2" t="s">
        <v>15</v>
      </c>
      <c r="D1027" s="3">
        <v>42004</v>
      </c>
      <c r="E1027" s="4">
        <f t="shared" ref="E1027:E1090" si="64">YEAR(D1027)</f>
        <v>2014</v>
      </c>
      <c r="F1027" s="2" t="s">
        <v>46</v>
      </c>
      <c r="G1027" s="2" t="s">
        <v>47</v>
      </c>
      <c r="H1027" s="5">
        <v>73316000000</v>
      </c>
      <c r="I1027" s="5">
        <v>39102000000</v>
      </c>
      <c r="J1027" s="5">
        <v>8319000000</v>
      </c>
      <c r="K1027" s="2">
        <v>0</v>
      </c>
      <c r="L1027" s="5">
        <v>17091000000</v>
      </c>
      <c r="M1027" s="1">
        <f t="shared" ref="M1027:M1090" si="65">J1027+K1027+L1027</f>
        <v>25410000000</v>
      </c>
      <c r="N1027" s="1">
        <f t="shared" ref="N1027:N1090" si="66">H1027-I1027</f>
        <v>34214000000</v>
      </c>
      <c r="O1027" s="1">
        <f t="shared" ref="O1027:O1090" si="67">N1027-M1027</f>
        <v>8804000000</v>
      </c>
    </row>
    <row r="1028" spans="1:15" hidden="1" x14ac:dyDescent="0.3">
      <c r="A1028" s="2">
        <v>1054</v>
      </c>
      <c r="B1028" s="2" t="s">
        <v>380</v>
      </c>
      <c r="C1028" s="2" t="s">
        <v>16</v>
      </c>
      <c r="D1028" s="3">
        <v>42369</v>
      </c>
      <c r="E1028" s="4">
        <f t="shared" si="64"/>
        <v>2015</v>
      </c>
      <c r="F1028" s="2" t="s">
        <v>46</v>
      </c>
      <c r="G1028" s="2" t="s">
        <v>47</v>
      </c>
      <c r="H1028" s="5">
        <v>69951000000</v>
      </c>
      <c r="I1028" s="5">
        <v>38714000000</v>
      </c>
      <c r="J1028" s="5">
        <v>6998000000</v>
      </c>
      <c r="K1028" s="2">
        <v>0</v>
      </c>
      <c r="L1028" s="5">
        <v>16769000000</v>
      </c>
      <c r="M1028" s="1">
        <f t="shared" si="65"/>
        <v>23767000000</v>
      </c>
      <c r="N1028" s="1">
        <f t="shared" si="66"/>
        <v>31237000000</v>
      </c>
      <c r="O1028" s="1">
        <f t="shared" si="67"/>
        <v>7470000000</v>
      </c>
    </row>
    <row r="1029" spans="1:15" hidden="1" x14ac:dyDescent="0.3">
      <c r="A1029" s="2">
        <v>1055</v>
      </c>
      <c r="B1029" s="2" t="s">
        <v>381</v>
      </c>
      <c r="C1029" s="2" t="s">
        <v>11</v>
      </c>
      <c r="D1029" s="3">
        <v>41274</v>
      </c>
      <c r="E1029" s="4">
        <f t="shared" si="64"/>
        <v>2012</v>
      </c>
      <c r="F1029" s="2" t="s">
        <v>18</v>
      </c>
      <c r="G1029" s="2" t="s">
        <v>382</v>
      </c>
      <c r="H1029" s="5">
        <v>5787980000</v>
      </c>
      <c r="I1029" s="5">
        <v>4297922000</v>
      </c>
      <c r="J1029" s="5">
        <v>1110550000</v>
      </c>
      <c r="K1029" s="2">
        <v>0</v>
      </c>
      <c r="L1029" s="2">
        <v>0</v>
      </c>
      <c r="M1029" s="1">
        <f t="shared" si="65"/>
        <v>1110550000</v>
      </c>
      <c r="N1029" s="1">
        <f t="shared" si="66"/>
        <v>1490058000</v>
      </c>
      <c r="O1029" s="1">
        <f t="shared" si="67"/>
        <v>379508000</v>
      </c>
    </row>
    <row r="1030" spans="1:15" hidden="1" x14ac:dyDescent="0.3">
      <c r="A1030" s="2">
        <v>1056</v>
      </c>
      <c r="B1030" s="2" t="s">
        <v>381</v>
      </c>
      <c r="C1030" s="2" t="s">
        <v>14</v>
      </c>
      <c r="D1030" s="3">
        <v>41639</v>
      </c>
      <c r="E1030" s="4">
        <f t="shared" si="64"/>
        <v>2013</v>
      </c>
      <c r="F1030" s="2" t="s">
        <v>18</v>
      </c>
      <c r="G1030" s="2" t="s">
        <v>382</v>
      </c>
      <c r="H1030" s="5">
        <v>7348754000</v>
      </c>
      <c r="I1030" s="5">
        <v>5427945000</v>
      </c>
      <c r="J1030" s="5">
        <v>1373878000</v>
      </c>
      <c r="K1030" s="2">
        <v>0</v>
      </c>
      <c r="L1030" s="2">
        <v>0</v>
      </c>
      <c r="M1030" s="1">
        <f t="shared" si="65"/>
        <v>1373878000</v>
      </c>
      <c r="N1030" s="1">
        <f t="shared" si="66"/>
        <v>1920809000</v>
      </c>
      <c r="O1030" s="1">
        <f t="shared" si="67"/>
        <v>546931000</v>
      </c>
    </row>
    <row r="1031" spans="1:15" hidden="1" x14ac:dyDescent="0.3">
      <c r="A1031" s="2">
        <v>1057</v>
      </c>
      <c r="B1031" s="2" t="s">
        <v>381</v>
      </c>
      <c r="C1031" s="2" t="s">
        <v>15</v>
      </c>
      <c r="D1031" s="3">
        <v>42004</v>
      </c>
      <c r="E1031" s="4">
        <f t="shared" si="64"/>
        <v>2014</v>
      </c>
      <c r="F1031" s="2" t="s">
        <v>18</v>
      </c>
      <c r="G1031" s="2" t="s">
        <v>382</v>
      </c>
      <c r="H1031" s="5">
        <v>7803446000</v>
      </c>
      <c r="I1031" s="5">
        <v>5649254000</v>
      </c>
      <c r="J1031" s="5">
        <v>1381396000</v>
      </c>
      <c r="K1031" s="2">
        <v>0</v>
      </c>
      <c r="L1031" s="2">
        <v>0</v>
      </c>
      <c r="M1031" s="1">
        <f t="shared" si="65"/>
        <v>1381396000</v>
      </c>
      <c r="N1031" s="1">
        <f t="shared" si="66"/>
        <v>2154192000</v>
      </c>
      <c r="O1031" s="1">
        <f t="shared" si="67"/>
        <v>772796000</v>
      </c>
    </row>
    <row r="1032" spans="1:15" hidden="1" x14ac:dyDescent="0.3">
      <c r="A1032" s="2">
        <v>1058</v>
      </c>
      <c r="B1032" s="2" t="s">
        <v>381</v>
      </c>
      <c r="C1032" s="2" t="s">
        <v>16</v>
      </c>
      <c r="D1032" s="3">
        <v>42369</v>
      </c>
      <c r="E1032" s="4">
        <f t="shared" si="64"/>
        <v>2015</v>
      </c>
      <c r="F1032" s="2" t="s">
        <v>18</v>
      </c>
      <c r="G1032" s="2" t="s">
        <v>382</v>
      </c>
      <c r="H1032" s="5">
        <v>8071563000</v>
      </c>
      <c r="I1032" s="5">
        <v>5660877000</v>
      </c>
      <c r="J1032" s="5">
        <v>1573120000</v>
      </c>
      <c r="K1032" s="2">
        <v>0</v>
      </c>
      <c r="L1032" s="2">
        <v>0</v>
      </c>
      <c r="M1032" s="1">
        <f t="shared" si="65"/>
        <v>1573120000</v>
      </c>
      <c r="N1032" s="1">
        <f t="shared" si="66"/>
        <v>2410686000</v>
      </c>
      <c r="O1032" s="1">
        <f t="shared" si="67"/>
        <v>837566000</v>
      </c>
    </row>
    <row r="1033" spans="1:15" hidden="1" x14ac:dyDescent="0.3">
      <c r="A1033" s="2">
        <v>1059</v>
      </c>
      <c r="B1033" s="2" t="s">
        <v>383</v>
      </c>
      <c r="C1033" s="2" t="s">
        <v>11</v>
      </c>
      <c r="D1033" s="3">
        <v>41274</v>
      </c>
      <c r="E1033" s="4">
        <f t="shared" si="64"/>
        <v>2012</v>
      </c>
      <c r="F1033" s="2" t="s">
        <v>35</v>
      </c>
      <c r="G1033" s="2" t="s">
        <v>123</v>
      </c>
      <c r="H1033" s="5">
        <v>3901300000</v>
      </c>
      <c r="I1033" s="5">
        <v>1503800000</v>
      </c>
      <c r="J1033" s="5">
        <v>1457300000</v>
      </c>
      <c r="K1033" s="5">
        <v>100100000</v>
      </c>
      <c r="L1033" s="2">
        <v>0</v>
      </c>
      <c r="M1033" s="1">
        <f t="shared" si="65"/>
        <v>1557400000</v>
      </c>
      <c r="N1033" s="1">
        <f t="shared" si="66"/>
        <v>2397500000</v>
      </c>
      <c r="O1033" s="1">
        <f t="shared" si="67"/>
        <v>840100000</v>
      </c>
    </row>
    <row r="1034" spans="1:15" hidden="1" x14ac:dyDescent="0.3">
      <c r="A1034" s="2">
        <v>1060</v>
      </c>
      <c r="B1034" s="2" t="s">
        <v>383</v>
      </c>
      <c r="C1034" s="2" t="s">
        <v>14</v>
      </c>
      <c r="D1034" s="3">
        <v>41639</v>
      </c>
      <c r="E1034" s="4">
        <f t="shared" si="64"/>
        <v>2013</v>
      </c>
      <c r="F1034" s="2" t="s">
        <v>35</v>
      </c>
      <c r="G1034" s="2" t="s">
        <v>123</v>
      </c>
      <c r="H1034" s="5">
        <v>4200700000</v>
      </c>
      <c r="I1034" s="5">
        <v>1528500000</v>
      </c>
      <c r="J1034" s="5">
        <v>1548600000</v>
      </c>
      <c r="K1034" s="5">
        <v>100200000</v>
      </c>
      <c r="L1034" s="2">
        <v>0</v>
      </c>
      <c r="M1034" s="1">
        <f t="shared" si="65"/>
        <v>1648800000</v>
      </c>
      <c r="N1034" s="1">
        <f t="shared" si="66"/>
        <v>2672200000</v>
      </c>
      <c r="O1034" s="1">
        <f t="shared" si="67"/>
        <v>1023400000</v>
      </c>
    </row>
    <row r="1035" spans="1:15" hidden="1" x14ac:dyDescent="0.3">
      <c r="A1035" s="2">
        <v>1061</v>
      </c>
      <c r="B1035" s="2" t="s">
        <v>383</v>
      </c>
      <c r="C1035" s="2" t="s">
        <v>15</v>
      </c>
      <c r="D1035" s="3">
        <v>42004</v>
      </c>
      <c r="E1035" s="4">
        <f t="shared" si="64"/>
        <v>2014</v>
      </c>
      <c r="F1035" s="2" t="s">
        <v>35</v>
      </c>
      <c r="G1035" s="2" t="s">
        <v>123</v>
      </c>
      <c r="H1035" s="5">
        <v>4409300000</v>
      </c>
      <c r="I1035" s="5">
        <v>1700600000</v>
      </c>
      <c r="J1035" s="5">
        <v>1617600000</v>
      </c>
      <c r="K1035" s="5">
        <v>115100000</v>
      </c>
      <c r="L1035" s="2">
        <v>0</v>
      </c>
      <c r="M1035" s="1">
        <f t="shared" si="65"/>
        <v>1732700000</v>
      </c>
      <c r="N1035" s="1">
        <f t="shared" si="66"/>
        <v>2708700000</v>
      </c>
      <c r="O1035" s="1">
        <f t="shared" si="67"/>
        <v>976000000</v>
      </c>
    </row>
    <row r="1036" spans="1:15" hidden="1" x14ac:dyDescent="0.3">
      <c r="A1036" s="2">
        <v>1062</v>
      </c>
      <c r="B1036" s="2" t="s">
        <v>383</v>
      </c>
      <c r="C1036" s="2" t="s">
        <v>16</v>
      </c>
      <c r="D1036" s="3">
        <v>42369</v>
      </c>
      <c r="E1036" s="4">
        <f t="shared" si="64"/>
        <v>2015</v>
      </c>
      <c r="F1036" s="2" t="s">
        <v>35</v>
      </c>
      <c r="G1036" s="2" t="s">
        <v>123</v>
      </c>
      <c r="H1036" s="5">
        <v>4071300000</v>
      </c>
      <c r="I1036" s="5">
        <v>1455300000</v>
      </c>
      <c r="J1036" s="5">
        <v>1532400000</v>
      </c>
      <c r="K1036" s="5">
        <v>108400000</v>
      </c>
      <c r="L1036" s="2">
        <v>0</v>
      </c>
      <c r="M1036" s="1">
        <f t="shared" si="65"/>
        <v>1640800000</v>
      </c>
      <c r="N1036" s="1">
        <f t="shared" si="66"/>
        <v>2616000000</v>
      </c>
      <c r="O1036" s="1">
        <f t="shared" si="67"/>
        <v>975200000</v>
      </c>
    </row>
    <row r="1037" spans="1:15" hidden="1" x14ac:dyDescent="0.3">
      <c r="A1037" s="2">
        <v>1063</v>
      </c>
      <c r="B1037" s="2" t="s">
        <v>384</v>
      </c>
      <c r="C1037" s="2" t="s">
        <v>11</v>
      </c>
      <c r="D1037" s="3">
        <v>41608</v>
      </c>
      <c r="E1037" s="4">
        <f t="shared" si="64"/>
        <v>2013</v>
      </c>
      <c r="F1037" s="2" t="s">
        <v>35</v>
      </c>
      <c r="G1037" s="2" t="s">
        <v>123</v>
      </c>
      <c r="H1037" s="5">
        <v>4123400000</v>
      </c>
      <c r="I1037" s="5">
        <v>2457600000</v>
      </c>
      <c r="J1037" s="5">
        <v>1090300000</v>
      </c>
      <c r="K1037" s="2">
        <v>0</v>
      </c>
      <c r="L1037" s="2">
        <v>0</v>
      </c>
      <c r="M1037" s="1">
        <f t="shared" si="65"/>
        <v>1090300000</v>
      </c>
      <c r="N1037" s="1">
        <f t="shared" si="66"/>
        <v>1665800000</v>
      </c>
      <c r="O1037" s="1">
        <f t="shared" si="67"/>
        <v>575500000</v>
      </c>
    </row>
    <row r="1038" spans="1:15" hidden="1" x14ac:dyDescent="0.3">
      <c r="A1038" s="2">
        <v>1064</v>
      </c>
      <c r="B1038" s="2" t="s">
        <v>384</v>
      </c>
      <c r="C1038" s="2" t="s">
        <v>14</v>
      </c>
      <c r="D1038" s="3">
        <v>41973</v>
      </c>
      <c r="E1038" s="4">
        <f t="shared" si="64"/>
        <v>2014</v>
      </c>
      <c r="F1038" s="2" t="s">
        <v>35</v>
      </c>
      <c r="G1038" s="2" t="s">
        <v>123</v>
      </c>
      <c r="H1038" s="5">
        <v>4243200000</v>
      </c>
      <c r="I1038" s="5">
        <v>2513000000</v>
      </c>
      <c r="J1038" s="5">
        <v>1122000000</v>
      </c>
      <c r="K1038" s="2">
        <v>0</v>
      </c>
      <c r="L1038" s="2">
        <v>0</v>
      </c>
      <c r="M1038" s="1">
        <f t="shared" si="65"/>
        <v>1122000000</v>
      </c>
      <c r="N1038" s="1">
        <f t="shared" si="66"/>
        <v>1730200000</v>
      </c>
      <c r="O1038" s="1">
        <f t="shared" si="67"/>
        <v>608200000</v>
      </c>
    </row>
    <row r="1039" spans="1:15" hidden="1" x14ac:dyDescent="0.3">
      <c r="A1039" s="2">
        <v>1065</v>
      </c>
      <c r="B1039" s="2" t="s">
        <v>384</v>
      </c>
      <c r="C1039" s="2" t="s">
        <v>15</v>
      </c>
      <c r="D1039" s="3">
        <v>42338</v>
      </c>
      <c r="E1039" s="4">
        <f t="shared" si="64"/>
        <v>2015</v>
      </c>
      <c r="F1039" s="2" t="s">
        <v>35</v>
      </c>
      <c r="G1039" s="2" t="s">
        <v>123</v>
      </c>
      <c r="H1039" s="5">
        <v>4296300000</v>
      </c>
      <c r="I1039" s="5">
        <v>2559000000</v>
      </c>
      <c r="J1039" s="5">
        <v>1127400000</v>
      </c>
      <c r="K1039" s="2">
        <v>0</v>
      </c>
      <c r="L1039" s="2">
        <v>0</v>
      </c>
      <c r="M1039" s="1">
        <f t="shared" si="65"/>
        <v>1127400000</v>
      </c>
      <c r="N1039" s="1">
        <f t="shared" si="66"/>
        <v>1737300000</v>
      </c>
      <c r="O1039" s="1">
        <f t="shared" si="67"/>
        <v>609900000</v>
      </c>
    </row>
    <row r="1040" spans="1:15" hidden="1" x14ac:dyDescent="0.3">
      <c r="A1040" s="2">
        <v>1066</v>
      </c>
      <c r="B1040" s="2" t="s">
        <v>384</v>
      </c>
      <c r="C1040" s="2" t="s">
        <v>16</v>
      </c>
      <c r="D1040" s="3">
        <v>42704</v>
      </c>
      <c r="E1040" s="4">
        <f t="shared" si="64"/>
        <v>2016</v>
      </c>
      <c r="F1040" s="2" t="s">
        <v>35</v>
      </c>
      <c r="G1040" s="2" t="s">
        <v>123</v>
      </c>
      <c r="H1040" s="5">
        <v>4411500000</v>
      </c>
      <c r="I1040" s="5">
        <v>2579800000</v>
      </c>
      <c r="J1040" s="5">
        <v>1175000000</v>
      </c>
      <c r="K1040" s="2">
        <v>0</v>
      </c>
      <c r="L1040" s="2">
        <v>0</v>
      </c>
      <c r="M1040" s="1">
        <f t="shared" si="65"/>
        <v>1175000000</v>
      </c>
      <c r="N1040" s="1">
        <f t="shared" si="66"/>
        <v>1831700000</v>
      </c>
      <c r="O1040" s="1">
        <f t="shared" si="67"/>
        <v>656700000</v>
      </c>
    </row>
    <row r="1041" spans="1:15" hidden="1" x14ac:dyDescent="0.3">
      <c r="A1041" s="2">
        <v>1067</v>
      </c>
      <c r="B1041" s="2" t="s">
        <v>385</v>
      </c>
      <c r="C1041" s="2" t="s">
        <v>11</v>
      </c>
      <c r="D1041" s="3">
        <v>41274</v>
      </c>
      <c r="E1041" s="4">
        <f t="shared" si="64"/>
        <v>2012</v>
      </c>
      <c r="F1041" s="2" t="s">
        <v>58</v>
      </c>
      <c r="G1041" s="2" t="s">
        <v>386</v>
      </c>
      <c r="H1041" s="5">
        <v>2031901000</v>
      </c>
      <c r="I1041" s="5">
        <v>1704767000</v>
      </c>
      <c r="J1041" s="5">
        <v>135824000</v>
      </c>
      <c r="K1041" s="2">
        <v>0</v>
      </c>
      <c r="L1041" s="2">
        <v>0</v>
      </c>
      <c r="M1041" s="1">
        <f t="shared" si="65"/>
        <v>135824000</v>
      </c>
      <c r="N1041" s="1">
        <f t="shared" si="66"/>
        <v>327134000</v>
      </c>
      <c r="O1041" s="1">
        <f t="shared" si="67"/>
        <v>191310000</v>
      </c>
    </row>
    <row r="1042" spans="1:15" hidden="1" x14ac:dyDescent="0.3">
      <c r="A1042" s="2">
        <v>1068</v>
      </c>
      <c r="B1042" s="2" t="s">
        <v>385</v>
      </c>
      <c r="C1042" s="2" t="s">
        <v>14</v>
      </c>
      <c r="D1042" s="3">
        <v>41639</v>
      </c>
      <c r="E1042" s="4">
        <f t="shared" si="64"/>
        <v>2013</v>
      </c>
      <c r="F1042" s="2" t="s">
        <v>58</v>
      </c>
      <c r="G1042" s="2" t="s">
        <v>386</v>
      </c>
      <c r="H1042" s="5">
        <v>2155551000</v>
      </c>
      <c r="I1042" s="5">
        <v>1791594000</v>
      </c>
      <c r="J1042" s="5">
        <v>145298000</v>
      </c>
      <c r="K1042" s="2">
        <v>0</v>
      </c>
      <c r="L1042" s="2">
        <v>0</v>
      </c>
      <c r="M1042" s="1">
        <f t="shared" si="65"/>
        <v>145298000</v>
      </c>
      <c r="N1042" s="1">
        <f t="shared" si="66"/>
        <v>363957000</v>
      </c>
      <c r="O1042" s="1">
        <f t="shared" si="67"/>
        <v>218659000</v>
      </c>
    </row>
    <row r="1043" spans="1:15" hidden="1" x14ac:dyDescent="0.3">
      <c r="A1043" s="2">
        <v>1069</v>
      </c>
      <c r="B1043" s="2" t="s">
        <v>385</v>
      </c>
      <c r="C1043" s="2" t="s">
        <v>15</v>
      </c>
      <c r="D1043" s="3">
        <v>42004</v>
      </c>
      <c r="E1043" s="4">
        <f t="shared" si="64"/>
        <v>2014</v>
      </c>
      <c r="F1043" s="2" t="s">
        <v>58</v>
      </c>
      <c r="G1043" s="2" t="s">
        <v>386</v>
      </c>
      <c r="H1043" s="5">
        <v>2957951000</v>
      </c>
      <c r="I1043" s="5">
        <v>2435591000</v>
      </c>
      <c r="J1043" s="5">
        <v>164596000</v>
      </c>
      <c r="K1043" s="2">
        <v>0</v>
      </c>
      <c r="L1043" s="2">
        <v>0</v>
      </c>
      <c r="M1043" s="1">
        <f t="shared" si="65"/>
        <v>164596000</v>
      </c>
      <c r="N1043" s="1">
        <f t="shared" si="66"/>
        <v>522360000</v>
      </c>
      <c r="O1043" s="1">
        <f t="shared" si="67"/>
        <v>357764000</v>
      </c>
    </row>
    <row r="1044" spans="1:15" hidden="1" x14ac:dyDescent="0.3">
      <c r="A1044" s="2">
        <v>1070</v>
      </c>
      <c r="B1044" s="2" t="s">
        <v>385</v>
      </c>
      <c r="C1044" s="2" t="s">
        <v>16</v>
      </c>
      <c r="D1044" s="3">
        <v>42369</v>
      </c>
      <c r="E1044" s="4">
        <f t="shared" si="64"/>
        <v>2015</v>
      </c>
      <c r="F1044" s="2" t="s">
        <v>58</v>
      </c>
      <c r="G1044" s="2" t="s">
        <v>386</v>
      </c>
      <c r="H1044" s="5">
        <v>3539570000</v>
      </c>
      <c r="I1044" s="5">
        <v>2817803000</v>
      </c>
      <c r="J1044" s="5">
        <v>233887000</v>
      </c>
      <c r="K1044" s="2">
        <v>0</v>
      </c>
      <c r="L1044" s="2">
        <v>0</v>
      </c>
      <c r="M1044" s="1">
        <f t="shared" si="65"/>
        <v>233887000</v>
      </c>
      <c r="N1044" s="1">
        <f t="shared" si="66"/>
        <v>721767000</v>
      </c>
      <c r="O1044" s="1">
        <f t="shared" si="67"/>
        <v>487880000</v>
      </c>
    </row>
    <row r="1045" spans="1:15" hidden="1" x14ac:dyDescent="0.3">
      <c r="A1045" s="2">
        <v>1071</v>
      </c>
      <c r="B1045" s="2" t="s">
        <v>387</v>
      </c>
      <c r="C1045" s="2" t="s">
        <v>11</v>
      </c>
      <c r="D1045" s="3">
        <v>41274</v>
      </c>
      <c r="E1045" s="4">
        <f t="shared" si="64"/>
        <v>2012</v>
      </c>
      <c r="F1045" s="2" t="s">
        <v>46</v>
      </c>
      <c r="G1045" s="2" t="s">
        <v>388</v>
      </c>
      <c r="H1045" s="5">
        <v>11924000000</v>
      </c>
      <c r="I1045" s="2">
        <v>0</v>
      </c>
      <c r="J1045" s="5">
        <v>7134000000</v>
      </c>
      <c r="K1045" s="2">
        <v>0</v>
      </c>
      <c r="L1045" s="5">
        <v>2961000000</v>
      </c>
      <c r="M1045" s="1">
        <f t="shared" si="65"/>
        <v>10095000000</v>
      </c>
      <c r="N1045" s="1">
        <f t="shared" si="66"/>
        <v>11924000000</v>
      </c>
      <c r="O1045" s="1">
        <f t="shared" si="67"/>
        <v>1829000000</v>
      </c>
    </row>
    <row r="1046" spans="1:15" hidden="1" x14ac:dyDescent="0.3">
      <c r="A1046" s="2">
        <v>1072</v>
      </c>
      <c r="B1046" s="2" t="s">
        <v>387</v>
      </c>
      <c r="C1046" s="2" t="s">
        <v>14</v>
      </c>
      <c r="D1046" s="3">
        <v>41639</v>
      </c>
      <c r="E1046" s="4">
        <f t="shared" si="64"/>
        <v>2013</v>
      </c>
      <c r="F1046" s="2" t="s">
        <v>46</v>
      </c>
      <c r="G1046" s="2" t="s">
        <v>388</v>
      </c>
      <c r="H1046" s="5">
        <v>12261000000</v>
      </c>
      <c r="I1046" s="2">
        <v>0</v>
      </c>
      <c r="J1046" s="5">
        <v>7226000000</v>
      </c>
      <c r="K1046" s="2">
        <v>0</v>
      </c>
      <c r="L1046" s="5">
        <v>2958000000</v>
      </c>
      <c r="M1046" s="1">
        <f t="shared" si="65"/>
        <v>10184000000</v>
      </c>
      <c r="N1046" s="1">
        <f t="shared" si="66"/>
        <v>12261000000</v>
      </c>
      <c r="O1046" s="1">
        <f t="shared" si="67"/>
        <v>2077000000</v>
      </c>
    </row>
    <row r="1047" spans="1:15" hidden="1" x14ac:dyDescent="0.3">
      <c r="A1047" s="2">
        <v>1073</v>
      </c>
      <c r="B1047" s="2" t="s">
        <v>387</v>
      </c>
      <c r="C1047" s="2" t="s">
        <v>15</v>
      </c>
      <c r="D1047" s="3">
        <v>42004</v>
      </c>
      <c r="E1047" s="4">
        <f t="shared" si="64"/>
        <v>2014</v>
      </c>
      <c r="F1047" s="2" t="s">
        <v>46</v>
      </c>
      <c r="G1047" s="2" t="s">
        <v>388</v>
      </c>
      <c r="H1047" s="5">
        <v>12951000000</v>
      </c>
      <c r="I1047" s="2">
        <v>0</v>
      </c>
      <c r="J1047" s="5">
        <v>7515000000</v>
      </c>
      <c r="K1047" s="2">
        <v>0</v>
      </c>
      <c r="L1047" s="5">
        <v>3135000000</v>
      </c>
      <c r="M1047" s="1">
        <f t="shared" si="65"/>
        <v>10650000000</v>
      </c>
      <c r="N1047" s="1">
        <f t="shared" si="66"/>
        <v>12951000000</v>
      </c>
      <c r="O1047" s="1">
        <f t="shared" si="67"/>
        <v>2301000000</v>
      </c>
    </row>
    <row r="1048" spans="1:15" hidden="1" x14ac:dyDescent="0.3">
      <c r="A1048" s="2">
        <v>1074</v>
      </c>
      <c r="B1048" s="2" t="s">
        <v>387</v>
      </c>
      <c r="C1048" s="2" t="s">
        <v>16</v>
      </c>
      <c r="D1048" s="3">
        <v>42369</v>
      </c>
      <c r="E1048" s="4">
        <f t="shared" si="64"/>
        <v>2015</v>
      </c>
      <c r="F1048" s="2" t="s">
        <v>46</v>
      </c>
      <c r="G1048" s="2" t="s">
        <v>388</v>
      </c>
      <c r="H1048" s="5">
        <v>12893000000</v>
      </c>
      <c r="I1048" s="2">
        <v>0</v>
      </c>
      <c r="J1048" s="5">
        <v>7334000000</v>
      </c>
      <c r="K1048" s="2">
        <v>0</v>
      </c>
      <c r="L1048" s="5">
        <v>3140000000</v>
      </c>
      <c r="M1048" s="1">
        <f t="shared" si="65"/>
        <v>10474000000</v>
      </c>
      <c r="N1048" s="1">
        <f t="shared" si="66"/>
        <v>12893000000</v>
      </c>
      <c r="O1048" s="1">
        <f t="shared" si="67"/>
        <v>2419000000</v>
      </c>
    </row>
    <row r="1049" spans="1:15" hidden="1" x14ac:dyDescent="0.3">
      <c r="A1049" s="2">
        <v>1075</v>
      </c>
      <c r="B1049" s="2" t="s">
        <v>389</v>
      </c>
      <c r="C1049" s="2" t="s">
        <v>11</v>
      </c>
      <c r="D1049" s="3">
        <v>41639</v>
      </c>
      <c r="E1049" s="4">
        <f t="shared" si="64"/>
        <v>2013</v>
      </c>
      <c r="F1049" s="2" t="s">
        <v>12</v>
      </c>
      <c r="G1049" s="2" t="s">
        <v>163</v>
      </c>
      <c r="H1049" s="5">
        <v>30871000000</v>
      </c>
      <c r="I1049" s="5">
        <v>16106000000</v>
      </c>
      <c r="J1049" s="5">
        <v>6384000000</v>
      </c>
      <c r="K1049" s="5">
        <v>1715000000</v>
      </c>
      <c r="L1049" s="2">
        <v>0</v>
      </c>
      <c r="M1049" s="1">
        <f t="shared" si="65"/>
        <v>8099000000</v>
      </c>
      <c r="N1049" s="1">
        <f t="shared" si="66"/>
        <v>14765000000</v>
      </c>
      <c r="O1049" s="1">
        <f t="shared" si="67"/>
        <v>6666000000</v>
      </c>
    </row>
    <row r="1050" spans="1:15" hidden="1" x14ac:dyDescent="0.3">
      <c r="A1050" s="2">
        <v>1076</v>
      </c>
      <c r="B1050" s="2" t="s">
        <v>389</v>
      </c>
      <c r="C1050" s="2" t="s">
        <v>14</v>
      </c>
      <c r="D1050" s="3">
        <v>42004</v>
      </c>
      <c r="E1050" s="4">
        <f t="shared" si="64"/>
        <v>2014</v>
      </c>
      <c r="F1050" s="2" t="s">
        <v>12</v>
      </c>
      <c r="G1050" s="2" t="s">
        <v>163</v>
      </c>
      <c r="H1050" s="5">
        <v>31821000000</v>
      </c>
      <c r="I1050" s="5">
        <v>16447000000</v>
      </c>
      <c r="J1050" s="5">
        <v>6469000000</v>
      </c>
      <c r="K1050" s="5">
        <v>1770000000</v>
      </c>
      <c r="L1050" s="2">
        <v>0</v>
      </c>
      <c r="M1050" s="1">
        <f t="shared" si="65"/>
        <v>8239000000</v>
      </c>
      <c r="N1050" s="1">
        <f t="shared" si="66"/>
        <v>15374000000</v>
      </c>
      <c r="O1050" s="1">
        <f t="shared" si="67"/>
        <v>7135000000</v>
      </c>
    </row>
    <row r="1051" spans="1:15" hidden="1" x14ac:dyDescent="0.3">
      <c r="A1051" s="2">
        <v>1077</v>
      </c>
      <c r="B1051" s="2" t="s">
        <v>389</v>
      </c>
      <c r="C1051" s="2" t="s">
        <v>15</v>
      </c>
      <c r="D1051" s="3">
        <v>42369</v>
      </c>
      <c r="E1051" s="4">
        <f t="shared" si="64"/>
        <v>2015</v>
      </c>
      <c r="F1051" s="2" t="s">
        <v>12</v>
      </c>
      <c r="G1051" s="2" t="s">
        <v>163</v>
      </c>
      <c r="H1051" s="5">
        <v>30274000000</v>
      </c>
      <c r="I1051" s="5">
        <v>15383000000</v>
      </c>
      <c r="J1051" s="5">
        <v>6182000000</v>
      </c>
      <c r="K1051" s="5">
        <v>1763000000</v>
      </c>
      <c r="L1051" s="2">
        <v>0</v>
      </c>
      <c r="M1051" s="1">
        <f t="shared" si="65"/>
        <v>7945000000</v>
      </c>
      <c r="N1051" s="1">
        <f t="shared" si="66"/>
        <v>14891000000</v>
      </c>
      <c r="O1051" s="1">
        <f t="shared" si="67"/>
        <v>6946000000</v>
      </c>
    </row>
    <row r="1052" spans="1:15" hidden="1" x14ac:dyDescent="0.3">
      <c r="A1052" s="2">
        <v>1078</v>
      </c>
      <c r="B1052" s="2" t="s">
        <v>389</v>
      </c>
      <c r="C1052" s="2" t="s">
        <v>16</v>
      </c>
      <c r="D1052" s="3">
        <v>42735</v>
      </c>
      <c r="E1052" s="4">
        <f t="shared" si="64"/>
        <v>2016</v>
      </c>
      <c r="F1052" s="2" t="s">
        <v>12</v>
      </c>
      <c r="G1052" s="2" t="s">
        <v>163</v>
      </c>
      <c r="H1052" s="5">
        <v>30109000000</v>
      </c>
      <c r="I1052" s="5">
        <v>15040000000</v>
      </c>
      <c r="J1052" s="5">
        <v>6111000000</v>
      </c>
      <c r="K1052" s="5">
        <v>1735000000</v>
      </c>
      <c r="L1052" s="2">
        <v>0</v>
      </c>
      <c r="M1052" s="1">
        <f t="shared" si="65"/>
        <v>7846000000</v>
      </c>
      <c r="N1052" s="1">
        <f t="shared" si="66"/>
        <v>15069000000</v>
      </c>
      <c r="O1052" s="1">
        <f t="shared" si="67"/>
        <v>7223000000</v>
      </c>
    </row>
    <row r="1053" spans="1:15" hidden="1" x14ac:dyDescent="0.3">
      <c r="A1053" s="2">
        <v>1079</v>
      </c>
      <c r="B1053" s="2" t="s">
        <v>390</v>
      </c>
      <c r="C1053" s="2" t="s">
        <v>11</v>
      </c>
      <c r="D1053" s="3">
        <v>41274</v>
      </c>
      <c r="E1053" s="4">
        <f t="shared" si="64"/>
        <v>2012</v>
      </c>
      <c r="F1053" s="2" t="s">
        <v>35</v>
      </c>
      <c r="G1053" s="2" t="s">
        <v>213</v>
      </c>
      <c r="H1053" s="5">
        <v>2060702000</v>
      </c>
      <c r="I1053" s="5">
        <v>995046000</v>
      </c>
      <c r="J1053" s="2">
        <v>0</v>
      </c>
      <c r="K1053" s="2">
        <v>0</v>
      </c>
      <c r="L1053" s="2">
        <v>0</v>
      </c>
      <c r="M1053" s="1">
        <f t="shared" si="65"/>
        <v>0</v>
      </c>
      <c r="N1053" s="1">
        <f t="shared" si="66"/>
        <v>1065656000</v>
      </c>
      <c r="O1053" s="1">
        <f t="shared" si="67"/>
        <v>1065656000</v>
      </c>
    </row>
    <row r="1054" spans="1:15" hidden="1" x14ac:dyDescent="0.3">
      <c r="A1054" s="2">
        <v>1080</v>
      </c>
      <c r="B1054" s="2" t="s">
        <v>390</v>
      </c>
      <c r="C1054" s="2" t="s">
        <v>14</v>
      </c>
      <c r="D1054" s="3">
        <v>41639</v>
      </c>
      <c r="E1054" s="4">
        <f t="shared" si="64"/>
        <v>2013</v>
      </c>
      <c r="F1054" s="2" t="s">
        <v>35</v>
      </c>
      <c r="G1054" s="2" t="s">
        <v>213</v>
      </c>
      <c r="H1054" s="5">
        <v>2246428000</v>
      </c>
      <c r="I1054" s="5">
        <v>1073497000</v>
      </c>
      <c r="J1054" s="2">
        <v>0</v>
      </c>
      <c r="K1054" s="2">
        <v>0</v>
      </c>
      <c r="L1054" s="2">
        <v>0</v>
      </c>
      <c r="M1054" s="1">
        <f t="shared" si="65"/>
        <v>0</v>
      </c>
      <c r="N1054" s="1">
        <f t="shared" si="66"/>
        <v>1172931000</v>
      </c>
      <c r="O1054" s="1">
        <f t="shared" si="67"/>
        <v>1172931000</v>
      </c>
    </row>
    <row r="1055" spans="1:15" hidden="1" x14ac:dyDescent="0.3">
      <c r="A1055" s="2">
        <v>1081</v>
      </c>
      <c r="B1055" s="2" t="s">
        <v>390</v>
      </c>
      <c r="C1055" s="2" t="s">
        <v>15</v>
      </c>
      <c r="D1055" s="3">
        <v>42004</v>
      </c>
      <c r="E1055" s="4">
        <f t="shared" si="64"/>
        <v>2014</v>
      </c>
      <c r="F1055" s="2" t="s">
        <v>35</v>
      </c>
      <c r="G1055" s="2" t="s">
        <v>213</v>
      </c>
      <c r="H1055" s="5">
        <v>2464867000</v>
      </c>
      <c r="I1055" s="5">
        <v>1125057000</v>
      </c>
      <c r="J1055" s="2">
        <v>0</v>
      </c>
      <c r="K1055" s="2">
        <v>0</v>
      </c>
      <c r="L1055" s="2">
        <v>0</v>
      </c>
      <c r="M1055" s="1">
        <f t="shared" si="65"/>
        <v>0</v>
      </c>
      <c r="N1055" s="1">
        <f t="shared" si="66"/>
        <v>1339810000</v>
      </c>
      <c r="O1055" s="1">
        <f t="shared" si="67"/>
        <v>1339810000</v>
      </c>
    </row>
    <row r="1056" spans="1:15" hidden="1" x14ac:dyDescent="0.3">
      <c r="A1056" s="2">
        <v>1082</v>
      </c>
      <c r="B1056" s="2" t="s">
        <v>390</v>
      </c>
      <c r="C1056" s="2" t="s">
        <v>16</v>
      </c>
      <c r="D1056" s="3">
        <v>42369</v>
      </c>
      <c r="E1056" s="4">
        <f t="shared" si="64"/>
        <v>2015</v>
      </c>
      <c r="F1056" s="2" t="s">
        <v>35</v>
      </c>
      <c r="G1056" s="2" t="s">
        <v>213</v>
      </c>
      <c r="H1056" s="5">
        <v>2722564000</v>
      </c>
      <c r="I1056" s="5">
        <v>1090263000</v>
      </c>
      <c r="J1056" s="2">
        <v>0</v>
      </c>
      <c r="K1056" s="2">
        <v>0</v>
      </c>
      <c r="L1056" s="2">
        <v>0</v>
      </c>
      <c r="M1056" s="1">
        <f t="shared" si="65"/>
        <v>0</v>
      </c>
      <c r="N1056" s="1">
        <f t="shared" si="66"/>
        <v>1632301000</v>
      </c>
      <c r="O1056" s="1">
        <f t="shared" si="67"/>
        <v>1632301000</v>
      </c>
    </row>
    <row r="1057" spans="1:15" hidden="1" x14ac:dyDescent="0.3">
      <c r="A1057" s="2">
        <v>1083</v>
      </c>
      <c r="B1057" s="2" t="s">
        <v>391</v>
      </c>
      <c r="C1057" s="2" t="s">
        <v>11</v>
      </c>
      <c r="D1057" s="3">
        <v>41274</v>
      </c>
      <c r="E1057" s="4">
        <f t="shared" si="64"/>
        <v>2012</v>
      </c>
      <c r="F1057" s="2" t="s">
        <v>35</v>
      </c>
      <c r="G1057" s="2" t="s">
        <v>392</v>
      </c>
      <c r="H1057" s="5">
        <v>24618000000</v>
      </c>
      <c r="I1057" s="5">
        <v>15055000000</v>
      </c>
      <c r="J1057" s="5">
        <v>2249000000</v>
      </c>
      <c r="K1057" s="2">
        <v>0</v>
      </c>
      <c r="L1057" s="2">
        <v>0</v>
      </c>
      <c r="M1057" s="1">
        <f t="shared" si="65"/>
        <v>2249000000</v>
      </c>
      <c r="N1057" s="1">
        <f t="shared" si="66"/>
        <v>9563000000</v>
      </c>
      <c r="O1057" s="1">
        <f t="shared" si="67"/>
        <v>7314000000</v>
      </c>
    </row>
    <row r="1058" spans="1:15" hidden="1" x14ac:dyDescent="0.3">
      <c r="A1058" s="2">
        <v>1084</v>
      </c>
      <c r="B1058" s="2" t="s">
        <v>391</v>
      </c>
      <c r="C1058" s="2" t="s">
        <v>14</v>
      </c>
      <c r="D1058" s="3">
        <v>41639</v>
      </c>
      <c r="E1058" s="4">
        <f t="shared" si="64"/>
        <v>2013</v>
      </c>
      <c r="F1058" s="2" t="s">
        <v>35</v>
      </c>
      <c r="G1058" s="2" t="s">
        <v>392</v>
      </c>
      <c r="H1058" s="5">
        <v>24466000000</v>
      </c>
      <c r="I1058" s="5">
        <v>14009000000</v>
      </c>
      <c r="J1058" s="5">
        <v>2362000000</v>
      </c>
      <c r="K1058" s="2">
        <v>0</v>
      </c>
      <c r="L1058" s="2">
        <v>0</v>
      </c>
      <c r="M1058" s="1">
        <f t="shared" si="65"/>
        <v>2362000000</v>
      </c>
      <c r="N1058" s="1">
        <f t="shared" si="66"/>
        <v>10457000000</v>
      </c>
      <c r="O1058" s="1">
        <f t="shared" si="67"/>
        <v>8095000000</v>
      </c>
    </row>
    <row r="1059" spans="1:15" hidden="1" x14ac:dyDescent="0.3">
      <c r="A1059" s="2">
        <v>1085</v>
      </c>
      <c r="B1059" s="2" t="s">
        <v>391</v>
      </c>
      <c r="C1059" s="2" t="s">
        <v>15</v>
      </c>
      <c r="D1059" s="3">
        <v>42004</v>
      </c>
      <c r="E1059" s="4">
        <f t="shared" si="64"/>
        <v>2014</v>
      </c>
      <c r="F1059" s="2" t="s">
        <v>35</v>
      </c>
      <c r="G1059" s="2" t="s">
        <v>392</v>
      </c>
      <c r="H1059" s="5">
        <v>24522000000</v>
      </c>
      <c r="I1059" s="5">
        <v>14362000000</v>
      </c>
      <c r="J1059" s="5">
        <v>2541000000</v>
      </c>
      <c r="K1059" s="2">
        <v>0</v>
      </c>
      <c r="L1059" s="2">
        <v>0</v>
      </c>
      <c r="M1059" s="1">
        <f t="shared" si="65"/>
        <v>2541000000</v>
      </c>
      <c r="N1059" s="1">
        <f t="shared" si="66"/>
        <v>10160000000</v>
      </c>
      <c r="O1059" s="1">
        <f t="shared" si="67"/>
        <v>7619000000</v>
      </c>
    </row>
    <row r="1060" spans="1:15" hidden="1" x14ac:dyDescent="0.3">
      <c r="A1060" s="2">
        <v>1086</v>
      </c>
      <c r="B1060" s="2" t="s">
        <v>391</v>
      </c>
      <c r="C1060" s="2" t="s">
        <v>16</v>
      </c>
      <c r="D1060" s="3">
        <v>42369</v>
      </c>
      <c r="E1060" s="4">
        <f t="shared" si="64"/>
        <v>2015</v>
      </c>
      <c r="F1060" s="2" t="s">
        <v>35</v>
      </c>
      <c r="G1060" s="2" t="s">
        <v>392</v>
      </c>
      <c r="H1060" s="5">
        <v>25434000000</v>
      </c>
      <c r="I1060" s="5">
        <v>14320000000</v>
      </c>
      <c r="J1060" s="5">
        <v>2749000000</v>
      </c>
      <c r="K1060" s="2">
        <v>0</v>
      </c>
      <c r="L1060" s="2">
        <v>0</v>
      </c>
      <c r="M1060" s="1">
        <f t="shared" si="65"/>
        <v>2749000000</v>
      </c>
      <c r="N1060" s="1">
        <f t="shared" si="66"/>
        <v>11114000000</v>
      </c>
      <c r="O1060" s="1">
        <f t="shared" si="67"/>
        <v>8365000000</v>
      </c>
    </row>
    <row r="1061" spans="1:15" hidden="1" x14ac:dyDescent="0.3">
      <c r="A1061" s="2">
        <v>1087</v>
      </c>
      <c r="B1061" s="2" t="s">
        <v>393</v>
      </c>
      <c r="C1061" s="2" t="s">
        <v>11</v>
      </c>
      <c r="D1061" s="3">
        <v>41517</v>
      </c>
      <c r="E1061" s="4">
        <f t="shared" si="64"/>
        <v>2013</v>
      </c>
      <c r="F1061" s="2" t="s">
        <v>58</v>
      </c>
      <c r="G1061" s="2" t="s">
        <v>137</v>
      </c>
      <c r="H1061" s="5">
        <v>14861000000</v>
      </c>
      <c r="I1061" s="5">
        <v>7208000000</v>
      </c>
      <c r="J1061" s="5">
        <v>2550000000</v>
      </c>
      <c r="K1061" s="5">
        <v>1533000000</v>
      </c>
      <c r="L1061" s="2">
        <v>0</v>
      </c>
      <c r="M1061" s="1">
        <f t="shared" si="65"/>
        <v>4083000000</v>
      </c>
      <c r="N1061" s="1">
        <f t="shared" si="66"/>
        <v>7653000000</v>
      </c>
      <c r="O1061" s="1">
        <f t="shared" si="67"/>
        <v>3570000000</v>
      </c>
    </row>
    <row r="1062" spans="1:15" hidden="1" x14ac:dyDescent="0.3">
      <c r="A1062" s="2">
        <v>1088</v>
      </c>
      <c r="B1062" s="2" t="s">
        <v>393</v>
      </c>
      <c r="C1062" s="2" t="s">
        <v>14</v>
      </c>
      <c r="D1062" s="3">
        <v>41882</v>
      </c>
      <c r="E1062" s="4">
        <f t="shared" si="64"/>
        <v>2014</v>
      </c>
      <c r="F1062" s="2" t="s">
        <v>58</v>
      </c>
      <c r="G1062" s="2" t="s">
        <v>137</v>
      </c>
      <c r="H1062" s="5">
        <v>15855000000</v>
      </c>
      <c r="I1062" s="5">
        <v>7281000000</v>
      </c>
      <c r="J1062" s="5">
        <v>2774000000</v>
      </c>
      <c r="K1062" s="5">
        <v>1725000000</v>
      </c>
      <c r="L1062" s="2">
        <v>0</v>
      </c>
      <c r="M1062" s="1">
        <f t="shared" si="65"/>
        <v>4499000000</v>
      </c>
      <c r="N1062" s="1">
        <f t="shared" si="66"/>
        <v>8574000000</v>
      </c>
      <c r="O1062" s="1">
        <f t="shared" si="67"/>
        <v>4075000000</v>
      </c>
    </row>
    <row r="1063" spans="1:15" hidden="1" x14ac:dyDescent="0.3">
      <c r="A1063" s="2">
        <v>1089</v>
      </c>
      <c r="B1063" s="2" t="s">
        <v>393</v>
      </c>
      <c r="C1063" s="2" t="s">
        <v>15</v>
      </c>
      <c r="D1063" s="3">
        <v>42247</v>
      </c>
      <c r="E1063" s="4">
        <f t="shared" si="64"/>
        <v>2015</v>
      </c>
      <c r="F1063" s="2" t="s">
        <v>58</v>
      </c>
      <c r="G1063" s="2" t="s">
        <v>137</v>
      </c>
      <c r="H1063" s="5">
        <v>15001000000</v>
      </c>
      <c r="I1063" s="5">
        <v>6819000000</v>
      </c>
      <c r="J1063" s="5">
        <v>2686000000</v>
      </c>
      <c r="K1063" s="5">
        <v>1580000000</v>
      </c>
      <c r="L1063" s="2">
        <v>0</v>
      </c>
      <c r="M1063" s="1">
        <f t="shared" si="65"/>
        <v>4266000000</v>
      </c>
      <c r="N1063" s="1">
        <f t="shared" si="66"/>
        <v>8182000000</v>
      </c>
      <c r="O1063" s="1">
        <f t="shared" si="67"/>
        <v>3916000000</v>
      </c>
    </row>
    <row r="1064" spans="1:15" hidden="1" x14ac:dyDescent="0.3">
      <c r="A1064" s="2">
        <v>1090</v>
      </c>
      <c r="B1064" s="2" t="s">
        <v>393</v>
      </c>
      <c r="C1064" s="2" t="s">
        <v>16</v>
      </c>
      <c r="D1064" s="3">
        <v>42613</v>
      </c>
      <c r="E1064" s="4">
        <f t="shared" si="64"/>
        <v>2016</v>
      </c>
      <c r="F1064" s="2" t="s">
        <v>58</v>
      </c>
      <c r="G1064" s="2" t="s">
        <v>137</v>
      </c>
      <c r="H1064" s="5">
        <v>13502000000</v>
      </c>
      <c r="I1064" s="5">
        <v>6485000000</v>
      </c>
      <c r="J1064" s="5">
        <v>2833000000</v>
      </c>
      <c r="K1064" s="5">
        <v>1512000000</v>
      </c>
      <c r="L1064" s="2">
        <v>0</v>
      </c>
      <c r="M1064" s="1">
        <f t="shared" si="65"/>
        <v>4345000000</v>
      </c>
      <c r="N1064" s="1">
        <f t="shared" si="66"/>
        <v>7017000000</v>
      </c>
      <c r="O1064" s="1">
        <f t="shared" si="67"/>
        <v>2672000000</v>
      </c>
    </row>
    <row r="1065" spans="1:15" hidden="1" x14ac:dyDescent="0.3">
      <c r="A1065" s="2">
        <v>1091</v>
      </c>
      <c r="B1065" s="2" t="s">
        <v>394</v>
      </c>
      <c r="C1065" s="2" t="s">
        <v>11</v>
      </c>
      <c r="D1065" s="3">
        <v>41425</v>
      </c>
      <c r="E1065" s="4">
        <f t="shared" si="64"/>
        <v>2013</v>
      </c>
      <c r="F1065" s="2" t="s">
        <v>58</v>
      </c>
      <c r="G1065" s="2" t="s">
        <v>137</v>
      </c>
      <c r="H1065" s="5">
        <v>9974100000</v>
      </c>
      <c r="I1065" s="5">
        <v>7213900000</v>
      </c>
      <c r="J1065" s="5">
        <v>550600000</v>
      </c>
      <c r="K1065" s="2">
        <v>0</v>
      </c>
      <c r="L1065" s="2">
        <v>0</v>
      </c>
      <c r="M1065" s="1">
        <f t="shared" si="65"/>
        <v>550600000</v>
      </c>
      <c r="N1065" s="1">
        <f t="shared" si="66"/>
        <v>2760200000</v>
      </c>
      <c r="O1065" s="1">
        <f t="shared" si="67"/>
        <v>2209600000</v>
      </c>
    </row>
    <row r="1066" spans="1:15" hidden="1" x14ac:dyDescent="0.3">
      <c r="A1066" s="2">
        <v>1092</v>
      </c>
      <c r="B1066" s="2" t="s">
        <v>394</v>
      </c>
      <c r="C1066" s="2" t="s">
        <v>14</v>
      </c>
      <c r="D1066" s="3">
        <v>42004</v>
      </c>
      <c r="E1066" s="4">
        <f t="shared" si="64"/>
        <v>2014</v>
      </c>
      <c r="F1066" s="2" t="s">
        <v>58</v>
      </c>
      <c r="G1066" s="2" t="s">
        <v>137</v>
      </c>
      <c r="H1066" s="5">
        <v>9055800000</v>
      </c>
      <c r="I1066" s="5">
        <v>7129200000</v>
      </c>
      <c r="J1066" s="5">
        <v>505800000</v>
      </c>
      <c r="K1066" s="2">
        <v>0</v>
      </c>
      <c r="L1066" s="2">
        <v>0</v>
      </c>
      <c r="M1066" s="1">
        <f t="shared" si="65"/>
        <v>505800000</v>
      </c>
      <c r="N1066" s="1">
        <f t="shared" si="66"/>
        <v>1926600000</v>
      </c>
      <c r="O1066" s="1">
        <f t="shared" si="67"/>
        <v>1420800000</v>
      </c>
    </row>
    <row r="1067" spans="1:15" hidden="1" x14ac:dyDescent="0.3">
      <c r="A1067" s="2">
        <v>1093</v>
      </c>
      <c r="B1067" s="2" t="s">
        <v>394</v>
      </c>
      <c r="C1067" s="2" t="s">
        <v>15</v>
      </c>
      <c r="D1067" s="3">
        <v>42369</v>
      </c>
      <c r="E1067" s="4">
        <f t="shared" si="64"/>
        <v>2015</v>
      </c>
      <c r="F1067" s="2" t="s">
        <v>58</v>
      </c>
      <c r="G1067" s="2" t="s">
        <v>137</v>
      </c>
      <c r="H1067" s="5">
        <v>8895300000</v>
      </c>
      <c r="I1067" s="5">
        <v>7177400000</v>
      </c>
      <c r="J1067" s="5">
        <v>439100000</v>
      </c>
      <c r="K1067" s="2">
        <v>0</v>
      </c>
      <c r="L1067" s="2">
        <v>0</v>
      </c>
      <c r="M1067" s="1">
        <f t="shared" si="65"/>
        <v>439100000</v>
      </c>
      <c r="N1067" s="1">
        <f t="shared" si="66"/>
        <v>1717900000</v>
      </c>
      <c r="O1067" s="1">
        <f t="shared" si="67"/>
        <v>1278800000</v>
      </c>
    </row>
    <row r="1068" spans="1:15" hidden="1" x14ac:dyDescent="0.3">
      <c r="A1068" s="2">
        <v>1094</v>
      </c>
      <c r="B1068" s="2" t="s">
        <v>394</v>
      </c>
      <c r="C1068" s="2" t="s">
        <v>16</v>
      </c>
      <c r="D1068" s="3">
        <v>42735</v>
      </c>
      <c r="E1068" s="4">
        <f t="shared" si="64"/>
        <v>2016</v>
      </c>
      <c r="F1068" s="2" t="s">
        <v>58</v>
      </c>
      <c r="G1068" s="2" t="s">
        <v>137</v>
      </c>
      <c r="H1068" s="5">
        <v>7162800000</v>
      </c>
      <c r="I1068" s="5">
        <v>6352800000</v>
      </c>
      <c r="J1068" s="5">
        <v>491000000</v>
      </c>
      <c r="K1068" s="2">
        <v>0</v>
      </c>
      <c r="L1068" s="2">
        <v>0</v>
      </c>
      <c r="M1068" s="1">
        <f t="shared" si="65"/>
        <v>491000000</v>
      </c>
      <c r="N1068" s="1">
        <f t="shared" si="66"/>
        <v>810000000</v>
      </c>
      <c r="O1068" s="1">
        <f t="shared" si="67"/>
        <v>319000000</v>
      </c>
    </row>
    <row r="1069" spans="1:15" hidden="1" x14ac:dyDescent="0.3">
      <c r="A1069" s="2">
        <v>1095</v>
      </c>
      <c r="B1069" s="2" t="s">
        <v>395</v>
      </c>
      <c r="C1069" s="2" t="s">
        <v>11</v>
      </c>
      <c r="D1069" s="3">
        <v>41274</v>
      </c>
      <c r="E1069" s="4">
        <f t="shared" si="64"/>
        <v>2012</v>
      </c>
      <c r="F1069" s="2" t="s">
        <v>82</v>
      </c>
      <c r="G1069" s="2" t="s">
        <v>340</v>
      </c>
      <c r="H1069" s="5">
        <v>82243000000</v>
      </c>
      <c r="I1069" s="5">
        <v>68948000000</v>
      </c>
      <c r="J1069" s="5">
        <v>7202000000</v>
      </c>
      <c r="K1069" s="2">
        <v>0</v>
      </c>
      <c r="L1069" s="5">
        <v>995000000</v>
      </c>
      <c r="M1069" s="1">
        <f t="shared" si="65"/>
        <v>8197000000</v>
      </c>
      <c r="N1069" s="1">
        <f t="shared" si="66"/>
        <v>13295000000</v>
      </c>
      <c r="O1069" s="1">
        <f t="shared" si="67"/>
        <v>5098000000</v>
      </c>
    </row>
    <row r="1070" spans="1:15" hidden="1" x14ac:dyDescent="0.3">
      <c r="A1070" s="2">
        <v>1096</v>
      </c>
      <c r="B1070" s="2" t="s">
        <v>395</v>
      </c>
      <c r="C1070" s="2" t="s">
        <v>14</v>
      </c>
      <c r="D1070" s="3">
        <v>41639</v>
      </c>
      <c r="E1070" s="4">
        <f t="shared" si="64"/>
        <v>2013</v>
      </c>
      <c r="F1070" s="2" t="s">
        <v>82</v>
      </c>
      <c r="G1070" s="2" t="s">
        <v>340</v>
      </c>
      <c r="H1070" s="5">
        <v>100160000000</v>
      </c>
      <c r="I1070" s="5">
        <v>87758000000</v>
      </c>
      <c r="J1070" s="5">
        <v>7851000000</v>
      </c>
      <c r="K1070" s="2">
        <v>0</v>
      </c>
      <c r="L1070" s="5">
        <v>1220000000</v>
      </c>
      <c r="M1070" s="1">
        <f t="shared" si="65"/>
        <v>9071000000</v>
      </c>
      <c r="N1070" s="1">
        <f t="shared" si="66"/>
        <v>12402000000</v>
      </c>
      <c r="O1070" s="1">
        <f t="shared" si="67"/>
        <v>3331000000</v>
      </c>
    </row>
    <row r="1071" spans="1:15" hidden="1" x14ac:dyDescent="0.3">
      <c r="A1071" s="2">
        <v>1097</v>
      </c>
      <c r="B1071" s="2" t="s">
        <v>395</v>
      </c>
      <c r="C1071" s="2" t="s">
        <v>15</v>
      </c>
      <c r="D1071" s="3">
        <v>42004</v>
      </c>
      <c r="E1071" s="4">
        <f t="shared" si="64"/>
        <v>2014</v>
      </c>
      <c r="F1071" s="2" t="s">
        <v>82</v>
      </c>
      <c r="G1071" s="2" t="s">
        <v>340</v>
      </c>
      <c r="H1071" s="5">
        <v>97817000000</v>
      </c>
      <c r="I1071" s="5">
        <v>84275000000</v>
      </c>
      <c r="J1071" s="5">
        <v>8450000000</v>
      </c>
      <c r="K1071" s="2">
        <v>0</v>
      </c>
      <c r="L1071" s="5">
        <v>1326000000</v>
      </c>
      <c r="M1071" s="1">
        <f t="shared" si="65"/>
        <v>9776000000</v>
      </c>
      <c r="N1071" s="1">
        <f t="shared" si="66"/>
        <v>13542000000</v>
      </c>
      <c r="O1071" s="1">
        <f t="shared" si="67"/>
        <v>3766000000</v>
      </c>
    </row>
    <row r="1072" spans="1:15" hidden="1" x14ac:dyDescent="0.3">
      <c r="A1072" s="2">
        <v>1098</v>
      </c>
      <c r="B1072" s="2" t="s">
        <v>395</v>
      </c>
      <c r="C1072" s="2" t="s">
        <v>16</v>
      </c>
      <c r="D1072" s="3">
        <v>42369</v>
      </c>
      <c r="E1072" s="4">
        <f t="shared" si="64"/>
        <v>2015</v>
      </c>
      <c r="F1072" s="2" t="s">
        <v>82</v>
      </c>
      <c r="G1072" s="2" t="s">
        <v>340</v>
      </c>
      <c r="H1072" s="5">
        <v>72051000000</v>
      </c>
      <c r="I1072" s="5">
        <v>55891000000</v>
      </c>
      <c r="J1072" s="5">
        <v>10029000000</v>
      </c>
      <c r="K1072" s="2">
        <v>0</v>
      </c>
      <c r="L1072" s="5">
        <v>1646000000</v>
      </c>
      <c r="M1072" s="1">
        <f t="shared" si="65"/>
        <v>11675000000</v>
      </c>
      <c r="N1072" s="1">
        <f t="shared" si="66"/>
        <v>16160000000</v>
      </c>
      <c r="O1072" s="1">
        <f t="shared" si="67"/>
        <v>4485000000</v>
      </c>
    </row>
    <row r="1073" spans="1:15" hidden="1" x14ac:dyDescent="0.3">
      <c r="A1073" s="2">
        <v>1099</v>
      </c>
      <c r="B1073" s="2" t="s">
        <v>396</v>
      </c>
      <c r="C1073" s="2" t="s">
        <v>11</v>
      </c>
      <c r="D1073" s="3">
        <v>41274</v>
      </c>
      <c r="E1073" s="4">
        <f t="shared" si="64"/>
        <v>2012</v>
      </c>
      <c r="F1073" s="2" t="s">
        <v>24</v>
      </c>
      <c r="G1073" s="2" t="s">
        <v>25</v>
      </c>
      <c r="H1073" s="5">
        <v>47267000000</v>
      </c>
      <c r="I1073" s="5">
        <v>16446000000</v>
      </c>
      <c r="J1073" s="5">
        <v>12776000000</v>
      </c>
      <c r="K1073" s="5">
        <v>8168000000</v>
      </c>
      <c r="L1073" s="2">
        <v>0</v>
      </c>
      <c r="M1073" s="1">
        <f t="shared" si="65"/>
        <v>20944000000</v>
      </c>
      <c r="N1073" s="1">
        <f t="shared" si="66"/>
        <v>30821000000</v>
      </c>
      <c r="O1073" s="1">
        <f t="shared" si="67"/>
        <v>9877000000</v>
      </c>
    </row>
    <row r="1074" spans="1:15" hidden="1" x14ac:dyDescent="0.3">
      <c r="A1074" s="2">
        <v>1100</v>
      </c>
      <c r="B1074" s="2" t="s">
        <v>396</v>
      </c>
      <c r="C1074" s="2" t="s">
        <v>14</v>
      </c>
      <c r="D1074" s="3">
        <v>41639</v>
      </c>
      <c r="E1074" s="4">
        <f t="shared" si="64"/>
        <v>2013</v>
      </c>
      <c r="F1074" s="2" t="s">
        <v>24</v>
      </c>
      <c r="G1074" s="2" t="s">
        <v>25</v>
      </c>
      <c r="H1074" s="5">
        <v>44033000000</v>
      </c>
      <c r="I1074" s="5">
        <v>16954000000</v>
      </c>
      <c r="J1074" s="5">
        <v>11911000000</v>
      </c>
      <c r="K1074" s="5">
        <v>7503000000</v>
      </c>
      <c r="L1074" s="2">
        <v>0</v>
      </c>
      <c r="M1074" s="1">
        <f t="shared" si="65"/>
        <v>19414000000</v>
      </c>
      <c r="N1074" s="1">
        <f t="shared" si="66"/>
        <v>27079000000</v>
      </c>
      <c r="O1074" s="1">
        <f t="shared" si="67"/>
        <v>7665000000</v>
      </c>
    </row>
    <row r="1075" spans="1:15" hidden="1" x14ac:dyDescent="0.3">
      <c r="A1075" s="2">
        <v>1101</v>
      </c>
      <c r="B1075" s="2" t="s">
        <v>396</v>
      </c>
      <c r="C1075" s="2" t="s">
        <v>15</v>
      </c>
      <c r="D1075" s="3">
        <v>42004</v>
      </c>
      <c r="E1075" s="4">
        <f t="shared" si="64"/>
        <v>2014</v>
      </c>
      <c r="F1075" s="2" t="s">
        <v>24</v>
      </c>
      <c r="G1075" s="2" t="s">
        <v>25</v>
      </c>
      <c r="H1075" s="5">
        <v>42237000000</v>
      </c>
      <c r="I1075" s="5">
        <v>16768000000</v>
      </c>
      <c r="J1075" s="5">
        <v>11606000000</v>
      </c>
      <c r="K1075" s="5">
        <v>7180000000</v>
      </c>
      <c r="L1075" s="2">
        <v>0</v>
      </c>
      <c r="M1075" s="1">
        <f t="shared" si="65"/>
        <v>18786000000</v>
      </c>
      <c r="N1075" s="1">
        <f t="shared" si="66"/>
        <v>25469000000</v>
      </c>
      <c r="O1075" s="1">
        <f t="shared" si="67"/>
        <v>6683000000</v>
      </c>
    </row>
    <row r="1076" spans="1:15" hidden="1" x14ac:dyDescent="0.3">
      <c r="A1076" s="2">
        <v>1102</v>
      </c>
      <c r="B1076" s="2" t="s">
        <v>396</v>
      </c>
      <c r="C1076" s="2" t="s">
        <v>16</v>
      </c>
      <c r="D1076" s="3">
        <v>42369</v>
      </c>
      <c r="E1076" s="4">
        <f t="shared" si="64"/>
        <v>2015</v>
      </c>
      <c r="F1076" s="2" t="s">
        <v>24</v>
      </c>
      <c r="G1076" s="2" t="s">
        <v>25</v>
      </c>
      <c r="H1076" s="5">
        <v>39498000000</v>
      </c>
      <c r="I1076" s="5">
        <v>14934000000</v>
      </c>
      <c r="J1076" s="5">
        <v>10313000000</v>
      </c>
      <c r="K1076" s="5">
        <v>6704000000</v>
      </c>
      <c r="L1076" s="2">
        <v>0</v>
      </c>
      <c r="M1076" s="1">
        <f t="shared" si="65"/>
        <v>17017000000</v>
      </c>
      <c r="N1076" s="1">
        <f t="shared" si="66"/>
        <v>24564000000</v>
      </c>
      <c r="O1076" s="1">
        <f t="shared" si="67"/>
        <v>7547000000</v>
      </c>
    </row>
    <row r="1077" spans="1:15" hidden="1" x14ac:dyDescent="0.3">
      <c r="A1077" s="2">
        <v>1103</v>
      </c>
      <c r="B1077" s="2" t="s">
        <v>397</v>
      </c>
      <c r="C1077" s="2" t="s">
        <v>11</v>
      </c>
      <c r="D1077" s="3">
        <v>41274</v>
      </c>
      <c r="E1077" s="4">
        <f t="shared" si="64"/>
        <v>2012</v>
      </c>
      <c r="F1077" s="2" t="s">
        <v>82</v>
      </c>
      <c r="G1077" s="2" t="s">
        <v>83</v>
      </c>
      <c r="H1077" s="5">
        <v>11966000000</v>
      </c>
      <c r="I1077" s="5">
        <v>2079000000</v>
      </c>
      <c r="J1077" s="5">
        <v>4017000000</v>
      </c>
      <c r="K1077" s="2">
        <v>0</v>
      </c>
      <c r="L1077" s="5">
        <v>2008000000</v>
      </c>
      <c r="M1077" s="1">
        <f t="shared" si="65"/>
        <v>6025000000</v>
      </c>
      <c r="N1077" s="1">
        <f t="shared" si="66"/>
        <v>9887000000</v>
      </c>
      <c r="O1077" s="1">
        <f t="shared" si="67"/>
        <v>3862000000</v>
      </c>
    </row>
    <row r="1078" spans="1:15" hidden="1" x14ac:dyDescent="0.3">
      <c r="A1078" s="2">
        <v>1104</v>
      </c>
      <c r="B1078" s="2" t="s">
        <v>397</v>
      </c>
      <c r="C1078" s="2" t="s">
        <v>14</v>
      </c>
      <c r="D1078" s="3">
        <v>41639</v>
      </c>
      <c r="E1078" s="4">
        <f t="shared" si="64"/>
        <v>2013</v>
      </c>
      <c r="F1078" s="2" t="s">
        <v>82</v>
      </c>
      <c r="G1078" s="2" t="s">
        <v>83</v>
      </c>
      <c r="H1078" s="5">
        <v>11325000000</v>
      </c>
      <c r="I1078" s="5">
        <v>2156000000</v>
      </c>
      <c r="J1078" s="5">
        <v>3469000000</v>
      </c>
      <c r="K1078" s="2">
        <v>0</v>
      </c>
      <c r="L1078" s="5">
        <v>2500000000</v>
      </c>
      <c r="M1078" s="1">
        <f t="shared" si="65"/>
        <v>5969000000</v>
      </c>
      <c r="N1078" s="1">
        <f t="shared" si="66"/>
        <v>9169000000</v>
      </c>
      <c r="O1078" s="1">
        <f t="shared" si="67"/>
        <v>3200000000</v>
      </c>
    </row>
    <row r="1079" spans="1:15" hidden="1" x14ac:dyDescent="0.3">
      <c r="A1079" s="2">
        <v>1105</v>
      </c>
      <c r="B1079" s="2" t="s">
        <v>397</v>
      </c>
      <c r="C1079" s="2" t="s">
        <v>15</v>
      </c>
      <c r="D1079" s="3">
        <v>42004</v>
      </c>
      <c r="E1079" s="4">
        <f t="shared" si="64"/>
        <v>2014</v>
      </c>
      <c r="F1079" s="2" t="s">
        <v>82</v>
      </c>
      <c r="G1079" s="2" t="s">
        <v>83</v>
      </c>
      <c r="H1079" s="5">
        <v>10846000000</v>
      </c>
      <c r="I1079" s="5">
        <v>2246000000</v>
      </c>
      <c r="J1079" s="5">
        <v>3627000000</v>
      </c>
      <c r="K1079" s="2">
        <v>0</v>
      </c>
      <c r="L1079" s="5">
        <v>2861000000</v>
      </c>
      <c r="M1079" s="1">
        <f t="shared" si="65"/>
        <v>6488000000</v>
      </c>
      <c r="N1079" s="1">
        <f t="shared" si="66"/>
        <v>8600000000</v>
      </c>
      <c r="O1079" s="1">
        <f t="shared" si="67"/>
        <v>2112000000</v>
      </c>
    </row>
    <row r="1080" spans="1:15" hidden="1" x14ac:dyDescent="0.3">
      <c r="A1080" s="2">
        <v>1106</v>
      </c>
      <c r="B1080" s="2" t="s">
        <v>397</v>
      </c>
      <c r="C1080" s="2" t="s">
        <v>16</v>
      </c>
      <c r="D1080" s="3">
        <v>42369</v>
      </c>
      <c r="E1080" s="4">
        <f t="shared" si="64"/>
        <v>2015</v>
      </c>
      <c r="F1080" s="2" t="s">
        <v>82</v>
      </c>
      <c r="G1080" s="2" t="s">
        <v>83</v>
      </c>
      <c r="H1080" s="5">
        <v>5522000000</v>
      </c>
      <c r="I1080" s="5">
        <v>1694000000</v>
      </c>
      <c r="J1080" s="5">
        <v>1831000000</v>
      </c>
      <c r="K1080" s="2">
        <v>0</v>
      </c>
      <c r="L1080" s="5">
        <v>2957000000</v>
      </c>
      <c r="M1080" s="1">
        <f t="shared" si="65"/>
        <v>4788000000</v>
      </c>
      <c r="N1080" s="1">
        <f t="shared" si="66"/>
        <v>3828000000</v>
      </c>
      <c r="O1080" s="1">
        <f t="shared" si="67"/>
        <v>-960000000</v>
      </c>
    </row>
    <row r="1081" spans="1:15" hidden="1" x14ac:dyDescent="0.3">
      <c r="A1081" s="2">
        <v>1107</v>
      </c>
      <c r="B1081" s="2" t="s">
        <v>398</v>
      </c>
      <c r="C1081" s="2" t="s">
        <v>11</v>
      </c>
      <c r="D1081" s="3">
        <v>41455</v>
      </c>
      <c r="E1081" s="4">
        <f t="shared" si="64"/>
        <v>2013</v>
      </c>
      <c r="F1081" s="2" t="s">
        <v>21</v>
      </c>
      <c r="G1081" s="2" t="s">
        <v>399</v>
      </c>
      <c r="H1081" s="5">
        <v>77849000000</v>
      </c>
      <c r="I1081" s="5">
        <v>20385000000</v>
      </c>
      <c r="J1081" s="5">
        <v>20289000000</v>
      </c>
      <c r="K1081" s="5">
        <v>10411000000</v>
      </c>
      <c r="L1081" s="2">
        <v>0</v>
      </c>
      <c r="M1081" s="1">
        <f t="shared" si="65"/>
        <v>30700000000</v>
      </c>
      <c r="N1081" s="1">
        <f t="shared" si="66"/>
        <v>57464000000</v>
      </c>
      <c r="O1081" s="1">
        <f t="shared" si="67"/>
        <v>26764000000</v>
      </c>
    </row>
    <row r="1082" spans="1:15" hidden="1" x14ac:dyDescent="0.3">
      <c r="A1082" s="2">
        <v>1108</v>
      </c>
      <c r="B1082" s="2" t="s">
        <v>398</v>
      </c>
      <c r="C1082" s="2" t="s">
        <v>14</v>
      </c>
      <c r="D1082" s="3">
        <v>41820</v>
      </c>
      <c r="E1082" s="4">
        <f t="shared" si="64"/>
        <v>2014</v>
      </c>
      <c r="F1082" s="2" t="s">
        <v>21</v>
      </c>
      <c r="G1082" s="2" t="s">
        <v>399</v>
      </c>
      <c r="H1082" s="5">
        <v>86833000000</v>
      </c>
      <c r="I1082" s="5">
        <v>27078000000</v>
      </c>
      <c r="J1082" s="5">
        <v>20488000000</v>
      </c>
      <c r="K1082" s="5">
        <v>11381000000</v>
      </c>
      <c r="L1082" s="2">
        <v>0</v>
      </c>
      <c r="M1082" s="1">
        <f t="shared" si="65"/>
        <v>31869000000</v>
      </c>
      <c r="N1082" s="1">
        <f t="shared" si="66"/>
        <v>59755000000</v>
      </c>
      <c r="O1082" s="1">
        <f t="shared" si="67"/>
        <v>27886000000</v>
      </c>
    </row>
    <row r="1083" spans="1:15" hidden="1" x14ac:dyDescent="0.3">
      <c r="A1083" s="2">
        <v>1109</v>
      </c>
      <c r="B1083" s="2" t="s">
        <v>398</v>
      </c>
      <c r="C1083" s="2" t="s">
        <v>15</v>
      </c>
      <c r="D1083" s="3">
        <v>42185</v>
      </c>
      <c r="E1083" s="4">
        <f t="shared" si="64"/>
        <v>2015</v>
      </c>
      <c r="F1083" s="2" t="s">
        <v>21</v>
      </c>
      <c r="G1083" s="2" t="s">
        <v>399</v>
      </c>
      <c r="H1083" s="5">
        <v>93580000000</v>
      </c>
      <c r="I1083" s="5">
        <v>33038000000</v>
      </c>
      <c r="J1083" s="5">
        <v>20324000000</v>
      </c>
      <c r="K1083" s="5">
        <v>12046000000</v>
      </c>
      <c r="L1083" s="2">
        <v>0</v>
      </c>
      <c r="M1083" s="1">
        <f t="shared" si="65"/>
        <v>32370000000</v>
      </c>
      <c r="N1083" s="1">
        <f t="shared" si="66"/>
        <v>60542000000</v>
      </c>
      <c r="O1083" s="1">
        <f t="shared" si="67"/>
        <v>28172000000</v>
      </c>
    </row>
    <row r="1084" spans="1:15" hidden="1" x14ac:dyDescent="0.3">
      <c r="A1084" s="2">
        <v>1110</v>
      </c>
      <c r="B1084" s="2" t="s">
        <v>398</v>
      </c>
      <c r="C1084" s="2" t="s">
        <v>16</v>
      </c>
      <c r="D1084" s="3">
        <v>42551</v>
      </c>
      <c r="E1084" s="4">
        <f t="shared" si="64"/>
        <v>2016</v>
      </c>
      <c r="F1084" s="2" t="s">
        <v>21</v>
      </c>
      <c r="G1084" s="2" t="s">
        <v>399</v>
      </c>
      <c r="H1084" s="5">
        <v>85320000000</v>
      </c>
      <c r="I1084" s="5">
        <v>32780000000</v>
      </c>
      <c r="J1084" s="5">
        <v>19260000000</v>
      </c>
      <c r="K1084" s="5">
        <v>11988000000</v>
      </c>
      <c r="L1084" s="2">
        <v>0</v>
      </c>
      <c r="M1084" s="1">
        <f t="shared" si="65"/>
        <v>31248000000</v>
      </c>
      <c r="N1084" s="1">
        <f t="shared" si="66"/>
        <v>52540000000</v>
      </c>
      <c r="O1084" s="1">
        <f t="shared" si="67"/>
        <v>21292000000</v>
      </c>
    </row>
    <row r="1085" spans="1:15" hidden="1" x14ac:dyDescent="0.3">
      <c r="A1085" s="2">
        <v>1111</v>
      </c>
      <c r="B1085" s="2" t="s">
        <v>400</v>
      </c>
      <c r="C1085" s="2" t="s">
        <v>11</v>
      </c>
      <c r="D1085" s="3">
        <v>41274</v>
      </c>
      <c r="E1085" s="4">
        <f t="shared" si="64"/>
        <v>2012</v>
      </c>
      <c r="F1085" s="2" t="s">
        <v>46</v>
      </c>
      <c r="G1085" s="2" t="s">
        <v>104</v>
      </c>
      <c r="H1085" s="5">
        <v>4608955000</v>
      </c>
      <c r="I1085" s="5">
        <v>116586000</v>
      </c>
      <c r="J1085" s="5">
        <v>2448629000</v>
      </c>
      <c r="K1085" s="2">
        <v>0</v>
      </c>
      <c r="L1085" s="5">
        <v>264631000</v>
      </c>
      <c r="M1085" s="1">
        <f t="shared" si="65"/>
        <v>2713260000</v>
      </c>
      <c r="N1085" s="1">
        <f t="shared" si="66"/>
        <v>4492369000</v>
      </c>
      <c r="O1085" s="1">
        <f t="shared" si="67"/>
        <v>1779109000</v>
      </c>
    </row>
    <row r="1086" spans="1:15" hidden="1" x14ac:dyDescent="0.3">
      <c r="A1086" s="2">
        <v>1112</v>
      </c>
      <c r="B1086" s="2" t="s">
        <v>400</v>
      </c>
      <c r="C1086" s="2" t="s">
        <v>14</v>
      </c>
      <c r="D1086" s="3">
        <v>41639</v>
      </c>
      <c r="E1086" s="4">
        <f t="shared" si="64"/>
        <v>2013</v>
      </c>
      <c r="F1086" s="2" t="s">
        <v>46</v>
      </c>
      <c r="G1086" s="2" t="s">
        <v>104</v>
      </c>
      <c r="H1086" s="5">
        <v>4822539000</v>
      </c>
      <c r="I1086" s="5">
        <v>83692000</v>
      </c>
      <c r="J1086" s="5">
        <v>2540954000</v>
      </c>
      <c r="K1086" s="2">
        <v>0</v>
      </c>
      <c r="L1086" s="5">
        <v>231912000</v>
      </c>
      <c r="M1086" s="1">
        <f t="shared" si="65"/>
        <v>2772866000</v>
      </c>
      <c r="N1086" s="1">
        <f t="shared" si="66"/>
        <v>4738847000</v>
      </c>
      <c r="O1086" s="1">
        <f t="shared" si="67"/>
        <v>1965981000</v>
      </c>
    </row>
    <row r="1087" spans="1:15" hidden="1" x14ac:dyDescent="0.3">
      <c r="A1087" s="2">
        <v>1113</v>
      </c>
      <c r="B1087" s="2" t="s">
        <v>400</v>
      </c>
      <c r="C1087" s="2" t="s">
        <v>15</v>
      </c>
      <c r="D1087" s="3">
        <v>42004</v>
      </c>
      <c r="E1087" s="4">
        <f t="shared" si="64"/>
        <v>2014</v>
      </c>
      <c r="F1087" s="2" t="s">
        <v>46</v>
      </c>
      <c r="G1087" s="2" t="s">
        <v>104</v>
      </c>
      <c r="H1087" s="5">
        <v>4736150000</v>
      </c>
      <c r="I1087" s="5">
        <v>63083000</v>
      </c>
      <c r="J1087" s="5">
        <v>2655650000</v>
      </c>
      <c r="K1087" s="2">
        <v>0</v>
      </c>
      <c r="L1087" s="5">
        <v>157824000</v>
      </c>
      <c r="M1087" s="1">
        <f t="shared" si="65"/>
        <v>2813474000</v>
      </c>
      <c r="N1087" s="1">
        <f t="shared" si="66"/>
        <v>4673067000</v>
      </c>
      <c r="O1087" s="1">
        <f t="shared" si="67"/>
        <v>1859593000</v>
      </c>
    </row>
    <row r="1088" spans="1:15" hidden="1" x14ac:dyDescent="0.3">
      <c r="A1088" s="2">
        <v>1114</v>
      </c>
      <c r="B1088" s="2" t="s">
        <v>400</v>
      </c>
      <c r="C1088" s="2" t="s">
        <v>16</v>
      </c>
      <c r="D1088" s="3">
        <v>42369</v>
      </c>
      <c r="E1088" s="4">
        <f t="shared" si="64"/>
        <v>2015</v>
      </c>
      <c r="F1088" s="2" t="s">
        <v>46</v>
      </c>
      <c r="G1088" s="2" t="s">
        <v>104</v>
      </c>
      <c r="H1088" s="5">
        <v>4995881000</v>
      </c>
      <c r="I1088" s="5">
        <v>73814000</v>
      </c>
      <c r="J1088" s="5">
        <v>2796508000</v>
      </c>
      <c r="K1088" s="2">
        <v>0</v>
      </c>
      <c r="L1088" s="5">
        <v>196424000</v>
      </c>
      <c r="M1088" s="1">
        <f t="shared" si="65"/>
        <v>2992932000</v>
      </c>
      <c r="N1088" s="1">
        <f t="shared" si="66"/>
        <v>4922067000</v>
      </c>
      <c r="O1088" s="1">
        <f t="shared" si="67"/>
        <v>1929135000</v>
      </c>
    </row>
    <row r="1089" spans="1:15" hidden="1" x14ac:dyDescent="0.3">
      <c r="A1089" s="2">
        <v>1115</v>
      </c>
      <c r="B1089" s="2" t="s">
        <v>401</v>
      </c>
      <c r="C1089" s="2" t="s">
        <v>11</v>
      </c>
      <c r="D1089" s="3">
        <v>41639</v>
      </c>
      <c r="E1089" s="4">
        <f t="shared" si="64"/>
        <v>2013</v>
      </c>
      <c r="F1089" s="2" t="s">
        <v>24</v>
      </c>
      <c r="G1089" s="2" t="s">
        <v>317</v>
      </c>
      <c r="H1089" s="5">
        <v>2378972000</v>
      </c>
      <c r="I1089" s="5">
        <v>1097041000</v>
      </c>
      <c r="J1089" s="5">
        <v>692693000</v>
      </c>
      <c r="K1089" s="5">
        <v>116346000</v>
      </c>
      <c r="L1089" s="5">
        <v>24539000</v>
      </c>
      <c r="M1089" s="1">
        <f t="shared" si="65"/>
        <v>833578000</v>
      </c>
      <c r="N1089" s="1">
        <f t="shared" si="66"/>
        <v>1281931000</v>
      </c>
      <c r="O1089" s="1">
        <f t="shared" si="67"/>
        <v>448353000</v>
      </c>
    </row>
    <row r="1090" spans="1:15" hidden="1" x14ac:dyDescent="0.3">
      <c r="A1090" s="2">
        <v>1116</v>
      </c>
      <c r="B1090" s="2" t="s">
        <v>401</v>
      </c>
      <c r="C1090" s="2" t="s">
        <v>14</v>
      </c>
      <c r="D1090" s="3">
        <v>42004</v>
      </c>
      <c r="E1090" s="4">
        <f t="shared" si="64"/>
        <v>2014</v>
      </c>
      <c r="F1090" s="2" t="s">
        <v>24</v>
      </c>
      <c r="G1090" s="2" t="s">
        <v>317</v>
      </c>
      <c r="H1090" s="5">
        <v>2485983000</v>
      </c>
      <c r="I1090" s="5">
        <v>1127233000</v>
      </c>
      <c r="J1090" s="5">
        <v>728582000</v>
      </c>
      <c r="K1090" s="5">
        <v>123297000</v>
      </c>
      <c r="L1090" s="5">
        <v>29185000</v>
      </c>
      <c r="M1090" s="1">
        <f t="shared" si="65"/>
        <v>881064000</v>
      </c>
      <c r="N1090" s="1">
        <f t="shared" si="66"/>
        <v>1358750000</v>
      </c>
      <c r="O1090" s="1">
        <f t="shared" si="67"/>
        <v>477686000</v>
      </c>
    </row>
    <row r="1091" spans="1:15" hidden="1" x14ac:dyDescent="0.3">
      <c r="A1091" s="2">
        <v>1117</v>
      </c>
      <c r="B1091" s="2" t="s">
        <v>401</v>
      </c>
      <c r="C1091" s="2" t="s">
        <v>15</v>
      </c>
      <c r="D1091" s="3">
        <v>42369</v>
      </c>
      <c r="E1091" s="4">
        <f t="shared" ref="E1091:E1154" si="68">YEAR(D1091)</f>
        <v>2015</v>
      </c>
      <c r="F1091" s="2" t="s">
        <v>24</v>
      </c>
      <c r="G1091" s="2" t="s">
        <v>317</v>
      </c>
      <c r="H1091" s="5">
        <v>2395447000</v>
      </c>
      <c r="I1091" s="5">
        <v>1043454000</v>
      </c>
      <c r="J1091" s="5">
        <v>700810000</v>
      </c>
      <c r="K1091" s="5">
        <v>119076000</v>
      </c>
      <c r="L1091" s="5">
        <v>30951000</v>
      </c>
      <c r="M1091" s="1">
        <f t="shared" ref="M1091:M1154" si="69">J1091+K1091+L1091</f>
        <v>850837000</v>
      </c>
      <c r="N1091" s="1">
        <f t="shared" ref="N1091:N1154" si="70">H1091-I1091</f>
        <v>1351993000</v>
      </c>
      <c r="O1091" s="1">
        <f t="shared" ref="O1091:O1154" si="71">N1091-M1091</f>
        <v>501156000</v>
      </c>
    </row>
    <row r="1092" spans="1:15" hidden="1" x14ac:dyDescent="0.3">
      <c r="A1092" s="2">
        <v>1118</v>
      </c>
      <c r="B1092" s="2" t="s">
        <v>401</v>
      </c>
      <c r="C1092" s="2" t="s">
        <v>16</v>
      </c>
      <c r="D1092" s="3">
        <v>42735</v>
      </c>
      <c r="E1092" s="4">
        <f t="shared" si="68"/>
        <v>2016</v>
      </c>
      <c r="F1092" s="2" t="s">
        <v>24</v>
      </c>
      <c r="G1092" s="2" t="s">
        <v>317</v>
      </c>
      <c r="H1092" s="5">
        <v>2508257000</v>
      </c>
      <c r="I1092" s="5">
        <v>1072670000</v>
      </c>
      <c r="J1092" s="5">
        <v>732622000</v>
      </c>
      <c r="K1092" s="5">
        <v>119968000</v>
      </c>
      <c r="L1092" s="5">
        <v>36052000</v>
      </c>
      <c r="M1092" s="1">
        <f t="shared" si="69"/>
        <v>888642000</v>
      </c>
      <c r="N1092" s="1">
        <f t="shared" si="70"/>
        <v>1435587000</v>
      </c>
      <c r="O1092" s="1">
        <f t="shared" si="71"/>
        <v>546945000</v>
      </c>
    </row>
    <row r="1093" spans="1:15" hidden="1" x14ac:dyDescent="0.3">
      <c r="A1093" s="2">
        <v>1119</v>
      </c>
      <c r="B1093" s="2" t="s">
        <v>402</v>
      </c>
      <c r="C1093" s="2" t="s">
        <v>11</v>
      </c>
      <c r="D1093" s="3">
        <v>41515</v>
      </c>
      <c r="E1093" s="4">
        <f t="shared" si="68"/>
        <v>2013</v>
      </c>
      <c r="F1093" s="2" t="s">
        <v>21</v>
      </c>
      <c r="G1093" s="2" t="s">
        <v>33</v>
      </c>
      <c r="H1093" s="5">
        <v>9073000000</v>
      </c>
      <c r="I1093" s="5">
        <v>7226000000</v>
      </c>
      <c r="J1093" s="5">
        <v>554000000</v>
      </c>
      <c r="K1093" s="5">
        <v>931000000</v>
      </c>
      <c r="L1093" s="2">
        <v>0</v>
      </c>
      <c r="M1093" s="1">
        <f t="shared" si="69"/>
        <v>1485000000</v>
      </c>
      <c r="N1093" s="1">
        <f t="shared" si="70"/>
        <v>1847000000</v>
      </c>
      <c r="O1093" s="1">
        <f t="shared" si="71"/>
        <v>362000000</v>
      </c>
    </row>
    <row r="1094" spans="1:15" hidden="1" x14ac:dyDescent="0.3">
      <c r="A1094" s="2">
        <v>1120</v>
      </c>
      <c r="B1094" s="2" t="s">
        <v>402</v>
      </c>
      <c r="C1094" s="2" t="s">
        <v>14</v>
      </c>
      <c r="D1094" s="3">
        <v>41879</v>
      </c>
      <c r="E1094" s="4">
        <f t="shared" si="68"/>
        <v>2014</v>
      </c>
      <c r="F1094" s="2" t="s">
        <v>21</v>
      </c>
      <c r="G1094" s="2" t="s">
        <v>33</v>
      </c>
      <c r="H1094" s="5">
        <v>16358000000</v>
      </c>
      <c r="I1094" s="5">
        <v>10921000000</v>
      </c>
      <c r="J1094" s="5">
        <v>939000000</v>
      </c>
      <c r="K1094" s="5">
        <v>1371000000</v>
      </c>
      <c r="L1094" s="2">
        <v>0</v>
      </c>
      <c r="M1094" s="1">
        <f t="shared" si="69"/>
        <v>2310000000</v>
      </c>
      <c r="N1094" s="1">
        <f t="shared" si="70"/>
        <v>5437000000</v>
      </c>
      <c r="O1094" s="1">
        <f t="shared" si="71"/>
        <v>3127000000</v>
      </c>
    </row>
    <row r="1095" spans="1:15" hidden="1" x14ac:dyDescent="0.3">
      <c r="A1095" s="2">
        <v>1121</v>
      </c>
      <c r="B1095" s="2" t="s">
        <v>402</v>
      </c>
      <c r="C1095" s="2" t="s">
        <v>15</v>
      </c>
      <c r="D1095" s="3">
        <v>42250</v>
      </c>
      <c r="E1095" s="4">
        <f t="shared" si="68"/>
        <v>2015</v>
      </c>
      <c r="F1095" s="2" t="s">
        <v>21</v>
      </c>
      <c r="G1095" s="2" t="s">
        <v>33</v>
      </c>
      <c r="H1095" s="5">
        <v>16192000000</v>
      </c>
      <c r="I1095" s="5">
        <v>10977000000</v>
      </c>
      <c r="J1095" s="5">
        <v>674000000</v>
      </c>
      <c r="K1095" s="5">
        <v>1540000000</v>
      </c>
      <c r="L1095" s="2">
        <v>0</v>
      </c>
      <c r="M1095" s="1">
        <f t="shared" si="69"/>
        <v>2214000000</v>
      </c>
      <c r="N1095" s="1">
        <f t="shared" si="70"/>
        <v>5215000000</v>
      </c>
      <c r="O1095" s="1">
        <f t="shared" si="71"/>
        <v>3001000000</v>
      </c>
    </row>
    <row r="1096" spans="1:15" hidden="1" x14ac:dyDescent="0.3">
      <c r="A1096" s="2">
        <v>1122</v>
      </c>
      <c r="B1096" s="2" t="s">
        <v>402</v>
      </c>
      <c r="C1096" s="2" t="s">
        <v>16</v>
      </c>
      <c r="D1096" s="3">
        <v>42614</v>
      </c>
      <c r="E1096" s="4">
        <f t="shared" si="68"/>
        <v>2016</v>
      </c>
      <c r="F1096" s="2" t="s">
        <v>21</v>
      </c>
      <c r="G1096" s="2" t="s">
        <v>33</v>
      </c>
      <c r="H1096" s="5">
        <v>12399000000</v>
      </c>
      <c r="I1096" s="5">
        <v>9894000000</v>
      </c>
      <c r="J1096" s="5">
        <v>653000000</v>
      </c>
      <c r="K1096" s="5">
        <v>1617000000</v>
      </c>
      <c r="L1096" s="2">
        <v>0</v>
      </c>
      <c r="M1096" s="1">
        <f t="shared" si="69"/>
        <v>2270000000</v>
      </c>
      <c r="N1096" s="1">
        <f t="shared" si="70"/>
        <v>2505000000</v>
      </c>
      <c r="O1096" s="1">
        <f t="shared" si="71"/>
        <v>235000000</v>
      </c>
    </row>
    <row r="1097" spans="1:15" hidden="1" x14ac:dyDescent="0.3">
      <c r="A1097" s="2">
        <v>1123</v>
      </c>
      <c r="B1097" s="2" t="s">
        <v>403</v>
      </c>
      <c r="C1097" s="2" t="s">
        <v>11</v>
      </c>
      <c r="D1097" s="3">
        <v>41274</v>
      </c>
      <c r="E1097" s="4">
        <f t="shared" si="68"/>
        <v>2012</v>
      </c>
      <c r="F1097" s="2" t="s">
        <v>82</v>
      </c>
      <c r="G1097" s="2" t="s">
        <v>143</v>
      </c>
      <c r="H1097" s="5">
        <v>4608563000</v>
      </c>
      <c r="I1097" s="5">
        <v>1079136000</v>
      </c>
      <c r="J1097" s="5">
        <v>285144000</v>
      </c>
      <c r="K1097" s="2">
        <v>0</v>
      </c>
      <c r="L1097" s="5">
        <v>1291456000</v>
      </c>
      <c r="M1097" s="1">
        <f t="shared" si="69"/>
        <v>1576600000</v>
      </c>
      <c r="N1097" s="1">
        <f t="shared" si="70"/>
        <v>3529427000</v>
      </c>
      <c r="O1097" s="1">
        <f t="shared" si="71"/>
        <v>1952827000</v>
      </c>
    </row>
    <row r="1098" spans="1:15" hidden="1" x14ac:dyDescent="0.3">
      <c r="A1098" s="2">
        <v>1124</v>
      </c>
      <c r="B1098" s="2" t="s">
        <v>403</v>
      </c>
      <c r="C1098" s="2" t="s">
        <v>14</v>
      </c>
      <c r="D1098" s="3">
        <v>41639</v>
      </c>
      <c r="E1098" s="4">
        <f t="shared" si="68"/>
        <v>2013</v>
      </c>
      <c r="F1098" s="2" t="s">
        <v>82</v>
      </c>
      <c r="G1098" s="2" t="s">
        <v>143</v>
      </c>
      <c r="H1098" s="5">
        <v>5312686000</v>
      </c>
      <c r="I1098" s="5">
        <v>1252812000</v>
      </c>
      <c r="J1098" s="5">
        <v>466498000</v>
      </c>
      <c r="K1098" s="2">
        <v>0</v>
      </c>
      <c r="L1098" s="5">
        <v>1602390000</v>
      </c>
      <c r="M1098" s="1">
        <f t="shared" si="69"/>
        <v>2068888000</v>
      </c>
      <c r="N1098" s="1">
        <f t="shared" si="70"/>
        <v>4059874000</v>
      </c>
      <c r="O1098" s="1">
        <f t="shared" si="71"/>
        <v>1990986000</v>
      </c>
    </row>
    <row r="1099" spans="1:15" hidden="1" x14ac:dyDescent="0.3">
      <c r="A1099" s="2">
        <v>1125</v>
      </c>
      <c r="B1099" s="2" t="s">
        <v>403</v>
      </c>
      <c r="C1099" s="2" t="s">
        <v>15</v>
      </c>
      <c r="D1099" s="3">
        <v>42004</v>
      </c>
      <c r="E1099" s="4">
        <f t="shared" si="68"/>
        <v>2014</v>
      </c>
      <c r="F1099" s="2" t="s">
        <v>82</v>
      </c>
      <c r="G1099" s="2" t="s">
        <v>143</v>
      </c>
      <c r="H1099" s="5">
        <v>5288933000</v>
      </c>
      <c r="I1099" s="5">
        <v>1089888000</v>
      </c>
      <c r="J1099" s="5">
        <v>471219000</v>
      </c>
      <c r="K1099" s="2">
        <v>0</v>
      </c>
      <c r="L1099" s="5">
        <v>1957025000</v>
      </c>
      <c r="M1099" s="1">
        <f t="shared" si="69"/>
        <v>2428244000</v>
      </c>
      <c r="N1099" s="1">
        <f t="shared" si="70"/>
        <v>4199045000</v>
      </c>
      <c r="O1099" s="1">
        <f t="shared" si="71"/>
        <v>1770801000</v>
      </c>
    </row>
    <row r="1100" spans="1:15" hidden="1" x14ac:dyDescent="0.3">
      <c r="A1100" s="2">
        <v>1126</v>
      </c>
      <c r="B1100" s="2" t="s">
        <v>403</v>
      </c>
      <c r="C1100" s="2" t="s">
        <v>16</v>
      </c>
      <c r="D1100" s="3">
        <v>42369</v>
      </c>
      <c r="E1100" s="4">
        <f t="shared" si="68"/>
        <v>2015</v>
      </c>
      <c r="F1100" s="2" t="s">
        <v>82</v>
      </c>
      <c r="G1100" s="2" t="s">
        <v>143</v>
      </c>
      <c r="H1100" s="5">
        <v>2787116000</v>
      </c>
      <c r="I1100" s="5">
        <v>832306000</v>
      </c>
      <c r="J1100" s="5">
        <v>372457000</v>
      </c>
      <c r="K1100" s="2">
        <v>0</v>
      </c>
      <c r="L1100" s="5">
        <v>1668489000</v>
      </c>
      <c r="M1100" s="1">
        <f t="shared" si="69"/>
        <v>2040946000</v>
      </c>
      <c r="N1100" s="1">
        <f t="shared" si="70"/>
        <v>1954810000</v>
      </c>
      <c r="O1100" s="1">
        <f t="shared" si="71"/>
        <v>-86136000</v>
      </c>
    </row>
    <row r="1101" spans="1:15" hidden="1" x14ac:dyDescent="0.3">
      <c r="A1101" s="2">
        <v>1127</v>
      </c>
      <c r="B1101" s="2" t="s">
        <v>404</v>
      </c>
      <c r="C1101" s="2" t="s">
        <v>11</v>
      </c>
      <c r="D1101" s="3">
        <v>42004</v>
      </c>
      <c r="E1101" s="4">
        <f t="shared" si="68"/>
        <v>2014</v>
      </c>
      <c r="F1101" s="2" t="s">
        <v>24</v>
      </c>
      <c r="G1101" s="2" t="s">
        <v>25</v>
      </c>
      <c r="H1101" s="5">
        <v>7719600000</v>
      </c>
      <c r="I1101" s="5">
        <v>4191600000</v>
      </c>
      <c r="J1101" s="5">
        <v>1545700000</v>
      </c>
      <c r="K1101" s="5">
        <v>581800000</v>
      </c>
      <c r="L1101" s="2">
        <v>0</v>
      </c>
      <c r="M1101" s="1">
        <f t="shared" si="69"/>
        <v>2127500000</v>
      </c>
      <c r="N1101" s="1">
        <f t="shared" si="70"/>
        <v>3528000000</v>
      </c>
      <c r="O1101" s="1">
        <f t="shared" si="71"/>
        <v>1400500000</v>
      </c>
    </row>
    <row r="1102" spans="1:15" hidden="1" x14ac:dyDescent="0.3">
      <c r="A1102" s="2">
        <v>1128</v>
      </c>
      <c r="B1102" s="2" t="s">
        <v>404</v>
      </c>
      <c r="C1102" s="2" t="s">
        <v>14</v>
      </c>
      <c r="D1102" s="3">
        <v>42369</v>
      </c>
      <c r="E1102" s="4">
        <f t="shared" si="68"/>
        <v>2015</v>
      </c>
      <c r="F1102" s="2" t="s">
        <v>24</v>
      </c>
      <c r="G1102" s="2" t="s">
        <v>25</v>
      </c>
      <c r="H1102" s="5">
        <v>9429300000</v>
      </c>
      <c r="I1102" s="5">
        <v>5213200000</v>
      </c>
      <c r="J1102" s="5">
        <v>2180700000</v>
      </c>
      <c r="K1102" s="5">
        <v>671900000</v>
      </c>
      <c r="L1102" s="2">
        <v>0</v>
      </c>
      <c r="M1102" s="1">
        <f t="shared" si="69"/>
        <v>2852600000</v>
      </c>
      <c r="N1102" s="1">
        <f t="shared" si="70"/>
        <v>4216100000</v>
      </c>
      <c r="O1102" s="1">
        <f t="shared" si="71"/>
        <v>1363500000</v>
      </c>
    </row>
    <row r="1103" spans="1:15" hidden="1" x14ac:dyDescent="0.3">
      <c r="A1103" s="2">
        <v>1132</v>
      </c>
      <c r="B1103" s="2" t="s">
        <v>405</v>
      </c>
      <c r="C1103" s="2" t="s">
        <v>11</v>
      </c>
      <c r="D1103" s="3">
        <v>41639</v>
      </c>
      <c r="E1103" s="4">
        <f t="shared" si="68"/>
        <v>2013</v>
      </c>
      <c r="F1103" s="2" t="s">
        <v>82</v>
      </c>
      <c r="G1103" s="2" t="s">
        <v>83</v>
      </c>
      <c r="H1103" s="5">
        <v>5015000000</v>
      </c>
      <c r="I1103" s="5">
        <v>844000000</v>
      </c>
      <c r="J1103" s="5">
        <v>446000000</v>
      </c>
      <c r="K1103" s="2">
        <v>0</v>
      </c>
      <c r="L1103" s="5">
        <v>1568000000</v>
      </c>
      <c r="M1103" s="1">
        <f t="shared" si="69"/>
        <v>2014000000</v>
      </c>
      <c r="N1103" s="1">
        <f t="shared" si="70"/>
        <v>4171000000</v>
      </c>
      <c r="O1103" s="1">
        <f t="shared" si="71"/>
        <v>2157000000</v>
      </c>
    </row>
    <row r="1104" spans="1:15" hidden="1" x14ac:dyDescent="0.3">
      <c r="A1104" s="2">
        <v>1133</v>
      </c>
      <c r="B1104" s="2" t="s">
        <v>405</v>
      </c>
      <c r="C1104" s="2" t="s">
        <v>14</v>
      </c>
      <c r="D1104" s="3">
        <v>42004</v>
      </c>
      <c r="E1104" s="4">
        <f t="shared" si="68"/>
        <v>2014</v>
      </c>
      <c r="F1104" s="2" t="s">
        <v>82</v>
      </c>
      <c r="G1104" s="2" t="s">
        <v>83</v>
      </c>
      <c r="H1104" s="5">
        <v>5115000000</v>
      </c>
      <c r="I1104" s="5">
        <v>945000000</v>
      </c>
      <c r="J1104" s="5">
        <v>495000000</v>
      </c>
      <c r="K1104" s="2">
        <v>0</v>
      </c>
      <c r="L1104" s="5">
        <v>1759000000</v>
      </c>
      <c r="M1104" s="1">
        <f t="shared" si="69"/>
        <v>2254000000</v>
      </c>
      <c r="N1104" s="1">
        <f t="shared" si="70"/>
        <v>4170000000</v>
      </c>
      <c r="O1104" s="1">
        <f t="shared" si="71"/>
        <v>1916000000</v>
      </c>
    </row>
    <row r="1105" spans="1:15" hidden="1" x14ac:dyDescent="0.3">
      <c r="A1105" s="2">
        <v>1134</v>
      </c>
      <c r="B1105" s="2" t="s">
        <v>405</v>
      </c>
      <c r="C1105" s="2" t="s">
        <v>15</v>
      </c>
      <c r="D1105" s="3">
        <v>42369</v>
      </c>
      <c r="E1105" s="4">
        <f t="shared" si="68"/>
        <v>2015</v>
      </c>
      <c r="F1105" s="2" t="s">
        <v>82</v>
      </c>
      <c r="G1105" s="2" t="s">
        <v>83</v>
      </c>
      <c r="H1105" s="5">
        <v>3183000000</v>
      </c>
      <c r="I1105" s="5">
        <v>979000000</v>
      </c>
      <c r="J1105" s="5">
        <v>745000000</v>
      </c>
      <c r="K1105" s="2">
        <v>0</v>
      </c>
      <c r="L1105" s="5">
        <v>2131000000</v>
      </c>
      <c r="M1105" s="1">
        <f t="shared" si="69"/>
        <v>2876000000</v>
      </c>
      <c r="N1105" s="1">
        <f t="shared" si="70"/>
        <v>2204000000</v>
      </c>
      <c r="O1105" s="1">
        <f t="shared" si="71"/>
        <v>-672000000</v>
      </c>
    </row>
    <row r="1106" spans="1:15" hidden="1" x14ac:dyDescent="0.3">
      <c r="A1106" s="2">
        <v>1135</v>
      </c>
      <c r="B1106" s="2" t="s">
        <v>405</v>
      </c>
      <c r="C1106" s="2" t="s">
        <v>16</v>
      </c>
      <c r="D1106" s="3">
        <v>42735</v>
      </c>
      <c r="E1106" s="4">
        <f t="shared" si="68"/>
        <v>2016</v>
      </c>
      <c r="F1106" s="2" t="s">
        <v>82</v>
      </c>
      <c r="G1106" s="2" t="s">
        <v>83</v>
      </c>
      <c r="H1106" s="5">
        <v>3491000000</v>
      </c>
      <c r="I1106" s="5">
        <v>1083000000</v>
      </c>
      <c r="J1106" s="5">
        <v>233000000</v>
      </c>
      <c r="K1106" s="2">
        <v>0</v>
      </c>
      <c r="L1106" s="5">
        <v>2454000000</v>
      </c>
      <c r="M1106" s="1">
        <f t="shared" si="69"/>
        <v>2687000000</v>
      </c>
      <c r="N1106" s="1">
        <f t="shared" si="70"/>
        <v>2408000000</v>
      </c>
      <c r="O1106" s="1">
        <f t="shared" si="71"/>
        <v>-279000000</v>
      </c>
    </row>
    <row r="1107" spans="1:15" hidden="1" x14ac:dyDescent="0.3">
      <c r="A1107" s="2">
        <v>1136</v>
      </c>
      <c r="B1107" s="2" t="s">
        <v>406</v>
      </c>
      <c r="C1107" s="2" t="s">
        <v>11</v>
      </c>
      <c r="D1107" s="3">
        <v>41274</v>
      </c>
      <c r="E1107" s="4">
        <f t="shared" si="68"/>
        <v>2012</v>
      </c>
      <c r="F1107" s="2" t="s">
        <v>46</v>
      </c>
      <c r="G1107" s="2" t="s">
        <v>378</v>
      </c>
      <c r="H1107" s="5">
        <v>3023000000</v>
      </c>
      <c r="I1107" s="5">
        <v>1446000000</v>
      </c>
      <c r="J1107" s="5">
        <v>832000000</v>
      </c>
      <c r="K1107" s="2">
        <v>0</v>
      </c>
      <c r="L1107" s="5">
        <v>104000000</v>
      </c>
      <c r="M1107" s="1">
        <f t="shared" si="69"/>
        <v>936000000</v>
      </c>
      <c r="N1107" s="1">
        <f t="shared" si="70"/>
        <v>1577000000</v>
      </c>
      <c r="O1107" s="1">
        <f t="shared" si="71"/>
        <v>641000000</v>
      </c>
    </row>
    <row r="1108" spans="1:15" hidden="1" x14ac:dyDescent="0.3">
      <c r="A1108" s="2">
        <v>1137</v>
      </c>
      <c r="B1108" s="2" t="s">
        <v>406</v>
      </c>
      <c r="C1108" s="2" t="s">
        <v>14</v>
      </c>
      <c r="D1108" s="3">
        <v>41639</v>
      </c>
      <c r="E1108" s="4">
        <f t="shared" si="68"/>
        <v>2013</v>
      </c>
      <c r="F1108" s="2" t="s">
        <v>46</v>
      </c>
      <c r="G1108" s="2" t="s">
        <v>378</v>
      </c>
      <c r="H1108" s="5">
        <v>3100000000</v>
      </c>
      <c r="I1108" s="5">
        <v>1316000000</v>
      </c>
      <c r="J1108" s="5">
        <v>1054000000</v>
      </c>
      <c r="K1108" s="2">
        <v>0</v>
      </c>
      <c r="L1108" s="5">
        <v>122000000</v>
      </c>
      <c r="M1108" s="1">
        <f t="shared" si="69"/>
        <v>1176000000</v>
      </c>
      <c r="N1108" s="1">
        <f t="shared" si="70"/>
        <v>1784000000</v>
      </c>
      <c r="O1108" s="1">
        <f t="shared" si="71"/>
        <v>608000000</v>
      </c>
    </row>
    <row r="1109" spans="1:15" hidden="1" x14ac:dyDescent="0.3">
      <c r="A1109" s="2">
        <v>1138</v>
      </c>
      <c r="B1109" s="2" t="s">
        <v>406</v>
      </c>
      <c r="C1109" s="2" t="s">
        <v>15</v>
      </c>
      <c r="D1109" s="3">
        <v>42004</v>
      </c>
      <c r="E1109" s="4">
        <f t="shared" si="68"/>
        <v>2014</v>
      </c>
      <c r="F1109" s="2" t="s">
        <v>46</v>
      </c>
      <c r="G1109" s="2" t="s">
        <v>378</v>
      </c>
      <c r="H1109" s="5">
        <v>3383000000</v>
      </c>
      <c r="I1109" s="5">
        <v>1433000000</v>
      </c>
      <c r="J1109" s="5">
        <v>1095000000</v>
      </c>
      <c r="K1109" s="2">
        <v>0</v>
      </c>
      <c r="L1109" s="5">
        <v>137000000</v>
      </c>
      <c r="M1109" s="1">
        <f t="shared" si="69"/>
        <v>1232000000</v>
      </c>
      <c r="N1109" s="1">
        <f t="shared" si="70"/>
        <v>1950000000</v>
      </c>
      <c r="O1109" s="1">
        <f t="shared" si="71"/>
        <v>718000000</v>
      </c>
    </row>
    <row r="1110" spans="1:15" hidden="1" x14ac:dyDescent="0.3">
      <c r="A1110" s="2">
        <v>1139</v>
      </c>
      <c r="B1110" s="2" t="s">
        <v>406</v>
      </c>
      <c r="C1110" s="2" t="s">
        <v>16</v>
      </c>
      <c r="D1110" s="3">
        <v>42369</v>
      </c>
      <c r="E1110" s="4">
        <f t="shared" si="68"/>
        <v>2015</v>
      </c>
      <c r="F1110" s="2" t="s">
        <v>46</v>
      </c>
      <c r="G1110" s="2" t="s">
        <v>378</v>
      </c>
      <c r="H1110" s="5">
        <v>3292000000</v>
      </c>
      <c r="I1110" s="5">
        <v>1313000000</v>
      </c>
      <c r="J1110" s="5">
        <v>1050000000</v>
      </c>
      <c r="K1110" s="2">
        <v>0</v>
      </c>
      <c r="L1110" s="5">
        <v>138000000</v>
      </c>
      <c r="M1110" s="1">
        <f t="shared" si="69"/>
        <v>1188000000</v>
      </c>
      <c r="N1110" s="1">
        <f t="shared" si="70"/>
        <v>1979000000</v>
      </c>
      <c r="O1110" s="1">
        <f t="shared" si="71"/>
        <v>791000000</v>
      </c>
    </row>
    <row r="1111" spans="1:15" hidden="1" x14ac:dyDescent="0.3">
      <c r="A1111" s="2">
        <v>1140</v>
      </c>
      <c r="B1111" s="2" t="s">
        <v>407</v>
      </c>
      <c r="C1111" s="2" t="s">
        <v>11</v>
      </c>
      <c r="D1111" s="3">
        <v>41274</v>
      </c>
      <c r="E1111" s="4">
        <f t="shared" si="68"/>
        <v>2012</v>
      </c>
      <c r="F1111" s="2" t="s">
        <v>41</v>
      </c>
      <c r="G1111" s="2" t="s">
        <v>42</v>
      </c>
      <c r="H1111" s="5">
        <v>14256000000</v>
      </c>
      <c r="I1111" s="5">
        <v>8276000000</v>
      </c>
      <c r="J1111" s="5">
        <v>1186000000</v>
      </c>
      <c r="K1111" s="2">
        <v>0</v>
      </c>
      <c r="L1111" s="5">
        <v>1518000000</v>
      </c>
      <c r="M1111" s="1">
        <f t="shared" si="69"/>
        <v>2704000000</v>
      </c>
      <c r="N1111" s="1">
        <f t="shared" si="70"/>
        <v>5980000000</v>
      </c>
      <c r="O1111" s="1">
        <f t="shared" si="71"/>
        <v>3276000000</v>
      </c>
    </row>
    <row r="1112" spans="1:15" hidden="1" x14ac:dyDescent="0.3">
      <c r="A1112" s="2">
        <v>1141</v>
      </c>
      <c r="B1112" s="2" t="s">
        <v>407</v>
      </c>
      <c r="C1112" s="2" t="s">
        <v>14</v>
      </c>
      <c r="D1112" s="3">
        <v>41639</v>
      </c>
      <c r="E1112" s="4">
        <f t="shared" si="68"/>
        <v>2013</v>
      </c>
      <c r="F1112" s="2" t="s">
        <v>41</v>
      </c>
      <c r="G1112" s="2" t="s">
        <v>42</v>
      </c>
      <c r="H1112" s="5">
        <v>15136000000</v>
      </c>
      <c r="I1112" s="5">
        <v>8152000000</v>
      </c>
      <c r="J1112" s="5">
        <v>1280000000</v>
      </c>
      <c r="K1112" s="2">
        <v>0</v>
      </c>
      <c r="L1112" s="5">
        <v>2163000000</v>
      </c>
      <c r="M1112" s="1">
        <f t="shared" si="69"/>
        <v>3443000000</v>
      </c>
      <c r="N1112" s="1">
        <f t="shared" si="70"/>
        <v>6984000000</v>
      </c>
      <c r="O1112" s="1">
        <f t="shared" si="71"/>
        <v>3541000000</v>
      </c>
    </row>
    <row r="1113" spans="1:15" hidden="1" x14ac:dyDescent="0.3">
      <c r="A1113" s="2">
        <v>1142</v>
      </c>
      <c r="B1113" s="2" t="s">
        <v>407</v>
      </c>
      <c r="C1113" s="2" t="s">
        <v>15</v>
      </c>
      <c r="D1113" s="3">
        <v>42004</v>
      </c>
      <c r="E1113" s="4">
        <f t="shared" si="68"/>
        <v>2014</v>
      </c>
      <c r="F1113" s="2" t="s">
        <v>41</v>
      </c>
      <c r="G1113" s="2" t="s">
        <v>42</v>
      </c>
      <c r="H1113" s="5">
        <v>17021000000</v>
      </c>
      <c r="I1113" s="5">
        <v>8751000000</v>
      </c>
      <c r="J1113" s="5">
        <v>1324000000</v>
      </c>
      <c r="K1113" s="2">
        <v>0</v>
      </c>
      <c r="L1113" s="5">
        <v>2551000000</v>
      </c>
      <c r="M1113" s="1">
        <f t="shared" si="69"/>
        <v>3875000000</v>
      </c>
      <c r="N1113" s="1">
        <f t="shared" si="70"/>
        <v>8270000000</v>
      </c>
      <c r="O1113" s="1">
        <f t="shared" si="71"/>
        <v>4395000000</v>
      </c>
    </row>
    <row r="1114" spans="1:15" hidden="1" x14ac:dyDescent="0.3">
      <c r="A1114" s="2">
        <v>1143</v>
      </c>
      <c r="B1114" s="2" t="s">
        <v>407</v>
      </c>
      <c r="C1114" s="2" t="s">
        <v>16</v>
      </c>
      <c r="D1114" s="3">
        <v>42369</v>
      </c>
      <c r="E1114" s="4">
        <f t="shared" si="68"/>
        <v>2015</v>
      </c>
      <c r="F1114" s="2" t="s">
        <v>41</v>
      </c>
      <c r="G1114" s="2" t="s">
        <v>42</v>
      </c>
      <c r="H1114" s="5">
        <v>17486000000</v>
      </c>
      <c r="I1114" s="5">
        <v>8596000000</v>
      </c>
      <c r="J1114" s="5">
        <v>1399000000</v>
      </c>
      <c r="K1114" s="2">
        <v>0</v>
      </c>
      <c r="L1114" s="5">
        <v>2831000000</v>
      </c>
      <c r="M1114" s="1">
        <f t="shared" si="69"/>
        <v>4230000000</v>
      </c>
      <c r="N1114" s="1">
        <f t="shared" si="70"/>
        <v>8890000000</v>
      </c>
      <c r="O1114" s="1">
        <f t="shared" si="71"/>
        <v>4660000000</v>
      </c>
    </row>
    <row r="1115" spans="1:15" hidden="1" x14ac:dyDescent="0.3">
      <c r="A1115" s="2">
        <v>1144</v>
      </c>
      <c r="B1115" s="2" t="s">
        <v>408</v>
      </c>
      <c r="C1115" s="2" t="s">
        <v>11</v>
      </c>
      <c r="D1115" s="3">
        <v>41274</v>
      </c>
      <c r="E1115" s="4">
        <f t="shared" si="68"/>
        <v>2012</v>
      </c>
      <c r="F1115" s="2" t="s">
        <v>58</v>
      </c>
      <c r="G1115" s="2" t="s">
        <v>409</v>
      </c>
      <c r="H1115" s="5">
        <v>9964000000</v>
      </c>
      <c r="I1115" s="5">
        <v>4334000000</v>
      </c>
      <c r="J1115" s="5">
        <v>757000000</v>
      </c>
      <c r="K1115" s="5">
        <v>704000000</v>
      </c>
      <c r="L1115" s="5">
        <v>1032000000</v>
      </c>
      <c r="M1115" s="1">
        <f t="shared" si="69"/>
        <v>2493000000</v>
      </c>
      <c r="N1115" s="1">
        <f t="shared" si="70"/>
        <v>5630000000</v>
      </c>
      <c r="O1115" s="1">
        <f t="shared" si="71"/>
        <v>3137000000</v>
      </c>
    </row>
    <row r="1116" spans="1:15" hidden="1" x14ac:dyDescent="0.3">
      <c r="A1116" s="2">
        <v>1145</v>
      </c>
      <c r="B1116" s="2" t="s">
        <v>408</v>
      </c>
      <c r="C1116" s="2" t="s">
        <v>14</v>
      </c>
      <c r="D1116" s="3">
        <v>41639</v>
      </c>
      <c r="E1116" s="4">
        <f t="shared" si="68"/>
        <v>2013</v>
      </c>
      <c r="F1116" s="2" t="s">
        <v>58</v>
      </c>
      <c r="G1116" s="2" t="s">
        <v>409</v>
      </c>
      <c r="H1116" s="5">
        <v>8414000000</v>
      </c>
      <c r="I1116" s="5">
        <v>5299000000</v>
      </c>
      <c r="J1116" s="5">
        <v>584000000</v>
      </c>
      <c r="K1116" s="5">
        <v>469000000</v>
      </c>
      <c r="L1116" s="5">
        <v>1362000000</v>
      </c>
      <c r="M1116" s="1">
        <f t="shared" si="69"/>
        <v>2415000000</v>
      </c>
      <c r="N1116" s="1">
        <f t="shared" si="70"/>
        <v>3115000000</v>
      </c>
      <c r="O1116" s="1">
        <f t="shared" si="71"/>
        <v>700000000</v>
      </c>
    </row>
    <row r="1117" spans="1:15" hidden="1" x14ac:dyDescent="0.3">
      <c r="A1117" s="2">
        <v>1146</v>
      </c>
      <c r="B1117" s="2" t="s">
        <v>408</v>
      </c>
      <c r="C1117" s="2" t="s">
        <v>15</v>
      </c>
      <c r="D1117" s="3">
        <v>42004</v>
      </c>
      <c r="E1117" s="4">
        <f t="shared" si="68"/>
        <v>2014</v>
      </c>
      <c r="F1117" s="2" t="s">
        <v>58</v>
      </c>
      <c r="G1117" s="2" t="s">
        <v>409</v>
      </c>
      <c r="H1117" s="5">
        <v>7292000000</v>
      </c>
      <c r="I1117" s="5">
        <v>4457000000</v>
      </c>
      <c r="J1117" s="5">
        <v>545000000</v>
      </c>
      <c r="K1117" s="5">
        <v>325000000</v>
      </c>
      <c r="L1117" s="5">
        <v>1229000000</v>
      </c>
      <c r="M1117" s="1">
        <f t="shared" si="69"/>
        <v>2099000000</v>
      </c>
      <c r="N1117" s="1">
        <f t="shared" si="70"/>
        <v>2835000000</v>
      </c>
      <c r="O1117" s="1">
        <f t="shared" si="71"/>
        <v>736000000</v>
      </c>
    </row>
    <row r="1118" spans="1:15" hidden="1" x14ac:dyDescent="0.3">
      <c r="A1118" s="2">
        <v>1147</v>
      </c>
      <c r="B1118" s="2" t="s">
        <v>408</v>
      </c>
      <c r="C1118" s="2" t="s">
        <v>16</v>
      </c>
      <c r="D1118" s="3">
        <v>42369</v>
      </c>
      <c r="E1118" s="4">
        <f t="shared" si="68"/>
        <v>2015</v>
      </c>
      <c r="F1118" s="2" t="s">
        <v>58</v>
      </c>
      <c r="G1118" s="2" t="s">
        <v>409</v>
      </c>
      <c r="H1118" s="5">
        <v>7729000000</v>
      </c>
      <c r="I1118" s="5">
        <v>4312000000</v>
      </c>
      <c r="J1118" s="5">
        <v>670000000</v>
      </c>
      <c r="K1118" s="5">
        <v>289000000</v>
      </c>
      <c r="L1118" s="5">
        <v>1239000000</v>
      </c>
      <c r="M1118" s="1">
        <f t="shared" si="69"/>
        <v>2198000000</v>
      </c>
      <c r="N1118" s="1">
        <f t="shared" si="70"/>
        <v>3417000000</v>
      </c>
      <c r="O1118" s="1">
        <f t="shared" si="71"/>
        <v>1219000000</v>
      </c>
    </row>
    <row r="1119" spans="1:15" hidden="1" x14ac:dyDescent="0.3">
      <c r="A1119" s="2">
        <v>1148</v>
      </c>
      <c r="B1119" s="2" t="s">
        <v>410</v>
      </c>
      <c r="C1119" s="2" t="s">
        <v>11</v>
      </c>
      <c r="D1119" s="3">
        <v>41639</v>
      </c>
      <c r="E1119" s="4">
        <f t="shared" si="68"/>
        <v>2013</v>
      </c>
      <c r="F1119" s="2" t="s">
        <v>21</v>
      </c>
      <c r="G1119" s="2" t="s">
        <v>56</v>
      </c>
      <c r="H1119" s="5">
        <v>4374562000</v>
      </c>
      <c r="I1119" s="5">
        <v>3117203000</v>
      </c>
      <c r="J1119" s="5">
        <v>650243000</v>
      </c>
      <c r="K1119" s="5">
        <v>378769000</v>
      </c>
      <c r="L1119" s="2">
        <v>0</v>
      </c>
      <c r="M1119" s="1">
        <f t="shared" si="69"/>
        <v>1029012000</v>
      </c>
      <c r="N1119" s="1">
        <f t="shared" si="70"/>
        <v>1257359000</v>
      </c>
      <c r="O1119" s="1">
        <f t="shared" si="71"/>
        <v>228347000</v>
      </c>
    </row>
    <row r="1120" spans="1:15" hidden="1" x14ac:dyDescent="0.3">
      <c r="A1120" s="2">
        <v>1149</v>
      </c>
      <c r="B1120" s="2" t="s">
        <v>410</v>
      </c>
      <c r="C1120" s="2" t="s">
        <v>14</v>
      </c>
      <c r="D1120" s="3">
        <v>42004</v>
      </c>
      <c r="E1120" s="4">
        <f t="shared" si="68"/>
        <v>2014</v>
      </c>
      <c r="F1120" s="2" t="s">
        <v>21</v>
      </c>
      <c r="G1120" s="2" t="s">
        <v>56</v>
      </c>
      <c r="H1120" s="5">
        <v>5504656000</v>
      </c>
      <c r="I1120" s="5">
        <v>3752760000</v>
      </c>
      <c r="J1120" s="5">
        <v>876927000</v>
      </c>
      <c r="K1120" s="5">
        <v>472321000</v>
      </c>
      <c r="L1120" s="2">
        <v>0</v>
      </c>
      <c r="M1120" s="1">
        <f t="shared" si="69"/>
        <v>1349248000</v>
      </c>
      <c r="N1120" s="1">
        <f t="shared" si="70"/>
        <v>1751896000</v>
      </c>
      <c r="O1120" s="1">
        <f t="shared" si="71"/>
        <v>402648000</v>
      </c>
    </row>
    <row r="1121" spans="1:15" hidden="1" x14ac:dyDescent="0.3">
      <c r="A1121" s="2">
        <v>1150</v>
      </c>
      <c r="B1121" s="2" t="s">
        <v>410</v>
      </c>
      <c r="C1121" s="2" t="s">
        <v>15</v>
      </c>
      <c r="D1121" s="3">
        <v>42369</v>
      </c>
      <c r="E1121" s="4">
        <f t="shared" si="68"/>
        <v>2015</v>
      </c>
      <c r="F1121" s="2" t="s">
        <v>21</v>
      </c>
      <c r="G1121" s="2" t="s">
        <v>56</v>
      </c>
      <c r="H1121" s="5">
        <v>6779511000</v>
      </c>
      <c r="I1121" s="5">
        <v>4591476000</v>
      </c>
      <c r="J1121" s="5">
        <v>1231421000</v>
      </c>
      <c r="K1121" s="5">
        <v>650788000</v>
      </c>
      <c r="L1121" s="2">
        <v>0</v>
      </c>
      <c r="M1121" s="1">
        <f t="shared" si="69"/>
        <v>1882209000</v>
      </c>
      <c r="N1121" s="1">
        <f t="shared" si="70"/>
        <v>2188035000</v>
      </c>
      <c r="O1121" s="1">
        <f t="shared" si="71"/>
        <v>305826000</v>
      </c>
    </row>
    <row r="1122" spans="1:15" hidden="1" x14ac:dyDescent="0.3">
      <c r="A1122" s="2">
        <v>1151</v>
      </c>
      <c r="B1122" s="2" t="s">
        <v>410</v>
      </c>
      <c r="C1122" s="2" t="s">
        <v>16</v>
      </c>
      <c r="D1122" s="3">
        <v>42735</v>
      </c>
      <c r="E1122" s="4">
        <f t="shared" si="68"/>
        <v>2016</v>
      </c>
      <c r="F1122" s="2" t="s">
        <v>21</v>
      </c>
      <c r="G1122" s="2" t="s">
        <v>56</v>
      </c>
      <c r="H1122" s="5">
        <v>8830669000</v>
      </c>
      <c r="I1122" s="5">
        <v>6029901000</v>
      </c>
      <c r="J1122" s="5">
        <v>1568877000</v>
      </c>
      <c r="K1122" s="5">
        <v>852098000</v>
      </c>
      <c r="L1122" s="2">
        <v>0</v>
      </c>
      <c r="M1122" s="1">
        <f t="shared" si="69"/>
        <v>2420975000</v>
      </c>
      <c r="N1122" s="1">
        <f t="shared" si="70"/>
        <v>2800768000</v>
      </c>
      <c r="O1122" s="1">
        <f t="shared" si="71"/>
        <v>379793000</v>
      </c>
    </row>
    <row r="1123" spans="1:15" hidden="1" x14ac:dyDescent="0.3">
      <c r="A1123" s="2">
        <v>1152</v>
      </c>
      <c r="B1123" s="2" t="s">
        <v>411</v>
      </c>
      <c r="C1123" s="2" t="s">
        <v>11</v>
      </c>
      <c r="D1123" s="3">
        <v>41274</v>
      </c>
      <c r="E1123" s="4">
        <f t="shared" si="68"/>
        <v>2012</v>
      </c>
      <c r="F1123" s="2" t="s">
        <v>82</v>
      </c>
      <c r="G1123" s="2" t="s">
        <v>83</v>
      </c>
      <c r="H1123" s="5">
        <v>1562000000</v>
      </c>
      <c r="I1123" s="5">
        <v>413000000</v>
      </c>
      <c r="J1123" s="5">
        <v>311000000</v>
      </c>
      <c r="K1123" s="2">
        <v>0</v>
      </c>
      <c r="L1123" s="5">
        <v>704000000</v>
      </c>
      <c r="M1123" s="1">
        <f t="shared" si="69"/>
        <v>1015000000</v>
      </c>
      <c r="N1123" s="1">
        <f t="shared" si="70"/>
        <v>1149000000</v>
      </c>
      <c r="O1123" s="1">
        <f t="shared" si="71"/>
        <v>134000000</v>
      </c>
    </row>
    <row r="1124" spans="1:15" hidden="1" x14ac:dyDescent="0.3">
      <c r="A1124" s="2">
        <v>1153</v>
      </c>
      <c r="B1124" s="2" t="s">
        <v>411</v>
      </c>
      <c r="C1124" s="2" t="s">
        <v>14</v>
      </c>
      <c r="D1124" s="3">
        <v>41639</v>
      </c>
      <c r="E1124" s="4">
        <f t="shared" si="68"/>
        <v>2013</v>
      </c>
      <c r="F1124" s="2" t="s">
        <v>82</v>
      </c>
      <c r="G1124" s="2" t="s">
        <v>83</v>
      </c>
      <c r="H1124" s="5">
        <v>1857000000</v>
      </c>
      <c r="I1124" s="5">
        <v>411000000</v>
      </c>
      <c r="J1124" s="5">
        <v>311000000</v>
      </c>
      <c r="K1124" s="2">
        <v>0</v>
      </c>
      <c r="L1124" s="5">
        <v>685000000</v>
      </c>
      <c r="M1124" s="1">
        <f t="shared" si="69"/>
        <v>996000000</v>
      </c>
      <c r="N1124" s="1">
        <f t="shared" si="70"/>
        <v>1446000000</v>
      </c>
      <c r="O1124" s="1">
        <f t="shared" si="71"/>
        <v>450000000</v>
      </c>
    </row>
    <row r="1125" spans="1:15" hidden="1" x14ac:dyDescent="0.3">
      <c r="A1125" s="2">
        <v>1154</v>
      </c>
      <c r="B1125" s="2" t="s">
        <v>411</v>
      </c>
      <c r="C1125" s="2" t="s">
        <v>15</v>
      </c>
      <c r="D1125" s="3">
        <v>42004</v>
      </c>
      <c r="E1125" s="4">
        <f t="shared" si="68"/>
        <v>2014</v>
      </c>
      <c r="F1125" s="2" t="s">
        <v>82</v>
      </c>
      <c r="G1125" s="2" t="s">
        <v>83</v>
      </c>
      <c r="H1125" s="5">
        <v>2288000000</v>
      </c>
      <c r="I1125" s="5">
        <v>485000000</v>
      </c>
      <c r="J1125" s="5">
        <v>358000000</v>
      </c>
      <c r="K1125" s="2">
        <v>0</v>
      </c>
      <c r="L1125" s="5">
        <v>870000000</v>
      </c>
      <c r="M1125" s="1">
        <f t="shared" si="69"/>
        <v>1228000000</v>
      </c>
      <c r="N1125" s="1">
        <f t="shared" si="70"/>
        <v>1803000000</v>
      </c>
      <c r="O1125" s="1">
        <f t="shared" si="71"/>
        <v>575000000</v>
      </c>
    </row>
    <row r="1126" spans="1:15" hidden="1" x14ac:dyDescent="0.3">
      <c r="A1126" s="2">
        <v>1155</v>
      </c>
      <c r="B1126" s="2" t="s">
        <v>411</v>
      </c>
      <c r="C1126" s="2" t="s">
        <v>16</v>
      </c>
      <c r="D1126" s="3">
        <v>42369</v>
      </c>
      <c r="E1126" s="4">
        <f t="shared" si="68"/>
        <v>2015</v>
      </c>
      <c r="F1126" s="2" t="s">
        <v>82</v>
      </c>
      <c r="G1126" s="2" t="s">
        <v>83</v>
      </c>
      <c r="H1126" s="5">
        <v>1557000000</v>
      </c>
      <c r="I1126" s="5">
        <v>497000000</v>
      </c>
      <c r="J1126" s="5">
        <v>5204000000</v>
      </c>
      <c r="K1126" s="2">
        <v>0</v>
      </c>
      <c r="L1126" s="5">
        <v>917000000</v>
      </c>
      <c r="M1126" s="1">
        <f t="shared" si="69"/>
        <v>6121000000</v>
      </c>
      <c r="N1126" s="1">
        <f t="shared" si="70"/>
        <v>1060000000</v>
      </c>
      <c r="O1126" s="1">
        <f t="shared" si="71"/>
        <v>-5061000000</v>
      </c>
    </row>
    <row r="1127" spans="1:15" hidden="1" x14ac:dyDescent="0.3">
      <c r="A1127" s="2">
        <v>1156</v>
      </c>
      <c r="B1127" s="2" t="s">
        <v>412</v>
      </c>
      <c r="C1127" s="2" t="s">
        <v>11</v>
      </c>
      <c r="D1127" s="3">
        <v>41425</v>
      </c>
      <c r="E1127" s="4">
        <f t="shared" si="68"/>
        <v>2013</v>
      </c>
      <c r="F1127" s="2" t="s">
        <v>18</v>
      </c>
      <c r="G1127" s="2" t="s">
        <v>288</v>
      </c>
      <c r="H1127" s="5">
        <v>25313000000</v>
      </c>
      <c r="I1127" s="5">
        <v>14279000000</v>
      </c>
      <c r="J1127" s="5">
        <v>7796000000</v>
      </c>
      <c r="K1127" s="2">
        <v>0</v>
      </c>
      <c r="L1127" s="2">
        <v>0</v>
      </c>
      <c r="M1127" s="1">
        <f t="shared" si="69"/>
        <v>7796000000</v>
      </c>
      <c r="N1127" s="1">
        <f t="shared" si="70"/>
        <v>11034000000</v>
      </c>
      <c r="O1127" s="1">
        <f t="shared" si="71"/>
        <v>3238000000</v>
      </c>
    </row>
    <row r="1128" spans="1:15" hidden="1" x14ac:dyDescent="0.3">
      <c r="A1128" s="2">
        <v>1157</v>
      </c>
      <c r="B1128" s="2" t="s">
        <v>412</v>
      </c>
      <c r="C1128" s="2" t="s">
        <v>14</v>
      </c>
      <c r="D1128" s="3">
        <v>41790</v>
      </c>
      <c r="E1128" s="4">
        <f t="shared" si="68"/>
        <v>2014</v>
      </c>
      <c r="F1128" s="2" t="s">
        <v>18</v>
      </c>
      <c r="G1128" s="2" t="s">
        <v>288</v>
      </c>
      <c r="H1128" s="5">
        <v>27799000000</v>
      </c>
      <c r="I1128" s="5">
        <v>15353000000</v>
      </c>
      <c r="J1128" s="5">
        <v>8766000000</v>
      </c>
      <c r="K1128" s="2">
        <v>0</v>
      </c>
      <c r="L1128" s="2">
        <v>0</v>
      </c>
      <c r="M1128" s="1">
        <f t="shared" si="69"/>
        <v>8766000000</v>
      </c>
      <c r="N1128" s="1">
        <f t="shared" si="70"/>
        <v>12446000000</v>
      </c>
      <c r="O1128" s="1">
        <f t="shared" si="71"/>
        <v>3680000000</v>
      </c>
    </row>
    <row r="1129" spans="1:15" hidden="1" x14ac:dyDescent="0.3">
      <c r="A1129" s="2">
        <v>1158</v>
      </c>
      <c r="B1129" s="2" t="s">
        <v>412</v>
      </c>
      <c r="C1129" s="2" t="s">
        <v>15</v>
      </c>
      <c r="D1129" s="3">
        <v>42155</v>
      </c>
      <c r="E1129" s="4">
        <f t="shared" si="68"/>
        <v>2015</v>
      </c>
      <c r="F1129" s="2" t="s">
        <v>18</v>
      </c>
      <c r="G1129" s="2" t="s">
        <v>288</v>
      </c>
      <c r="H1129" s="5">
        <v>30601000000</v>
      </c>
      <c r="I1129" s="5">
        <v>16534000000</v>
      </c>
      <c r="J1129" s="5">
        <v>9892000000</v>
      </c>
      <c r="K1129" s="2">
        <v>0</v>
      </c>
      <c r="L1129" s="2">
        <v>0</v>
      </c>
      <c r="M1129" s="1">
        <f t="shared" si="69"/>
        <v>9892000000</v>
      </c>
      <c r="N1129" s="1">
        <f t="shared" si="70"/>
        <v>14067000000</v>
      </c>
      <c r="O1129" s="1">
        <f t="shared" si="71"/>
        <v>4175000000</v>
      </c>
    </row>
    <row r="1130" spans="1:15" hidden="1" x14ac:dyDescent="0.3">
      <c r="A1130" s="2">
        <v>1159</v>
      </c>
      <c r="B1130" s="2" t="s">
        <v>412</v>
      </c>
      <c r="C1130" s="2" t="s">
        <v>16</v>
      </c>
      <c r="D1130" s="3">
        <v>42521</v>
      </c>
      <c r="E1130" s="4">
        <f t="shared" si="68"/>
        <v>2016</v>
      </c>
      <c r="F1130" s="2" t="s">
        <v>18</v>
      </c>
      <c r="G1130" s="2" t="s">
        <v>288</v>
      </c>
      <c r="H1130" s="5">
        <v>32376000000</v>
      </c>
      <c r="I1130" s="5">
        <v>17405000000</v>
      </c>
      <c r="J1130" s="5">
        <v>10469000000</v>
      </c>
      <c r="K1130" s="2">
        <v>0</v>
      </c>
      <c r="L1130" s="2">
        <v>0</v>
      </c>
      <c r="M1130" s="1">
        <f t="shared" si="69"/>
        <v>10469000000</v>
      </c>
      <c r="N1130" s="1">
        <f t="shared" si="70"/>
        <v>14971000000</v>
      </c>
      <c r="O1130" s="1">
        <f t="shared" si="71"/>
        <v>4502000000</v>
      </c>
    </row>
    <row r="1131" spans="1:15" hidden="1" x14ac:dyDescent="0.3">
      <c r="A1131" s="2">
        <v>1160</v>
      </c>
      <c r="B1131" s="2" t="s">
        <v>413</v>
      </c>
      <c r="C1131" s="2" t="s">
        <v>11</v>
      </c>
      <c r="D1131" s="3">
        <v>41639</v>
      </c>
      <c r="E1131" s="4">
        <f t="shared" si="68"/>
        <v>2013</v>
      </c>
      <c r="F1131" s="2" t="s">
        <v>12</v>
      </c>
      <c r="G1131" s="2" t="s">
        <v>210</v>
      </c>
      <c r="H1131" s="5">
        <v>5703000000</v>
      </c>
      <c r="I1131" s="5">
        <v>2398000000</v>
      </c>
      <c r="J1131" s="5">
        <v>1815000000</v>
      </c>
      <c r="K1131" s="2">
        <v>0</v>
      </c>
      <c r="L1131" s="5">
        <v>510000000</v>
      </c>
      <c r="M1131" s="1">
        <f t="shared" si="69"/>
        <v>2325000000</v>
      </c>
      <c r="N1131" s="1">
        <f t="shared" si="70"/>
        <v>3305000000</v>
      </c>
      <c r="O1131" s="1">
        <f t="shared" si="71"/>
        <v>980000000</v>
      </c>
    </row>
    <row r="1132" spans="1:15" hidden="1" x14ac:dyDescent="0.3">
      <c r="A1132" s="2">
        <v>1161</v>
      </c>
      <c r="B1132" s="2" t="s">
        <v>413</v>
      </c>
      <c r="C1132" s="2" t="s">
        <v>14</v>
      </c>
      <c r="D1132" s="3">
        <v>42004</v>
      </c>
      <c r="E1132" s="4">
        <f t="shared" si="68"/>
        <v>2014</v>
      </c>
      <c r="F1132" s="2" t="s">
        <v>12</v>
      </c>
      <c r="G1132" s="2" t="s">
        <v>210</v>
      </c>
      <c r="H1132" s="5">
        <v>6288000000</v>
      </c>
      <c r="I1132" s="5">
        <v>2620000000</v>
      </c>
      <c r="J1132" s="5">
        <v>1917000000</v>
      </c>
      <c r="K1132" s="2">
        <v>0</v>
      </c>
      <c r="L1132" s="5">
        <v>573000000</v>
      </c>
      <c r="M1132" s="1">
        <f t="shared" si="69"/>
        <v>2490000000</v>
      </c>
      <c r="N1132" s="1">
        <f t="shared" si="70"/>
        <v>3668000000</v>
      </c>
      <c r="O1132" s="1">
        <f t="shared" si="71"/>
        <v>1178000000</v>
      </c>
    </row>
    <row r="1133" spans="1:15" hidden="1" x14ac:dyDescent="0.3">
      <c r="A1133" s="2">
        <v>1162</v>
      </c>
      <c r="B1133" s="2" t="s">
        <v>413</v>
      </c>
      <c r="C1133" s="2" t="s">
        <v>15</v>
      </c>
      <c r="D1133" s="3">
        <v>42369</v>
      </c>
      <c r="E1133" s="4">
        <f t="shared" si="68"/>
        <v>2015</v>
      </c>
      <c r="F1133" s="2" t="s">
        <v>12</v>
      </c>
      <c r="G1133" s="2" t="s">
        <v>210</v>
      </c>
      <c r="H1133" s="5">
        <v>6172000000</v>
      </c>
      <c r="I1133" s="5">
        <v>2539000000</v>
      </c>
      <c r="J1133" s="5">
        <v>1915000000</v>
      </c>
      <c r="K1133" s="2">
        <v>0</v>
      </c>
      <c r="L1133" s="5">
        <v>574000000</v>
      </c>
      <c r="M1133" s="1">
        <f t="shared" si="69"/>
        <v>2489000000</v>
      </c>
      <c r="N1133" s="1">
        <f t="shared" si="70"/>
        <v>3633000000</v>
      </c>
      <c r="O1133" s="1">
        <f t="shared" si="71"/>
        <v>1144000000</v>
      </c>
    </row>
    <row r="1134" spans="1:15" hidden="1" x14ac:dyDescent="0.3">
      <c r="A1134" s="2">
        <v>1163</v>
      </c>
      <c r="B1134" s="2" t="s">
        <v>413</v>
      </c>
      <c r="C1134" s="2" t="s">
        <v>16</v>
      </c>
      <c r="D1134" s="3">
        <v>42735</v>
      </c>
      <c r="E1134" s="4">
        <f t="shared" si="68"/>
        <v>2016</v>
      </c>
      <c r="F1134" s="2" t="s">
        <v>12</v>
      </c>
      <c r="G1134" s="2" t="s">
        <v>210</v>
      </c>
      <c r="H1134" s="5">
        <v>6309000000</v>
      </c>
      <c r="I1134" s="5">
        <v>2607000000</v>
      </c>
      <c r="J1134" s="5">
        <v>1851000000</v>
      </c>
      <c r="K1134" s="2">
        <v>0</v>
      </c>
      <c r="L1134" s="5">
        <v>603000000</v>
      </c>
      <c r="M1134" s="1">
        <f t="shared" si="69"/>
        <v>2454000000</v>
      </c>
      <c r="N1134" s="1">
        <f t="shared" si="70"/>
        <v>3702000000</v>
      </c>
      <c r="O1134" s="1">
        <f t="shared" si="71"/>
        <v>1248000000</v>
      </c>
    </row>
    <row r="1135" spans="1:15" hidden="1" x14ac:dyDescent="0.3">
      <c r="A1135" s="2">
        <v>1164</v>
      </c>
      <c r="B1135" s="2" t="s">
        <v>414</v>
      </c>
      <c r="C1135" s="2" t="s">
        <v>11</v>
      </c>
      <c r="D1135" s="3">
        <v>41274</v>
      </c>
      <c r="E1135" s="4">
        <f t="shared" si="68"/>
        <v>2012</v>
      </c>
      <c r="F1135" s="2" t="s">
        <v>82</v>
      </c>
      <c r="G1135" s="2" t="s">
        <v>113</v>
      </c>
      <c r="H1135" s="5">
        <v>17194000000</v>
      </c>
      <c r="I1135" s="5">
        <v>12151000000</v>
      </c>
      <c r="J1135" s="5">
        <v>1654000000</v>
      </c>
      <c r="K1135" s="2">
        <v>0</v>
      </c>
      <c r="L1135" s="2">
        <v>0</v>
      </c>
      <c r="M1135" s="1">
        <f t="shared" si="69"/>
        <v>1654000000</v>
      </c>
      <c r="N1135" s="1">
        <f t="shared" si="70"/>
        <v>5043000000</v>
      </c>
      <c r="O1135" s="1">
        <f t="shared" si="71"/>
        <v>3389000000</v>
      </c>
    </row>
    <row r="1136" spans="1:15" hidden="1" x14ac:dyDescent="0.3">
      <c r="A1136" s="2">
        <v>1165</v>
      </c>
      <c r="B1136" s="2" t="s">
        <v>414</v>
      </c>
      <c r="C1136" s="2" t="s">
        <v>14</v>
      </c>
      <c r="D1136" s="3">
        <v>41639</v>
      </c>
      <c r="E1136" s="4">
        <f t="shared" si="68"/>
        <v>2013</v>
      </c>
      <c r="F1136" s="2" t="s">
        <v>82</v>
      </c>
      <c r="G1136" s="2" t="s">
        <v>113</v>
      </c>
      <c r="H1136" s="5">
        <v>19221000000</v>
      </c>
      <c r="I1136" s="5">
        <v>14117000000</v>
      </c>
      <c r="J1136" s="5">
        <v>1905000000</v>
      </c>
      <c r="K1136" s="2">
        <v>0</v>
      </c>
      <c r="L1136" s="2">
        <v>0</v>
      </c>
      <c r="M1136" s="1">
        <f t="shared" si="69"/>
        <v>1905000000</v>
      </c>
      <c r="N1136" s="1">
        <f t="shared" si="70"/>
        <v>5104000000</v>
      </c>
      <c r="O1136" s="1">
        <f t="shared" si="71"/>
        <v>3199000000</v>
      </c>
    </row>
    <row r="1137" spans="1:15" hidden="1" x14ac:dyDescent="0.3">
      <c r="A1137" s="2">
        <v>1166</v>
      </c>
      <c r="B1137" s="2" t="s">
        <v>414</v>
      </c>
      <c r="C1137" s="2" t="s">
        <v>15</v>
      </c>
      <c r="D1137" s="3">
        <v>42004</v>
      </c>
      <c r="E1137" s="4">
        <f t="shared" si="68"/>
        <v>2014</v>
      </c>
      <c r="F1137" s="2" t="s">
        <v>82</v>
      </c>
      <c r="G1137" s="2" t="s">
        <v>113</v>
      </c>
      <c r="H1137" s="5">
        <v>21440000000</v>
      </c>
      <c r="I1137" s="5">
        <v>15631000000</v>
      </c>
      <c r="J1137" s="5">
        <v>2092000000</v>
      </c>
      <c r="K1137" s="2">
        <v>0</v>
      </c>
      <c r="L1137" s="2">
        <v>0</v>
      </c>
      <c r="M1137" s="1">
        <f t="shared" si="69"/>
        <v>2092000000</v>
      </c>
      <c r="N1137" s="1">
        <f t="shared" si="70"/>
        <v>5809000000</v>
      </c>
      <c r="O1137" s="1">
        <f t="shared" si="71"/>
        <v>3717000000</v>
      </c>
    </row>
    <row r="1138" spans="1:15" hidden="1" x14ac:dyDescent="0.3">
      <c r="A1138" s="2">
        <v>1167</v>
      </c>
      <c r="B1138" s="2" t="s">
        <v>414</v>
      </c>
      <c r="C1138" s="2" t="s">
        <v>16</v>
      </c>
      <c r="D1138" s="3">
        <v>42369</v>
      </c>
      <c r="E1138" s="4">
        <f t="shared" si="68"/>
        <v>2015</v>
      </c>
      <c r="F1138" s="2" t="s">
        <v>82</v>
      </c>
      <c r="G1138" s="2" t="s">
        <v>113</v>
      </c>
      <c r="H1138" s="5">
        <v>14757000000</v>
      </c>
      <c r="I1138" s="5">
        <v>11694000000</v>
      </c>
      <c r="J1138" s="5">
        <v>1764000000</v>
      </c>
      <c r="K1138" s="2">
        <v>0</v>
      </c>
      <c r="L1138" s="2">
        <v>0</v>
      </c>
      <c r="M1138" s="1">
        <f t="shared" si="69"/>
        <v>1764000000</v>
      </c>
      <c r="N1138" s="1">
        <f t="shared" si="70"/>
        <v>3063000000</v>
      </c>
      <c r="O1138" s="1">
        <f t="shared" si="71"/>
        <v>1299000000</v>
      </c>
    </row>
    <row r="1139" spans="1:15" hidden="1" x14ac:dyDescent="0.3">
      <c r="A1139" s="2">
        <v>1168</v>
      </c>
      <c r="B1139" s="2" t="s">
        <v>415</v>
      </c>
      <c r="C1139" s="2" t="s">
        <v>11</v>
      </c>
      <c r="D1139" s="3">
        <v>41639</v>
      </c>
      <c r="E1139" s="4">
        <f t="shared" si="68"/>
        <v>2013</v>
      </c>
      <c r="F1139" s="2" t="s">
        <v>12</v>
      </c>
      <c r="G1139" s="2" t="s">
        <v>177</v>
      </c>
      <c r="H1139" s="5">
        <v>11245000000</v>
      </c>
      <c r="I1139" s="5">
        <v>4070000000</v>
      </c>
      <c r="J1139" s="5">
        <v>3002000000</v>
      </c>
      <c r="K1139" s="2">
        <v>0</v>
      </c>
      <c r="L1139" s="5">
        <v>916000000</v>
      </c>
      <c r="M1139" s="1">
        <f t="shared" si="69"/>
        <v>3918000000</v>
      </c>
      <c r="N1139" s="1">
        <f t="shared" si="70"/>
        <v>7175000000</v>
      </c>
      <c r="O1139" s="1">
        <f t="shared" si="71"/>
        <v>3257000000</v>
      </c>
    </row>
    <row r="1140" spans="1:15" hidden="1" x14ac:dyDescent="0.3">
      <c r="A1140" s="2">
        <v>1169</v>
      </c>
      <c r="B1140" s="2" t="s">
        <v>415</v>
      </c>
      <c r="C1140" s="2" t="s">
        <v>14</v>
      </c>
      <c r="D1140" s="3">
        <v>42004</v>
      </c>
      <c r="E1140" s="4">
        <f t="shared" si="68"/>
        <v>2014</v>
      </c>
      <c r="F1140" s="2" t="s">
        <v>12</v>
      </c>
      <c r="G1140" s="2" t="s">
        <v>177</v>
      </c>
      <c r="H1140" s="5">
        <v>11624000000</v>
      </c>
      <c r="I1140" s="5">
        <v>4201000000</v>
      </c>
      <c r="J1140" s="5">
        <v>2897000000</v>
      </c>
      <c r="K1140" s="2">
        <v>0</v>
      </c>
      <c r="L1140" s="5">
        <v>951000000</v>
      </c>
      <c r="M1140" s="1">
        <f t="shared" si="69"/>
        <v>3848000000</v>
      </c>
      <c r="N1140" s="1">
        <f t="shared" si="70"/>
        <v>7423000000</v>
      </c>
      <c r="O1140" s="1">
        <f t="shared" si="71"/>
        <v>3575000000</v>
      </c>
    </row>
    <row r="1141" spans="1:15" hidden="1" x14ac:dyDescent="0.3">
      <c r="A1141" s="2">
        <v>1170</v>
      </c>
      <c r="B1141" s="2" t="s">
        <v>415</v>
      </c>
      <c r="C1141" s="2" t="s">
        <v>15</v>
      </c>
      <c r="D1141" s="3">
        <v>42369</v>
      </c>
      <c r="E1141" s="4">
        <f t="shared" si="68"/>
        <v>2015</v>
      </c>
      <c r="F1141" s="2" t="s">
        <v>12</v>
      </c>
      <c r="G1141" s="2" t="s">
        <v>177</v>
      </c>
      <c r="H1141" s="5">
        <v>10511000000</v>
      </c>
      <c r="I1141" s="5">
        <v>3662000000</v>
      </c>
      <c r="J1141" s="5">
        <v>2911000000</v>
      </c>
      <c r="K1141" s="2">
        <v>0</v>
      </c>
      <c r="L1141" s="5">
        <v>1054000000</v>
      </c>
      <c r="M1141" s="1">
        <f t="shared" si="69"/>
        <v>3965000000</v>
      </c>
      <c r="N1141" s="1">
        <f t="shared" si="70"/>
        <v>6849000000</v>
      </c>
      <c r="O1141" s="1">
        <f t="shared" si="71"/>
        <v>2884000000</v>
      </c>
    </row>
    <row r="1142" spans="1:15" hidden="1" x14ac:dyDescent="0.3">
      <c r="A1142" s="2">
        <v>1171</v>
      </c>
      <c r="B1142" s="2" t="s">
        <v>415</v>
      </c>
      <c r="C1142" s="2" t="s">
        <v>16</v>
      </c>
      <c r="D1142" s="3">
        <v>42735</v>
      </c>
      <c r="E1142" s="4">
        <f t="shared" si="68"/>
        <v>2016</v>
      </c>
      <c r="F1142" s="2" t="s">
        <v>12</v>
      </c>
      <c r="G1142" s="2" t="s">
        <v>177</v>
      </c>
      <c r="H1142" s="5">
        <v>9888000000</v>
      </c>
      <c r="I1142" s="5">
        <v>3045000000</v>
      </c>
      <c r="J1142" s="5">
        <v>2743000000</v>
      </c>
      <c r="K1142" s="2">
        <v>0</v>
      </c>
      <c r="L1142" s="5">
        <v>1026000000</v>
      </c>
      <c r="M1142" s="1">
        <f t="shared" si="69"/>
        <v>3769000000</v>
      </c>
      <c r="N1142" s="1">
        <f t="shared" si="70"/>
        <v>6843000000</v>
      </c>
      <c r="O1142" s="1">
        <f t="shared" si="71"/>
        <v>3074000000</v>
      </c>
    </row>
    <row r="1143" spans="1:15" hidden="1" x14ac:dyDescent="0.3">
      <c r="A1143" s="2">
        <v>1172</v>
      </c>
      <c r="B1143" s="2" t="s">
        <v>416</v>
      </c>
      <c r="C1143" s="2" t="s">
        <v>11</v>
      </c>
      <c r="D1143" s="3">
        <v>41390</v>
      </c>
      <c r="E1143" s="4">
        <f t="shared" si="68"/>
        <v>2013</v>
      </c>
      <c r="F1143" s="2" t="s">
        <v>21</v>
      </c>
      <c r="G1143" s="2" t="s">
        <v>56</v>
      </c>
      <c r="H1143" s="5">
        <v>6332400000</v>
      </c>
      <c r="I1143" s="5">
        <v>2571300000</v>
      </c>
      <c r="J1143" s="5">
        <v>2247400000</v>
      </c>
      <c r="K1143" s="5">
        <v>904200000</v>
      </c>
      <c r="L1143" s="2">
        <v>0</v>
      </c>
      <c r="M1143" s="1">
        <f t="shared" si="69"/>
        <v>3151600000</v>
      </c>
      <c r="N1143" s="1">
        <f t="shared" si="70"/>
        <v>3761100000</v>
      </c>
      <c r="O1143" s="1">
        <f t="shared" si="71"/>
        <v>609500000</v>
      </c>
    </row>
    <row r="1144" spans="1:15" hidden="1" x14ac:dyDescent="0.3">
      <c r="A1144" s="2">
        <v>1173</v>
      </c>
      <c r="B1144" s="2" t="s">
        <v>416</v>
      </c>
      <c r="C1144" s="2" t="s">
        <v>14</v>
      </c>
      <c r="D1144" s="3">
        <v>41754</v>
      </c>
      <c r="E1144" s="4">
        <f t="shared" si="68"/>
        <v>2014</v>
      </c>
      <c r="F1144" s="2" t="s">
        <v>21</v>
      </c>
      <c r="G1144" s="2" t="s">
        <v>56</v>
      </c>
      <c r="H1144" s="5">
        <v>6325000000</v>
      </c>
      <c r="I1144" s="5">
        <v>2406000000</v>
      </c>
      <c r="J1144" s="5">
        <v>2179000000</v>
      </c>
      <c r="K1144" s="5">
        <v>918000000</v>
      </c>
      <c r="L1144" s="2">
        <v>0</v>
      </c>
      <c r="M1144" s="1">
        <f t="shared" si="69"/>
        <v>3097000000</v>
      </c>
      <c r="N1144" s="1">
        <f t="shared" si="70"/>
        <v>3919000000</v>
      </c>
      <c r="O1144" s="1">
        <f t="shared" si="71"/>
        <v>822000000</v>
      </c>
    </row>
    <row r="1145" spans="1:15" hidden="1" x14ac:dyDescent="0.3">
      <c r="A1145" s="2">
        <v>1174</v>
      </c>
      <c r="B1145" s="2" t="s">
        <v>416</v>
      </c>
      <c r="C1145" s="2" t="s">
        <v>15</v>
      </c>
      <c r="D1145" s="3">
        <v>42118</v>
      </c>
      <c r="E1145" s="4">
        <f t="shared" si="68"/>
        <v>2015</v>
      </c>
      <c r="F1145" s="2" t="s">
        <v>21</v>
      </c>
      <c r="G1145" s="2" t="s">
        <v>56</v>
      </c>
      <c r="H1145" s="5">
        <v>6123000000</v>
      </c>
      <c r="I1145" s="5">
        <v>2290000000</v>
      </c>
      <c r="J1145" s="5">
        <v>2197000000</v>
      </c>
      <c r="K1145" s="5">
        <v>920000000</v>
      </c>
      <c r="L1145" s="2">
        <v>0</v>
      </c>
      <c r="M1145" s="1">
        <f t="shared" si="69"/>
        <v>3117000000</v>
      </c>
      <c r="N1145" s="1">
        <f t="shared" si="70"/>
        <v>3833000000</v>
      </c>
      <c r="O1145" s="1">
        <f t="shared" si="71"/>
        <v>716000000</v>
      </c>
    </row>
    <row r="1146" spans="1:15" hidden="1" x14ac:dyDescent="0.3">
      <c r="A1146" s="2">
        <v>1175</v>
      </c>
      <c r="B1146" s="2" t="s">
        <v>416</v>
      </c>
      <c r="C1146" s="2" t="s">
        <v>16</v>
      </c>
      <c r="D1146" s="3">
        <v>42489</v>
      </c>
      <c r="E1146" s="4">
        <f t="shared" si="68"/>
        <v>2016</v>
      </c>
      <c r="F1146" s="2" t="s">
        <v>21</v>
      </c>
      <c r="G1146" s="2" t="s">
        <v>56</v>
      </c>
      <c r="H1146" s="5">
        <v>5546000000</v>
      </c>
      <c r="I1146" s="5">
        <v>2173000000</v>
      </c>
      <c r="J1146" s="5">
        <v>2099000000</v>
      </c>
      <c r="K1146" s="5">
        <v>861000000</v>
      </c>
      <c r="L1146" s="2">
        <v>0</v>
      </c>
      <c r="M1146" s="1">
        <f t="shared" si="69"/>
        <v>2960000000</v>
      </c>
      <c r="N1146" s="1">
        <f t="shared" si="70"/>
        <v>3373000000</v>
      </c>
      <c r="O1146" s="1">
        <f t="shared" si="71"/>
        <v>413000000</v>
      </c>
    </row>
    <row r="1147" spans="1:15" hidden="1" x14ac:dyDescent="0.3">
      <c r="A1147" s="2">
        <v>1180</v>
      </c>
      <c r="B1147" s="2" t="s">
        <v>417</v>
      </c>
      <c r="C1147" s="2" t="s">
        <v>11</v>
      </c>
      <c r="D1147" s="3">
        <v>41274</v>
      </c>
      <c r="E1147" s="4">
        <f t="shared" si="68"/>
        <v>2012</v>
      </c>
      <c r="F1147" s="2" t="s">
        <v>58</v>
      </c>
      <c r="G1147" s="2" t="s">
        <v>418</v>
      </c>
      <c r="H1147" s="5">
        <v>19429273000</v>
      </c>
      <c r="I1147" s="5">
        <v>17915735000</v>
      </c>
      <c r="J1147" s="5">
        <v>454900000</v>
      </c>
      <c r="K1147" s="2">
        <v>0</v>
      </c>
      <c r="L1147" s="2">
        <v>0</v>
      </c>
      <c r="M1147" s="1">
        <f t="shared" si="69"/>
        <v>454900000</v>
      </c>
      <c r="N1147" s="1">
        <f t="shared" si="70"/>
        <v>1513538000</v>
      </c>
      <c r="O1147" s="1">
        <f t="shared" si="71"/>
        <v>1058638000</v>
      </c>
    </row>
    <row r="1148" spans="1:15" hidden="1" x14ac:dyDescent="0.3">
      <c r="A1148" s="2">
        <v>1181</v>
      </c>
      <c r="B1148" s="2" t="s">
        <v>417</v>
      </c>
      <c r="C1148" s="2" t="s">
        <v>14</v>
      </c>
      <c r="D1148" s="3">
        <v>41639</v>
      </c>
      <c r="E1148" s="4">
        <f t="shared" si="68"/>
        <v>2013</v>
      </c>
      <c r="F1148" s="2" t="s">
        <v>58</v>
      </c>
      <c r="G1148" s="2" t="s">
        <v>418</v>
      </c>
      <c r="H1148" s="5">
        <v>19052046000</v>
      </c>
      <c r="I1148" s="5">
        <v>17641421000</v>
      </c>
      <c r="J1148" s="5">
        <v>467904000</v>
      </c>
      <c r="K1148" s="2">
        <v>0</v>
      </c>
      <c r="L1148" s="2">
        <v>0</v>
      </c>
      <c r="M1148" s="1">
        <f t="shared" si="69"/>
        <v>467904000</v>
      </c>
      <c r="N1148" s="1">
        <f t="shared" si="70"/>
        <v>1410625000</v>
      </c>
      <c r="O1148" s="1">
        <f t="shared" si="71"/>
        <v>942721000</v>
      </c>
    </row>
    <row r="1149" spans="1:15" hidden="1" x14ac:dyDescent="0.3">
      <c r="A1149" s="2">
        <v>1182</v>
      </c>
      <c r="B1149" s="2" t="s">
        <v>417</v>
      </c>
      <c r="C1149" s="2" t="s">
        <v>15</v>
      </c>
      <c r="D1149" s="3">
        <v>42004</v>
      </c>
      <c r="E1149" s="4">
        <f t="shared" si="68"/>
        <v>2014</v>
      </c>
      <c r="F1149" s="2" t="s">
        <v>58</v>
      </c>
      <c r="G1149" s="2" t="s">
        <v>418</v>
      </c>
      <c r="H1149" s="5">
        <v>21105141000</v>
      </c>
      <c r="I1149" s="5">
        <v>19198615000</v>
      </c>
      <c r="J1149" s="5">
        <v>520805000</v>
      </c>
      <c r="K1149" s="2">
        <v>0</v>
      </c>
      <c r="L1149" s="2">
        <v>0</v>
      </c>
      <c r="M1149" s="1">
        <f t="shared" si="69"/>
        <v>520805000</v>
      </c>
      <c r="N1149" s="1">
        <f t="shared" si="70"/>
        <v>1906526000</v>
      </c>
      <c r="O1149" s="1">
        <f t="shared" si="71"/>
        <v>1385721000</v>
      </c>
    </row>
    <row r="1150" spans="1:15" hidden="1" x14ac:dyDescent="0.3">
      <c r="A1150" s="2">
        <v>1183</v>
      </c>
      <c r="B1150" s="2" t="s">
        <v>417</v>
      </c>
      <c r="C1150" s="2" t="s">
        <v>16</v>
      </c>
      <c r="D1150" s="3">
        <v>42369</v>
      </c>
      <c r="E1150" s="4">
        <f t="shared" si="68"/>
        <v>2015</v>
      </c>
      <c r="F1150" s="2" t="s">
        <v>58</v>
      </c>
      <c r="G1150" s="2" t="s">
        <v>418</v>
      </c>
      <c r="H1150" s="5">
        <v>16439276000</v>
      </c>
      <c r="I1150" s="5">
        <v>14858014000</v>
      </c>
      <c r="J1150" s="5">
        <v>458989000</v>
      </c>
      <c r="K1150" s="2">
        <v>0</v>
      </c>
      <c r="L1150" s="2">
        <v>0</v>
      </c>
      <c r="M1150" s="1">
        <f t="shared" si="69"/>
        <v>458989000</v>
      </c>
      <c r="N1150" s="1">
        <f t="shared" si="70"/>
        <v>1581262000</v>
      </c>
      <c r="O1150" s="1">
        <f t="shared" si="71"/>
        <v>1122273000</v>
      </c>
    </row>
    <row r="1151" spans="1:15" hidden="1" x14ac:dyDescent="0.3">
      <c r="A1151" s="2">
        <v>1184</v>
      </c>
      <c r="B1151" s="2" t="s">
        <v>419</v>
      </c>
      <c r="C1151" s="2" t="s">
        <v>11</v>
      </c>
      <c r="D1151" s="3">
        <v>41301</v>
      </c>
      <c r="E1151" s="4">
        <f t="shared" si="68"/>
        <v>2013</v>
      </c>
      <c r="F1151" s="2" t="s">
        <v>21</v>
      </c>
      <c r="G1151" s="2" t="s">
        <v>33</v>
      </c>
      <c r="H1151" s="5">
        <v>4280159000</v>
      </c>
      <c r="I1151" s="5">
        <v>2053816000</v>
      </c>
      <c r="J1151" s="5">
        <v>430822000</v>
      </c>
      <c r="K1151" s="5">
        <v>1147282000</v>
      </c>
      <c r="L1151" s="2">
        <v>0</v>
      </c>
      <c r="M1151" s="1">
        <f t="shared" si="69"/>
        <v>1578104000</v>
      </c>
      <c r="N1151" s="1">
        <f t="shared" si="70"/>
        <v>2226343000</v>
      </c>
      <c r="O1151" s="1">
        <f t="shared" si="71"/>
        <v>648239000</v>
      </c>
    </row>
    <row r="1152" spans="1:15" hidden="1" x14ac:dyDescent="0.3">
      <c r="A1152" s="2">
        <v>1185</v>
      </c>
      <c r="B1152" s="2" t="s">
        <v>419</v>
      </c>
      <c r="C1152" s="2" t="s">
        <v>14</v>
      </c>
      <c r="D1152" s="3">
        <v>41665</v>
      </c>
      <c r="E1152" s="4">
        <f t="shared" si="68"/>
        <v>2014</v>
      </c>
      <c r="F1152" s="2" t="s">
        <v>21</v>
      </c>
      <c r="G1152" s="2" t="s">
        <v>33</v>
      </c>
      <c r="H1152" s="5">
        <v>4130000000</v>
      </c>
      <c r="I1152" s="5">
        <v>1862000000</v>
      </c>
      <c r="J1152" s="5">
        <v>436000000</v>
      </c>
      <c r="K1152" s="5">
        <v>1336000000</v>
      </c>
      <c r="L1152" s="2">
        <v>0</v>
      </c>
      <c r="M1152" s="1">
        <f t="shared" si="69"/>
        <v>1772000000</v>
      </c>
      <c r="N1152" s="1">
        <f t="shared" si="70"/>
        <v>2268000000</v>
      </c>
      <c r="O1152" s="1">
        <f t="shared" si="71"/>
        <v>496000000</v>
      </c>
    </row>
    <row r="1153" spans="1:15" hidden="1" x14ac:dyDescent="0.3">
      <c r="A1153" s="2">
        <v>1186</v>
      </c>
      <c r="B1153" s="2" t="s">
        <v>419</v>
      </c>
      <c r="C1153" s="2" t="s">
        <v>15</v>
      </c>
      <c r="D1153" s="3">
        <v>42029</v>
      </c>
      <c r="E1153" s="4">
        <f t="shared" si="68"/>
        <v>2015</v>
      </c>
      <c r="F1153" s="2" t="s">
        <v>21</v>
      </c>
      <c r="G1153" s="2" t="s">
        <v>33</v>
      </c>
      <c r="H1153" s="5">
        <v>4682000000</v>
      </c>
      <c r="I1153" s="5">
        <v>2083000000</v>
      </c>
      <c r="J1153" s="5">
        <v>480000000</v>
      </c>
      <c r="K1153" s="5">
        <v>1360000000</v>
      </c>
      <c r="L1153" s="2">
        <v>0</v>
      </c>
      <c r="M1153" s="1">
        <f t="shared" si="69"/>
        <v>1840000000</v>
      </c>
      <c r="N1153" s="1">
        <f t="shared" si="70"/>
        <v>2599000000</v>
      </c>
      <c r="O1153" s="1">
        <f t="shared" si="71"/>
        <v>759000000</v>
      </c>
    </row>
    <row r="1154" spans="1:15" hidden="1" x14ac:dyDescent="0.3">
      <c r="A1154" s="2">
        <v>1187</v>
      </c>
      <c r="B1154" s="2" t="s">
        <v>419</v>
      </c>
      <c r="C1154" s="2" t="s">
        <v>16</v>
      </c>
      <c r="D1154" s="3">
        <v>42400</v>
      </c>
      <c r="E1154" s="4">
        <f t="shared" si="68"/>
        <v>2016</v>
      </c>
      <c r="F1154" s="2" t="s">
        <v>21</v>
      </c>
      <c r="G1154" s="2" t="s">
        <v>33</v>
      </c>
      <c r="H1154" s="5">
        <v>5010000000</v>
      </c>
      <c r="I1154" s="5">
        <v>2199000000</v>
      </c>
      <c r="J1154" s="5">
        <v>602000000</v>
      </c>
      <c r="K1154" s="5">
        <v>1331000000</v>
      </c>
      <c r="L1154" s="2">
        <v>0</v>
      </c>
      <c r="M1154" s="1">
        <f t="shared" si="69"/>
        <v>1933000000</v>
      </c>
      <c r="N1154" s="1">
        <f t="shared" si="70"/>
        <v>2811000000</v>
      </c>
      <c r="O1154" s="1">
        <f t="shared" si="71"/>
        <v>878000000</v>
      </c>
    </row>
    <row r="1155" spans="1:15" hidden="1" x14ac:dyDescent="0.3">
      <c r="A1155" s="2">
        <v>1188</v>
      </c>
      <c r="B1155" s="2" t="s">
        <v>420</v>
      </c>
      <c r="C1155" s="2" t="s">
        <v>11</v>
      </c>
      <c r="D1155" s="3">
        <v>41274</v>
      </c>
      <c r="E1155" s="4">
        <f t="shared" ref="E1155:E1218" si="72">YEAR(D1155)</f>
        <v>2012</v>
      </c>
      <c r="F1155" s="2" t="s">
        <v>18</v>
      </c>
      <c r="G1155" s="2" t="s">
        <v>421</v>
      </c>
      <c r="H1155" s="5">
        <v>5508500000</v>
      </c>
      <c r="I1155" s="5">
        <v>3414400000</v>
      </c>
      <c r="J1155" s="5">
        <v>1403500000</v>
      </c>
      <c r="K1155" s="2">
        <v>0</v>
      </c>
      <c r="L1155" s="2">
        <v>0</v>
      </c>
      <c r="M1155" s="1">
        <f t="shared" ref="M1155:M1218" si="73">J1155+K1155+L1155</f>
        <v>1403500000</v>
      </c>
      <c r="N1155" s="1">
        <f t="shared" ref="N1155:N1218" si="74">H1155-I1155</f>
        <v>2094100000</v>
      </c>
      <c r="O1155" s="1">
        <f t="shared" ref="O1155:O1218" si="75">N1155-M1155</f>
        <v>690600000</v>
      </c>
    </row>
    <row r="1156" spans="1:15" hidden="1" x14ac:dyDescent="0.3">
      <c r="A1156" s="2">
        <v>1189</v>
      </c>
      <c r="B1156" s="2" t="s">
        <v>420</v>
      </c>
      <c r="C1156" s="2" t="s">
        <v>14</v>
      </c>
      <c r="D1156" s="3">
        <v>41639</v>
      </c>
      <c r="E1156" s="4">
        <f t="shared" si="72"/>
        <v>2013</v>
      </c>
      <c r="F1156" s="2" t="s">
        <v>18</v>
      </c>
      <c r="G1156" s="2" t="s">
        <v>421</v>
      </c>
      <c r="H1156" s="5">
        <v>5607000000</v>
      </c>
      <c r="I1156" s="5">
        <v>3482100000</v>
      </c>
      <c r="J1156" s="5">
        <v>1399500000</v>
      </c>
      <c r="K1156" s="2">
        <v>0</v>
      </c>
      <c r="L1156" s="2">
        <v>0</v>
      </c>
      <c r="M1156" s="1">
        <f t="shared" si="73"/>
        <v>1399500000</v>
      </c>
      <c r="N1156" s="1">
        <f t="shared" si="74"/>
        <v>2124900000</v>
      </c>
      <c r="O1156" s="1">
        <f t="shared" si="75"/>
        <v>725400000</v>
      </c>
    </row>
    <row r="1157" spans="1:15" hidden="1" x14ac:dyDescent="0.3">
      <c r="A1157" s="2">
        <v>1190</v>
      </c>
      <c r="B1157" s="2" t="s">
        <v>420</v>
      </c>
      <c r="C1157" s="2" t="s">
        <v>15</v>
      </c>
      <c r="D1157" s="3">
        <v>42004</v>
      </c>
      <c r="E1157" s="4">
        <f t="shared" si="72"/>
        <v>2014</v>
      </c>
      <c r="F1157" s="2" t="s">
        <v>18</v>
      </c>
      <c r="G1157" s="2" t="s">
        <v>421</v>
      </c>
      <c r="H1157" s="5">
        <v>5727000000</v>
      </c>
      <c r="I1157" s="5">
        <v>3523600000</v>
      </c>
      <c r="J1157" s="5">
        <v>1545900000</v>
      </c>
      <c r="K1157" s="2">
        <v>0</v>
      </c>
      <c r="L1157" s="2">
        <v>0</v>
      </c>
      <c r="M1157" s="1">
        <f t="shared" si="73"/>
        <v>1545900000</v>
      </c>
      <c r="N1157" s="1">
        <f t="shared" si="74"/>
        <v>2203400000</v>
      </c>
      <c r="O1157" s="1">
        <f t="shared" si="75"/>
        <v>657500000</v>
      </c>
    </row>
    <row r="1158" spans="1:15" hidden="1" x14ac:dyDescent="0.3">
      <c r="A1158" s="2">
        <v>1191</v>
      </c>
      <c r="B1158" s="2" t="s">
        <v>420</v>
      </c>
      <c r="C1158" s="2" t="s">
        <v>16</v>
      </c>
      <c r="D1158" s="3">
        <v>42369</v>
      </c>
      <c r="E1158" s="4">
        <f t="shared" si="72"/>
        <v>2015</v>
      </c>
      <c r="F1158" s="2" t="s">
        <v>18</v>
      </c>
      <c r="G1158" s="2" t="s">
        <v>421</v>
      </c>
      <c r="H1158" s="5">
        <v>5915700000</v>
      </c>
      <c r="I1158" s="5">
        <v>3611100000</v>
      </c>
      <c r="J1158" s="5">
        <v>1626000000</v>
      </c>
      <c r="K1158" s="2">
        <v>0</v>
      </c>
      <c r="L1158" s="2">
        <v>0</v>
      </c>
      <c r="M1158" s="1">
        <f t="shared" si="73"/>
        <v>1626000000</v>
      </c>
      <c r="N1158" s="1">
        <f t="shared" si="74"/>
        <v>2304600000</v>
      </c>
      <c r="O1158" s="1">
        <f t="shared" si="75"/>
        <v>678600000</v>
      </c>
    </row>
    <row r="1159" spans="1:15" hidden="1" x14ac:dyDescent="0.3">
      <c r="A1159" s="2">
        <v>1200</v>
      </c>
      <c r="B1159" s="2" t="s">
        <v>422</v>
      </c>
      <c r="C1159" s="2" t="s">
        <v>11</v>
      </c>
      <c r="D1159" s="3">
        <v>41274</v>
      </c>
      <c r="E1159" s="4">
        <f t="shared" si="72"/>
        <v>2012</v>
      </c>
      <c r="F1159" s="2" t="s">
        <v>51</v>
      </c>
      <c r="G1159" s="2" t="s">
        <v>264</v>
      </c>
      <c r="H1159" s="5">
        <v>484581000</v>
      </c>
      <c r="I1159" s="5">
        <v>21306000</v>
      </c>
      <c r="J1159" s="5">
        <v>38123000</v>
      </c>
      <c r="K1159" s="2">
        <v>0</v>
      </c>
      <c r="L1159" s="5">
        <v>147515000</v>
      </c>
      <c r="M1159" s="1">
        <f t="shared" si="73"/>
        <v>185638000</v>
      </c>
      <c r="N1159" s="1">
        <f t="shared" si="74"/>
        <v>463275000</v>
      </c>
      <c r="O1159" s="1">
        <f t="shared" si="75"/>
        <v>277637000</v>
      </c>
    </row>
    <row r="1160" spans="1:15" hidden="1" x14ac:dyDescent="0.3">
      <c r="A1160" s="2">
        <v>1201</v>
      </c>
      <c r="B1160" s="2" t="s">
        <v>422</v>
      </c>
      <c r="C1160" s="2" t="s">
        <v>14</v>
      </c>
      <c r="D1160" s="3">
        <v>41639</v>
      </c>
      <c r="E1160" s="4">
        <f t="shared" si="72"/>
        <v>2013</v>
      </c>
      <c r="F1160" s="2" t="s">
        <v>51</v>
      </c>
      <c r="G1160" s="2" t="s">
        <v>264</v>
      </c>
      <c r="H1160" s="5">
        <v>780209000</v>
      </c>
      <c r="I1160" s="5">
        <v>38851000</v>
      </c>
      <c r="J1160" s="5">
        <v>56881000</v>
      </c>
      <c r="K1160" s="2">
        <v>0</v>
      </c>
      <c r="L1160" s="5">
        <v>306769000</v>
      </c>
      <c r="M1160" s="1">
        <f t="shared" si="73"/>
        <v>363650000</v>
      </c>
      <c r="N1160" s="1">
        <f t="shared" si="74"/>
        <v>741358000</v>
      </c>
      <c r="O1160" s="1">
        <f t="shared" si="75"/>
        <v>377708000</v>
      </c>
    </row>
    <row r="1161" spans="1:15" hidden="1" x14ac:dyDescent="0.3">
      <c r="A1161" s="2">
        <v>1202</v>
      </c>
      <c r="B1161" s="2" t="s">
        <v>422</v>
      </c>
      <c r="C1161" s="2" t="s">
        <v>15</v>
      </c>
      <c r="D1161" s="3">
        <v>42004</v>
      </c>
      <c r="E1161" s="4">
        <f t="shared" si="72"/>
        <v>2014</v>
      </c>
      <c r="F1161" s="2" t="s">
        <v>51</v>
      </c>
      <c r="G1161" s="2" t="s">
        <v>264</v>
      </c>
      <c r="H1161" s="5">
        <v>933505000</v>
      </c>
      <c r="I1161" s="5">
        <v>53871000</v>
      </c>
      <c r="J1161" s="5">
        <v>51085000</v>
      </c>
      <c r="K1161" s="2">
        <v>0</v>
      </c>
      <c r="L1161" s="5">
        <v>374661000</v>
      </c>
      <c r="M1161" s="1">
        <f t="shared" si="73"/>
        <v>425746000</v>
      </c>
      <c r="N1161" s="1">
        <f t="shared" si="74"/>
        <v>879634000</v>
      </c>
      <c r="O1161" s="1">
        <f t="shared" si="75"/>
        <v>453888000</v>
      </c>
    </row>
    <row r="1162" spans="1:15" hidden="1" x14ac:dyDescent="0.3">
      <c r="A1162" s="2">
        <v>1203</v>
      </c>
      <c r="B1162" s="2" t="s">
        <v>422</v>
      </c>
      <c r="C1162" s="2" t="s">
        <v>16</v>
      </c>
      <c r="D1162" s="3">
        <v>42369</v>
      </c>
      <c r="E1162" s="4">
        <f t="shared" si="72"/>
        <v>2015</v>
      </c>
      <c r="F1162" s="2" t="s">
        <v>51</v>
      </c>
      <c r="G1162" s="2" t="s">
        <v>264</v>
      </c>
      <c r="H1162" s="5">
        <v>1023285000</v>
      </c>
      <c r="I1162" s="5">
        <v>55352000</v>
      </c>
      <c r="J1162" s="5">
        <v>49298000</v>
      </c>
      <c r="K1162" s="2">
        <v>0</v>
      </c>
      <c r="L1162" s="5">
        <v>409215000</v>
      </c>
      <c r="M1162" s="1">
        <f t="shared" si="73"/>
        <v>458513000</v>
      </c>
      <c r="N1162" s="1">
        <f t="shared" si="74"/>
        <v>967933000</v>
      </c>
      <c r="O1162" s="1">
        <f t="shared" si="75"/>
        <v>509420000</v>
      </c>
    </row>
    <row r="1163" spans="1:15" hidden="1" x14ac:dyDescent="0.3">
      <c r="A1163" s="2">
        <v>1204</v>
      </c>
      <c r="B1163" s="2" t="s">
        <v>423</v>
      </c>
      <c r="C1163" s="2" t="s">
        <v>11</v>
      </c>
      <c r="D1163" s="3">
        <v>41274</v>
      </c>
      <c r="E1163" s="4">
        <f t="shared" si="72"/>
        <v>2012</v>
      </c>
      <c r="F1163" s="2" t="s">
        <v>82</v>
      </c>
      <c r="G1163" s="2" t="s">
        <v>83</v>
      </c>
      <c r="H1163" s="5">
        <v>10184121000</v>
      </c>
      <c r="I1163" s="5">
        <v>8540319000</v>
      </c>
      <c r="J1163" s="5">
        <v>491725000</v>
      </c>
      <c r="K1163" s="2">
        <v>0</v>
      </c>
      <c r="L1163" s="5">
        <v>205334000</v>
      </c>
      <c r="M1163" s="1">
        <f t="shared" si="73"/>
        <v>697059000</v>
      </c>
      <c r="N1163" s="1">
        <f t="shared" si="74"/>
        <v>1643802000</v>
      </c>
      <c r="O1163" s="1">
        <f t="shared" si="75"/>
        <v>946743000</v>
      </c>
    </row>
    <row r="1164" spans="1:15" hidden="1" x14ac:dyDescent="0.3">
      <c r="A1164" s="2">
        <v>1205</v>
      </c>
      <c r="B1164" s="2" t="s">
        <v>423</v>
      </c>
      <c r="C1164" s="2" t="s">
        <v>14</v>
      </c>
      <c r="D1164" s="3">
        <v>41639</v>
      </c>
      <c r="E1164" s="4">
        <f t="shared" si="72"/>
        <v>2013</v>
      </c>
      <c r="F1164" s="2" t="s">
        <v>82</v>
      </c>
      <c r="G1164" s="2" t="s">
        <v>83</v>
      </c>
      <c r="H1164" s="5">
        <v>11871879000</v>
      </c>
      <c r="I1164" s="5">
        <v>10222213000</v>
      </c>
      <c r="J1164" s="5">
        <v>541586000</v>
      </c>
      <c r="K1164" s="2">
        <v>0</v>
      </c>
      <c r="L1164" s="5">
        <v>239343000</v>
      </c>
      <c r="M1164" s="1">
        <f t="shared" si="73"/>
        <v>780929000</v>
      </c>
      <c r="N1164" s="1">
        <f t="shared" si="74"/>
        <v>1649666000</v>
      </c>
      <c r="O1164" s="1">
        <f t="shared" si="75"/>
        <v>868737000</v>
      </c>
    </row>
    <row r="1165" spans="1:15" hidden="1" x14ac:dyDescent="0.3">
      <c r="A1165" s="2">
        <v>1206</v>
      </c>
      <c r="B1165" s="2" t="s">
        <v>423</v>
      </c>
      <c r="C1165" s="2" t="s">
        <v>15</v>
      </c>
      <c r="D1165" s="3">
        <v>42004</v>
      </c>
      <c r="E1165" s="4">
        <f t="shared" si="72"/>
        <v>2014</v>
      </c>
      <c r="F1165" s="2" t="s">
        <v>82</v>
      </c>
      <c r="G1165" s="2" t="s">
        <v>83</v>
      </c>
      <c r="H1165" s="5">
        <v>12195091000</v>
      </c>
      <c r="I1165" s="5">
        <v>10088548000</v>
      </c>
      <c r="J1165" s="5">
        <v>674887000</v>
      </c>
      <c r="K1165" s="2">
        <v>0</v>
      </c>
      <c r="L1165" s="5">
        <v>294684000</v>
      </c>
      <c r="M1165" s="1">
        <f t="shared" si="73"/>
        <v>969571000</v>
      </c>
      <c r="N1165" s="1">
        <f t="shared" si="74"/>
        <v>2106543000</v>
      </c>
      <c r="O1165" s="1">
        <f t="shared" si="75"/>
        <v>1136972000</v>
      </c>
    </row>
    <row r="1166" spans="1:15" hidden="1" x14ac:dyDescent="0.3">
      <c r="A1166" s="2">
        <v>1207</v>
      </c>
      <c r="B1166" s="2" t="s">
        <v>423</v>
      </c>
      <c r="C1166" s="2" t="s">
        <v>16</v>
      </c>
      <c r="D1166" s="3">
        <v>42369</v>
      </c>
      <c r="E1166" s="4">
        <f t="shared" si="72"/>
        <v>2015</v>
      </c>
      <c r="F1166" s="2" t="s">
        <v>82</v>
      </c>
      <c r="G1166" s="2" t="s">
        <v>83</v>
      </c>
      <c r="H1166" s="5">
        <v>7763206000</v>
      </c>
      <c r="I1166" s="5">
        <v>5641052000</v>
      </c>
      <c r="J1166" s="5">
        <v>693331000</v>
      </c>
      <c r="K1166" s="2">
        <v>0</v>
      </c>
      <c r="L1166" s="5">
        <v>354620000</v>
      </c>
      <c r="M1166" s="1">
        <f t="shared" si="73"/>
        <v>1047951000</v>
      </c>
      <c r="N1166" s="1">
        <f t="shared" si="74"/>
        <v>2122154000</v>
      </c>
      <c r="O1166" s="1">
        <f t="shared" si="75"/>
        <v>1074203000</v>
      </c>
    </row>
    <row r="1167" spans="1:15" hidden="1" x14ac:dyDescent="0.3">
      <c r="A1167" s="2">
        <v>1209</v>
      </c>
      <c r="B1167" s="2" t="s">
        <v>424</v>
      </c>
      <c r="C1167" s="2" t="s">
        <v>11</v>
      </c>
      <c r="D1167" s="3">
        <v>42004</v>
      </c>
      <c r="E1167" s="4">
        <f t="shared" si="72"/>
        <v>2014</v>
      </c>
      <c r="F1167" s="2" t="s">
        <v>18</v>
      </c>
      <c r="G1167" s="2" t="s">
        <v>322</v>
      </c>
      <c r="H1167" s="5">
        <v>15317800000</v>
      </c>
      <c r="I1167" s="5">
        <v>12602100000</v>
      </c>
      <c r="J1167" s="5">
        <v>477200000</v>
      </c>
      <c r="K1167" s="2">
        <v>0</v>
      </c>
      <c r="L1167" s="5">
        <v>294400000</v>
      </c>
      <c r="M1167" s="1">
        <f t="shared" si="73"/>
        <v>771600000</v>
      </c>
      <c r="N1167" s="1">
        <f t="shared" si="74"/>
        <v>2715700000</v>
      </c>
      <c r="O1167" s="1">
        <f t="shared" si="75"/>
        <v>1944100000</v>
      </c>
    </row>
    <row r="1168" spans="1:15" hidden="1" x14ac:dyDescent="0.3">
      <c r="A1168" s="2">
        <v>1210</v>
      </c>
      <c r="B1168" s="2" t="s">
        <v>424</v>
      </c>
      <c r="C1168" s="2" t="s">
        <v>14</v>
      </c>
      <c r="D1168" s="3">
        <v>42369</v>
      </c>
      <c r="E1168" s="4">
        <f t="shared" si="72"/>
        <v>2015</v>
      </c>
      <c r="F1168" s="2" t="s">
        <v>18</v>
      </c>
      <c r="G1168" s="2" t="s">
        <v>322</v>
      </c>
      <c r="H1168" s="5">
        <v>15134400000</v>
      </c>
      <c r="I1168" s="5">
        <v>12491400000</v>
      </c>
      <c r="J1168" s="5">
        <v>431800000</v>
      </c>
      <c r="K1168" s="2">
        <v>0</v>
      </c>
      <c r="L1168" s="5">
        <v>291100000</v>
      </c>
      <c r="M1168" s="1">
        <f t="shared" si="73"/>
        <v>722900000</v>
      </c>
      <c r="N1168" s="1">
        <f t="shared" si="74"/>
        <v>2643000000</v>
      </c>
      <c r="O1168" s="1">
        <f t="shared" si="75"/>
        <v>1920100000</v>
      </c>
    </row>
    <row r="1169" spans="1:15" hidden="1" x14ac:dyDescent="0.3">
      <c r="A1169" s="2">
        <v>1211</v>
      </c>
      <c r="B1169" s="2" t="s">
        <v>424</v>
      </c>
      <c r="C1169" s="2" t="s">
        <v>15</v>
      </c>
      <c r="D1169" s="3">
        <v>42735</v>
      </c>
      <c r="E1169" s="4">
        <f t="shared" si="72"/>
        <v>2016</v>
      </c>
      <c r="F1169" s="2" t="s">
        <v>18</v>
      </c>
      <c r="G1169" s="2" t="s">
        <v>322</v>
      </c>
      <c r="H1169" s="5">
        <v>15416900000</v>
      </c>
      <c r="I1169" s="5">
        <v>12671200000</v>
      </c>
      <c r="J1169" s="5">
        <v>443900000</v>
      </c>
      <c r="K1169" s="2">
        <v>0</v>
      </c>
      <c r="L1169" s="5">
        <v>292900000</v>
      </c>
      <c r="M1169" s="1">
        <f t="shared" si="73"/>
        <v>736800000</v>
      </c>
      <c r="N1169" s="1">
        <f t="shared" si="74"/>
        <v>2745700000</v>
      </c>
      <c r="O1169" s="1">
        <f t="shared" si="75"/>
        <v>2008900000</v>
      </c>
    </row>
    <row r="1170" spans="1:15" hidden="1" x14ac:dyDescent="0.3">
      <c r="A1170" s="2">
        <v>1212</v>
      </c>
      <c r="B1170" s="2" t="s">
        <v>425</v>
      </c>
      <c r="C1170" s="2" t="s">
        <v>11</v>
      </c>
      <c r="D1170" s="3">
        <v>41274</v>
      </c>
      <c r="E1170" s="4">
        <f t="shared" si="72"/>
        <v>2012</v>
      </c>
      <c r="F1170" s="2" t="s">
        <v>18</v>
      </c>
      <c r="G1170" s="2" t="s">
        <v>78</v>
      </c>
      <c r="H1170" s="5">
        <v>6182184000</v>
      </c>
      <c r="I1170" s="5">
        <v>3084766000</v>
      </c>
      <c r="J1170" s="5">
        <v>2120025000</v>
      </c>
      <c r="K1170" s="2">
        <v>0</v>
      </c>
      <c r="L1170" s="2">
        <v>0</v>
      </c>
      <c r="M1170" s="1">
        <f t="shared" si="73"/>
        <v>2120025000</v>
      </c>
      <c r="N1170" s="1">
        <f t="shared" si="74"/>
        <v>3097418000</v>
      </c>
      <c r="O1170" s="1">
        <f t="shared" si="75"/>
        <v>977393000</v>
      </c>
    </row>
    <row r="1171" spans="1:15" hidden="1" x14ac:dyDescent="0.3">
      <c r="A1171" s="2">
        <v>1213</v>
      </c>
      <c r="B1171" s="2" t="s">
        <v>425</v>
      </c>
      <c r="C1171" s="2" t="s">
        <v>14</v>
      </c>
      <c r="D1171" s="3">
        <v>41639</v>
      </c>
      <c r="E1171" s="4">
        <f t="shared" si="72"/>
        <v>2013</v>
      </c>
      <c r="F1171" s="2" t="s">
        <v>18</v>
      </c>
      <c r="G1171" s="2" t="s">
        <v>78</v>
      </c>
      <c r="H1171" s="5">
        <v>6649237000</v>
      </c>
      <c r="I1171" s="5">
        <v>3280236000</v>
      </c>
      <c r="J1171" s="5">
        <v>2265516000</v>
      </c>
      <c r="K1171" s="2">
        <v>0</v>
      </c>
      <c r="L1171" s="2">
        <v>0</v>
      </c>
      <c r="M1171" s="1">
        <f t="shared" si="73"/>
        <v>2265516000</v>
      </c>
      <c r="N1171" s="1">
        <f t="shared" si="74"/>
        <v>3369001000</v>
      </c>
      <c r="O1171" s="1">
        <f t="shared" si="75"/>
        <v>1103485000</v>
      </c>
    </row>
    <row r="1172" spans="1:15" hidden="1" x14ac:dyDescent="0.3">
      <c r="A1172" s="2">
        <v>1214</v>
      </c>
      <c r="B1172" s="2" t="s">
        <v>425</v>
      </c>
      <c r="C1172" s="2" t="s">
        <v>15</v>
      </c>
      <c r="D1172" s="3">
        <v>42004</v>
      </c>
      <c r="E1172" s="4">
        <f t="shared" si="72"/>
        <v>2014</v>
      </c>
      <c r="F1172" s="2" t="s">
        <v>18</v>
      </c>
      <c r="G1172" s="2" t="s">
        <v>78</v>
      </c>
      <c r="H1172" s="5">
        <v>7216081000</v>
      </c>
      <c r="I1172" s="5">
        <v>3507180000</v>
      </c>
      <c r="J1172" s="5">
        <v>2438527000</v>
      </c>
      <c r="K1172" s="2">
        <v>0</v>
      </c>
      <c r="L1172" s="2">
        <v>0</v>
      </c>
      <c r="M1172" s="1">
        <f t="shared" si="73"/>
        <v>2438527000</v>
      </c>
      <c r="N1172" s="1">
        <f t="shared" si="74"/>
        <v>3708901000</v>
      </c>
      <c r="O1172" s="1">
        <f t="shared" si="75"/>
        <v>1270374000</v>
      </c>
    </row>
    <row r="1173" spans="1:15" hidden="1" x14ac:dyDescent="0.3">
      <c r="A1173" s="2">
        <v>1215</v>
      </c>
      <c r="B1173" s="2" t="s">
        <v>425</v>
      </c>
      <c r="C1173" s="2" t="s">
        <v>16</v>
      </c>
      <c r="D1173" s="3">
        <v>42369</v>
      </c>
      <c r="E1173" s="4">
        <f t="shared" si="72"/>
        <v>2015</v>
      </c>
      <c r="F1173" s="2" t="s">
        <v>18</v>
      </c>
      <c r="G1173" s="2" t="s">
        <v>78</v>
      </c>
      <c r="H1173" s="5">
        <v>7966674000</v>
      </c>
      <c r="I1173" s="5">
        <v>3804031000</v>
      </c>
      <c r="J1173" s="5">
        <v>2648622000</v>
      </c>
      <c r="K1173" s="2">
        <v>0</v>
      </c>
      <c r="L1173" s="2">
        <v>0</v>
      </c>
      <c r="M1173" s="1">
        <f t="shared" si="73"/>
        <v>2648622000</v>
      </c>
      <c r="N1173" s="1">
        <f t="shared" si="74"/>
        <v>4162643000</v>
      </c>
      <c r="O1173" s="1">
        <f t="shared" si="75"/>
        <v>1514021000</v>
      </c>
    </row>
    <row r="1174" spans="1:15" hidden="1" x14ac:dyDescent="0.3">
      <c r="A1174" s="2">
        <v>1216</v>
      </c>
      <c r="B1174" s="2" t="s">
        <v>426</v>
      </c>
      <c r="C1174" s="2" t="s">
        <v>11</v>
      </c>
      <c r="D1174" s="3">
        <v>41274</v>
      </c>
      <c r="E1174" s="4">
        <f t="shared" si="72"/>
        <v>2012</v>
      </c>
      <c r="F1174" s="2" t="s">
        <v>82</v>
      </c>
      <c r="G1174" s="2" t="s">
        <v>83</v>
      </c>
      <c r="H1174" s="5">
        <v>20100000000</v>
      </c>
      <c r="I1174" s="5">
        <v>6530000000</v>
      </c>
      <c r="J1174" s="5">
        <v>1879000000</v>
      </c>
      <c r="K1174" s="2">
        <v>0</v>
      </c>
      <c r="L1174" s="5">
        <v>3585000000</v>
      </c>
      <c r="M1174" s="1">
        <f t="shared" si="73"/>
        <v>5464000000</v>
      </c>
      <c r="N1174" s="1">
        <f t="shared" si="74"/>
        <v>13570000000</v>
      </c>
      <c r="O1174" s="1">
        <f t="shared" si="75"/>
        <v>8106000000</v>
      </c>
    </row>
    <row r="1175" spans="1:15" hidden="1" x14ac:dyDescent="0.3">
      <c r="A1175" s="2">
        <v>1217</v>
      </c>
      <c r="B1175" s="2" t="s">
        <v>426</v>
      </c>
      <c r="C1175" s="2" t="s">
        <v>14</v>
      </c>
      <c r="D1175" s="3">
        <v>41639</v>
      </c>
      <c r="E1175" s="4">
        <f t="shared" si="72"/>
        <v>2013</v>
      </c>
      <c r="F1175" s="2" t="s">
        <v>82</v>
      </c>
      <c r="G1175" s="2" t="s">
        <v>83</v>
      </c>
      <c r="H1175" s="5">
        <v>20170000000</v>
      </c>
      <c r="I1175" s="5">
        <v>6497000000</v>
      </c>
      <c r="J1175" s="5">
        <v>2108000000</v>
      </c>
      <c r="K1175" s="2">
        <v>0</v>
      </c>
      <c r="L1175" s="5">
        <v>4203000000</v>
      </c>
      <c r="M1175" s="1">
        <f t="shared" si="73"/>
        <v>6311000000</v>
      </c>
      <c r="N1175" s="1">
        <f t="shared" si="74"/>
        <v>13673000000</v>
      </c>
      <c r="O1175" s="1">
        <f t="shared" si="75"/>
        <v>7362000000</v>
      </c>
    </row>
    <row r="1176" spans="1:15" hidden="1" x14ac:dyDescent="0.3">
      <c r="A1176" s="2">
        <v>1218</v>
      </c>
      <c r="B1176" s="2" t="s">
        <v>426</v>
      </c>
      <c r="C1176" s="2" t="s">
        <v>15</v>
      </c>
      <c r="D1176" s="3">
        <v>42004</v>
      </c>
      <c r="E1176" s="4">
        <f t="shared" si="72"/>
        <v>2014</v>
      </c>
      <c r="F1176" s="2" t="s">
        <v>82</v>
      </c>
      <c r="G1176" s="2" t="s">
        <v>83</v>
      </c>
      <c r="H1176" s="5">
        <v>19312000000</v>
      </c>
      <c r="I1176" s="5">
        <v>6803000000</v>
      </c>
      <c r="J1176" s="5">
        <v>2053000000</v>
      </c>
      <c r="K1176" s="2">
        <v>0</v>
      </c>
      <c r="L1176" s="5">
        <v>4261000000</v>
      </c>
      <c r="M1176" s="1">
        <f t="shared" si="73"/>
        <v>6314000000</v>
      </c>
      <c r="N1176" s="1">
        <f t="shared" si="74"/>
        <v>12509000000</v>
      </c>
      <c r="O1176" s="1">
        <f t="shared" si="75"/>
        <v>6195000000</v>
      </c>
    </row>
    <row r="1177" spans="1:15" hidden="1" x14ac:dyDescent="0.3">
      <c r="A1177" s="2">
        <v>1219</v>
      </c>
      <c r="B1177" s="2" t="s">
        <v>426</v>
      </c>
      <c r="C1177" s="2" t="s">
        <v>16</v>
      </c>
      <c r="D1177" s="3">
        <v>42369</v>
      </c>
      <c r="E1177" s="4">
        <f t="shared" si="72"/>
        <v>2015</v>
      </c>
      <c r="F1177" s="2" t="s">
        <v>82</v>
      </c>
      <c r="G1177" s="2" t="s">
        <v>83</v>
      </c>
      <c r="H1177" s="5">
        <v>12480000000</v>
      </c>
      <c r="I1177" s="5">
        <v>5804000000</v>
      </c>
      <c r="J1177" s="5">
        <v>1613000000</v>
      </c>
      <c r="K1177" s="2">
        <v>0</v>
      </c>
      <c r="L1177" s="5">
        <v>4544000000</v>
      </c>
      <c r="M1177" s="1">
        <f t="shared" si="73"/>
        <v>6157000000</v>
      </c>
      <c r="N1177" s="1">
        <f t="shared" si="74"/>
        <v>6676000000</v>
      </c>
      <c r="O1177" s="1">
        <f t="shared" si="75"/>
        <v>519000000</v>
      </c>
    </row>
    <row r="1178" spans="1:15" hidden="1" x14ac:dyDescent="0.3">
      <c r="A1178" s="2">
        <v>1224</v>
      </c>
      <c r="B1178" s="2" t="s">
        <v>427</v>
      </c>
      <c r="C1178" s="2" t="s">
        <v>11</v>
      </c>
      <c r="D1178" s="3">
        <v>41274</v>
      </c>
      <c r="E1178" s="4">
        <f t="shared" si="72"/>
        <v>2012</v>
      </c>
      <c r="F1178" s="2" t="s">
        <v>46</v>
      </c>
      <c r="G1178" s="2" t="s">
        <v>428</v>
      </c>
      <c r="H1178" s="5">
        <v>1355300000</v>
      </c>
      <c r="I1178" s="5">
        <v>90800000</v>
      </c>
      <c r="J1178" s="5">
        <v>803800000</v>
      </c>
      <c r="K1178" s="2">
        <v>0</v>
      </c>
      <c r="L1178" s="5">
        <v>76000000</v>
      </c>
      <c r="M1178" s="1">
        <f t="shared" si="73"/>
        <v>879800000</v>
      </c>
      <c r="N1178" s="1">
        <f t="shared" si="74"/>
        <v>1264500000</v>
      </c>
      <c r="O1178" s="1">
        <f t="shared" si="75"/>
        <v>384700000</v>
      </c>
    </row>
    <row r="1179" spans="1:15" hidden="1" x14ac:dyDescent="0.3">
      <c r="A1179" s="2">
        <v>1225</v>
      </c>
      <c r="B1179" s="2" t="s">
        <v>427</v>
      </c>
      <c r="C1179" s="2" t="s">
        <v>14</v>
      </c>
      <c r="D1179" s="3">
        <v>41639</v>
      </c>
      <c r="E1179" s="4">
        <f t="shared" si="72"/>
        <v>2013</v>
      </c>
      <c r="F1179" s="2" t="s">
        <v>46</v>
      </c>
      <c r="G1179" s="2" t="s">
        <v>428</v>
      </c>
      <c r="H1179" s="5">
        <v>1346100000</v>
      </c>
      <c r="I1179" s="5">
        <v>81100000</v>
      </c>
      <c r="J1179" s="5">
        <v>812800000</v>
      </c>
      <c r="K1179" s="2">
        <v>0</v>
      </c>
      <c r="L1179" s="5">
        <v>69900000</v>
      </c>
      <c r="M1179" s="1">
        <f t="shared" si="73"/>
        <v>882700000</v>
      </c>
      <c r="N1179" s="1">
        <f t="shared" si="74"/>
        <v>1265000000</v>
      </c>
      <c r="O1179" s="1">
        <f t="shared" si="75"/>
        <v>382300000</v>
      </c>
    </row>
    <row r="1180" spans="1:15" hidden="1" x14ac:dyDescent="0.3">
      <c r="A1180" s="2">
        <v>1226</v>
      </c>
      <c r="B1180" s="2" t="s">
        <v>427</v>
      </c>
      <c r="C1180" s="2" t="s">
        <v>15</v>
      </c>
      <c r="D1180" s="3">
        <v>42004</v>
      </c>
      <c r="E1180" s="4">
        <f t="shared" si="72"/>
        <v>2014</v>
      </c>
      <c r="F1180" s="2" t="s">
        <v>46</v>
      </c>
      <c r="G1180" s="2" t="s">
        <v>428</v>
      </c>
      <c r="H1180" s="5">
        <v>1381400000</v>
      </c>
      <c r="I1180" s="5">
        <v>80900000</v>
      </c>
      <c r="J1180" s="5">
        <v>816700000</v>
      </c>
      <c r="K1180" s="2">
        <v>0</v>
      </c>
      <c r="L1180" s="5">
        <v>65400000</v>
      </c>
      <c r="M1180" s="1">
        <f t="shared" si="73"/>
        <v>882100000</v>
      </c>
      <c r="N1180" s="1">
        <f t="shared" si="74"/>
        <v>1300500000</v>
      </c>
      <c r="O1180" s="1">
        <f t="shared" si="75"/>
        <v>418400000</v>
      </c>
    </row>
    <row r="1181" spans="1:15" hidden="1" x14ac:dyDescent="0.3">
      <c r="A1181" s="2">
        <v>1227</v>
      </c>
      <c r="B1181" s="2" t="s">
        <v>427</v>
      </c>
      <c r="C1181" s="2" t="s">
        <v>16</v>
      </c>
      <c r="D1181" s="3">
        <v>42369</v>
      </c>
      <c r="E1181" s="4">
        <f t="shared" si="72"/>
        <v>2015</v>
      </c>
      <c r="F1181" s="2" t="s">
        <v>46</v>
      </c>
      <c r="G1181" s="2" t="s">
        <v>428</v>
      </c>
      <c r="H1181" s="5">
        <v>1421300000</v>
      </c>
      <c r="I1181" s="5">
        <v>95500000</v>
      </c>
      <c r="J1181" s="5">
        <v>836700000</v>
      </c>
      <c r="K1181" s="2">
        <v>0</v>
      </c>
      <c r="L1181" s="5">
        <v>57300000</v>
      </c>
      <c r="M1181" s="1">
        <f t="shared" si="73"/>
        <v>894000000</v>
      </c>
      <c r="N1181" s="1">
        <f t="shared" si="74"/>
        <v>1325800000</v>
      </c>
      <c r="O1181" s="1">
        <f t="shared" si="75"/>
        <v>431800000</v>
      </c>
    </row>
    <row r="1182" spans="1:15" hidden="1" x14ac:dyDescent="0.3">
      <c r="A1182" s="2">
        <v>1228</v>
      </c>
      <c r="B1182" s="2" t="s">
        <v>429</v>
      </c>
      <c r="C1182" s="2" t="s">
        <v>11</v>
      </c>
      <c r="D1182" s="3">
        <v>41274</v>
      </c>
      <c r="E1182" s="4">
        <f t="shared" si="72"/>
        <v>2012</v>
      </c>
      <c r="F1182" s="2" t="s">
        <v>12</v>
      </c>
      <c r="G1182" s="2" t="s">
        <v>430</v>
      </c>
      <c r="H1182" s="5">
        <v>3823713000</v>
      </c>
      <c r="I1182" s="5">
        <v>1582398000</v>
      </c>
      <c r="J1182" s="5">
        <v>1489735000</v>
      </c>
      <c r="K1182" s="5">
        <v>114250000</v>
      </c>
      <c r="L1182" s="2">
        <v>0</v>
      </c>
      <c r="M1182" s="1">
        <f t="shared" si="73"/>
        <v>1603985000</v>
      </c>
      <c r="N1182" s="1">
        <f t="shared" si="74"/>
        <v>2241315000</v>
      </c>
      <c r="O1182" s="1">
        <f t="shared" si="75"/>
        <v>637330000</v>
      </c>
    </row>
    <row r="1183" spans="1:15" hidden="1" x14ac:dyDescent="0.3">
      <c r="A1183" s="2">
        <v>1229</v>
      </c>
      <c r="B1183" s="2" t="s">
        <v>429</v>
      </c>
      <c r="C1183" s="2" t="s">
        <v>14</v>
      </c>
      <c r="D1183" s="3">
        <v>41639</v>
      </c>
      <c r="E1183" s="4">
        <f t="shared" si="72"/>
        <v>2013</v>
      </c>
      <c r="F1183" s="2" t="s">
        <v>12</v>
      </c>
      <c r="G1183" s="2" t="s">
        <v>430</v>
      </c>
      <c r="H1183" s="5">
        <v>3791335000</v>
      </c>
      <c r="I1183" s="5">
        <v>1650622000</v>
      </c>
      <c r="J1183" s="5">
        <v>1420096000</v>
      </c>
      <c r="K1183" s="5">
        <v>110412000</v>
      </c>
      <c r="L1183" s="2">
        <v>0</v>
      </c>
      <c r="M1183" s="1">
        <f t="shared" si="73"/>
        <v>1530508000</v>
      </c>
      <c r="N1183" s="1">
        <f t="shared" si="74"/>
        <v>2140713000</v>
      </c>
      <c r="O1183" s="1">
        <f t="shared" si="75"/>
        <v>610205000</v>
      </c>
    </row>
    <row r="1184" spans="1:15" hidden="1" x14ac:dyDescent="0.3">
      <c r="A1184" s="2">
        <v>1230</v>
      </c>
      <c r="B1184" s="2" t="s">
        <v>429</v>
      </c>
      <c r="C1184" s="2" t="s">
        <v>15</v>
      </c>
      <c r="D1184" s="3">
        <v>42004</v>
      </c>
      <c r="E1184" s="4">
        <f t="shared" si="72"/>
        <v>2014</v>
      </c>
      <c r="F1184" s="2" t="s">
        <v>12</v>
      </c>
      <c r="G1184" s="2" t="s">
        <v>430</v>
      </c>
      <c r="H1184" s="5">
        <v>3821504000</v>
      </c>
      <c r="I1184" s="5">
        <v>1680791000</v>
      </c>
      <c r="J1184" s="5">
        <v>1378400000</v>
      </c>
      <c r="K1184" s="5">
        <v>109931000</v>
      </c>
      <c r="L1184" s="2">
        <v>0</v>
      </c>
      <c r="M1184" s="1">
        <f t="shared" si="73"/>
        <v>1488331000</v>
      </c>
      <c r="N1184" s="1">
        <f t="shared" si="74"/>
        <v>2140713000</v>
      </c>
      <c r="O1184" s="1">
        <f t="shared" si="75"/>
        <v>652382000</v>
      </c>
    </row>
    <row r="1185" spans="1:15" hidden="1" x14ac:dyDescent="0.3">
      <c r="A1185" s="2">
        <v>1231</v>
      </c>
      <c r="B1185" s="2" t="s">
        <v>429</v>
      </c>
      <c r="C1185" s="2" t="s">
        <v>16</v>
      </c>
      <c r="D1185" s="3">
        <v>42369</v>
      </c>
      <c r="E1185" s="4">
        <f t="shared" si="72"/>
        <v>2015</v>
      </c>
      <c r="F1185" s="2" t="s">
        <v>12</v>
      </c>
      <c r="G1185" s="2" t="s">
        <v>430</v>
      </c>
      <c r="H1185" s="5">
        <v>3578060000</v>
      </c>
      <c r="I1185" s="5">
        <v>1558591000</v>
      </c>
      <c r="J1185" s="5">
        <v>1279961000</v>
      </c>
      <c r="K1185" s="5">
        <v>110156000</v>
      </c>
      <c r="L1185" s="2">
        <v>0</v>
      </c>
      <c r="M1185" s="1">
        <f t="shared" si="73"/>
        <v>1390117000</v>
      </c>
      <c r="N1185" s="1">
        <f t="shared" si="74"/>
        <v>2019469000</v>
      </c>
      <c r="O1185" s="1">
        <f t="shared" si="75"/>
        <v>629352000</v>
      </c>
    </row>
    <row r="1186" spans="1:15" hidden="1" x14ac:dyDescent="0.3">
      <c r="A1186" s="2">
        <v>1232</v>
      </c>
      <c r="B1186" s="2" t="s">
        <v>431</v>
      </c>
      <c r="C1186" s="2" t="s">
        <v>11</v>
      </c>
      <c r="D1186" s="3">
        <v>41274</v>
      </c>
      <c r="E1186" s="4">
        <f t="shared" si="72"/>
        <v>2012</v>
      </c>
      <c r="F1186" s="2" t="s">
        <v>12</v>
      </c>
      <c r="G1186" s="2" t="s">
        <v>126</v>
      </c>
      <c r="H1186" s="5">
        <v>16596800000</v>
      </c>
      <c r="I1186" s="5">
        <v>13908300000</v>
      </c>
      <c r="J1186" s="5">
        <v>571600000</v>
      </c>
      <c r="K1186" s="5">
        <v>279300000</v>
      </c>
      <c r="L1186" s="5">
        <v>517400000</v>
      </c>
      <c r="M1186" s="1">
        <f t="shared" si="73"/>
        <v>1368300000</v>
      </c>
      <c r="N1186" s="1">
        <f t="shared" si="74"/>
        <v>2688500000</v>
      </c>
      <c r="O1186" s="1">
        <f t="shared" si="75"/>
        <v>1320200000</v>
      </c>
    </row>
    <row r="1187" spans="1:15" hidden="1" x14ac:dyDescent="0.3">
      <c r="A1187" s="2">
        <v>1233</v>
      </c>
      <c r="B1187" s="2" t="s">
        <v>431</v>
      </c>
      <c r="C1187" s="2" t="s">
        <v>14</v>
      </c>
      <c r="D1187" s="3">
        <v>41639</v>
      </c>
      <c r="E1187" s="4">
        <f t="shared" si="72"/>
        <v>2013</v>
      </c>
      <c r="F1187" s="2" t="s">
        <v>12</v>
      </c>
      <c r="G1187" s="2" t="s">
        <v>126</v>
      </c>
      <c r="H1187" s="5">
        <v>16661000000</v>
      </c>
      <c r="I1187" s="5">
        <v>13900700000</v>
      </c>
      <c r="J1187" s="5">
        <v>559500000</v>
      </c>
      <c r="K1187" s="5">
        <v>251400000</v>
      </c>
      <c r="L1187" s="5">
        <v>571700000</v>
      </c>
      <c r="M1187" s="1">
        <f t="shared" si="73"/>
        <v>1382600000</v>
      </c>
      <c r="N1187" s="1">
        <f t="shared" si="74"/>
        <v>2760300000</v>
      </c>
      <c r="O1187" s="1">
        <f t="shared" si="75"/>
        <v>1377700000</v>
      </c>
    </row>
    <row r="1188" spans="1:15" hidden="1" x14ac:dyDescent="0.3">
      <c r="A1188" s="2">
        <v>1234</v>
      </c>
      <c r="B1188" s="2" t="s">
        <v>431</v>
      </c>
      <c r="C1188" s="2" t="s">
        <v>15</v>
      </c>
      <c r="D1188" s="3">
        <v>42004</v>
      </c>
      <c r="E1188" s="4">
        <f t="shared" si="72"/>
        <v>2014</v>
      </c>
      <c r="F1188" s="2" t="s">
        <v>12</v>
      </c>
      <c r="G1188" s="2" t="s">
        <v>126</v>
      </c>
      <c r="H1188" s="5">
        <v>18534400000</v>
      </c>
      <c r="I1188" s="5">
        <v>15481600000</v>
      </c>
      <c r="J1188" s="5">
        <v>561400000</v>
      </c>
      <c r="K1188" s="5">
        <v>215600000</v>
      </c>
      <c r="L1188" s="5">
        <v>588500000</v>
      </c>
      <c r="M1188" s="1">
        <f t="shared" si="73"/>
        <v>1365500000</v>
      </c>
      <c r="N1188" s="1">
        <f t="shared" si="74"/>
        <v>3052800000</v>
      </c>
      <c r="O1188" s="1">
        <f t="shared" si="75"/>
        <v>1687300000</v>
      </c>
    </row>
    <row r="1189" spans="1:15" hidden="1" x14ac:dyDescent="0.3">
      <c r="A1189" s="2">
        <v>1235</v>
      </c>
      <c r="B1189" s="2" t="s">
        <v>431</v>
      </c>
      <c r="C1189" s="2" t="s">
        <v>16</v>
      </c>
      <c r="D1189" s="3">
        <v>42369</v>
      </c>
      <c r="E1189" s="4">
        <f t="shared" si="72"/>
        <v>2015</v>
      </c>
      <c r="F1189" s="2" t="s">
        <v>12</v>
      </c>
      <c r="G1189" s="2" t="s">
        <v>126</v>
      </c>
      <c r="H1189" s="5">
        <v>18671300000</v>
      </c>
      <c r="I1189" s="5">
        <v>15292100000</v>
      </c>
      <c r="J1189" s="5">
        <v>541500000</v>
      </c>
      <c r="K1189" s="5">
        <v>239800000</v>
      </c>
      <c r="L1189" s="5">
        <v>583700000</v>
      </c>
      <c r="M1189" s="1">
        <f t="shared" si="73"/>
        <v>1365000000</v>
      </c>
      <c r="N1189" s="1">
        <f t="shared" si="74"/>
        <v>3379200000</v>
      </c>
      <c r="O1189" s="1">
        <f t="shared" si="75"/>
        <v>2014200000</v>
      </c>
    </row>
    <row r="1190" spans="1:15" hidden="1" x14ac:dyDescent="0.3">
      <c r="A1190" s="2">
        <v>1236</v>
      </c>
      <c r="B1190" s="2" t="s">
        <v>432</v>
      </c>
      <c r="C1190" s="2" t="s">
        <v>11</v>
      </c>
      <c r="D1190" s="3">
        <v>41639</v>
      </c>
      <c r="E1190" s="4">
        <f t="shared" si="72"/>
        <v>2013</v>
      </c>
      <c r="F1190" s="2" t="s">
        <v>41</v>
      </c>
      <c r="G1190" s="2" t="s">
        <v>42</v>
      </c>
      <c r="H1190" s="5">
        <v>15598000000</v>
      </c>
      <c r="I1190" s="5">
        <v>11759000000</v>
      </c>
      <c r="J1190" s="2">
        <v>0</v>
      </c>
      <c r="K1190" s="2">
        <v>0</v>
      </c>
      <c r="L1190" s="5">
        <v>2077000000</v>
      </c>
      <c r="M1190" s="1">
        <f t="shared" si="73"/>
        <v>2077000000</v>
      </c>
      <c r="N1190" s="1">
        <f t="shared" si="74"/>
        <v>3839000000</v>
      </c>
      <c r="O1190" s="1">
        <f t="shared" si="75"/>
        <v>1762000000</v>
      </c>
    </row>
    <row r="1191" spans="1:15" hidden="1" x14ac:dyDescent="0.3">
      <c r="A1191" s="2">
        <v>1237</v>
      </c>
      <c r="B1191" s="2" t="s">
        <v>432</v>
      </c>
      <c r="C1191" s="2" t="s">
        <v>14</v>
      </c>
      <c r="D1191" s="3">
        <v>42004</v>
      </c>
      <c r="E1191" s="4">
        <f t="shared" si="72"/>
        <v>2014</v>
      </c>
      <c r="F1191" s="2" t="s">
        <v>41</v>
      </c>
      <c r="G1191" s="2" t="s">
        <v>42</v>
      </c>
      <c r="H1191" s="5">
        <v>17090000000</v>
      </c>
      <c r="I1191" s="5">
        <v>12207000000</v>
      </c>
      <c r="J1191" s="2">
        <v>0</v>
      </c>
      <c r="K1191" s="2">
        <v>0</v>
      </c>
      <c r="L1191" s="5">
        <v>2433000000</v>
      </c>
      <c r="M1191" s="1">
        <f t="shared" si="73"/>
        <v>2433000000</v>
      </c>
      <c r="N1191" s="1">
        <f t="shared" si="74"/>
        <v>4883000000</v>
      </c>
      <c r="O1191" s="1">
        <f t="shared" si="75"/>
        <v>2450000000</v>
      </c>
    </row>
    <row r="1192" spans="1:15" hidden="1" x14ac:dyDescent="0.3">
      <c r="A1192" s="2">
        <v>1238</v>
      </c>
      <c r="B1192" s="2" t="s">
        <v>432</v>
      </c>
      <c r="C1192" s="2" t="s">
        <v>15</v>
      </c>
      <c r="D1192" s="3">
        <v>42369</v>
      </c>
      <c r="E1192" s="4">
        <f t="shared" si="72"/>
        <v>2015</v>
      </c>
      <c r="F1192" s="2" t="s">
        <v>41</v>
      </c>
      <c r="G1192" s="2" t="s">
        <v>42</v>
      </c>
      <c r="H1192" s="5">
        <v>16833000000</v>
      </c>
      <c r="I1192" s="5">
        <v>12713000000</v>
      </c>
      <c r="J1192" s="2">
        <v>0</v>
      </c>
      <c r="K1192" s="2">
        <v>0</v>
      </c>
      <c r="L1192" s="5">
        <v>2612000000</v>
      </c>
      <c r="M1192" s="1">
        <f t="shared" si="73"/>
        <v>2612000000</v>
      </c>
      <c r="N1192" s="1">
        <f t="shared" si="74"/>
        <v>4120000000</v>
      </c>
      <c r="O1192" s="1">
        <f t="shared" si="75"/>
        <v>1508000000</v>
      </c>
    </row>
    <row r="1193" spans="1:15" hidden="1" x14ac:dyDescent="0.3">
      <c r="A1193" s="2">
        <v>1239</v>
      </c>
      <c r="B1193" s="2" t="s">
        <v>432</v>
      </c>
      <c r="C1193" s="2" t="s">
        <v>16</v>
      </c>
      <c r="D1193" s="3">
        <v>42735</v>
      </c>
      <c r="E1193" s="4">
        <f t="shared" si="72"/>
        <v>2016</v>
      </c>
      <c r="F1193" s="2" t="s">
        <v>41</v>
      </c>
      <c r="G1193" s="2" t="s">
        <v>42</v>
      </c>
      <c r="H1193" s="5">
        <v>17666000000</v>
      </c>
      <c r="I1193" s="5">
        <v>12734000000</v>
      </c>
      <c r="J1193" s="2">
        <v>0</v>
      </c>
      <c r="K1193" s="2">
        <v>0</v>
      </c>
      <c r="L1193" s="5">
        <v>2755000000</v>
      </c>
      <c r="M1193" s="1">
        <f t="shared" si="73"/>
        <v>2755000000</v>
      </c>
      <c r="N1193" s="1">
        <f t="shared" si="74"/>
        <v>4932000000</v>
      </c>
      <c r="O1193" s="1">
        <f t="shared" si="75"/>
        <v>2177000000</v>
      </c>
    </row>
    <row r="1194" spans="1:15" hidden="1" x14ac:dyDescent="0.3">
      <c r="A1194" s="2">
        <v>1240</v>
      </c>
      <c r="B1194" s="2" t="s">
        <v>433</v>
      </c>
      <c r="C1194" s="2" t="s">
        <v>11</v>
      </c>
      <c r="D1194" s="3">
        <v>41274</v>
      </c>
      <c r="E1194" s="4">
        <f t="shared" si="72"/>
        <v>2012</v>
      </c>
      <c r="F1194" s="2" t="s">
        <v>18</v>
      </c>
      <c r="G1194" s="2" t="s">
        <v>76</v>
      </c>
      <c r="H1194" s="5">
        <v>5260956000</v>
      </c>
      <c r="I1194" s="5">
        <v>1177275000</v>
      </c>
      <c r="J1194" s="5">
        <v>2188747000</v>
      </c>
      <c r="K1194" s="2">
        <v>0</v>
      </c>
      <c r="L1194" s="5">
        <v>65141000</v>
      </c>
      <c r="M1194" s="1">
        <f t="shared" si="73"/>
        <v>2253888000</v>
      </c>
      <c r="N1194" s="1">
        <f t="shared" si="74"/>
        <v>4083681000</v>
      </c>
      <c r="O1194" s="1">
        <f t="shared" si="75"/>
        <v>1829793000</v>
      </c>
    </row>
    <row r="1195" spans="1:15" hidden="1" x14ac:dyDescent="0.3">
      <c r="A1195" s="2">
        <v>1241</v>
      </c>
      <c r="B1195" s="2" t="s">
        <v>433</v>
      </c>
      <c r="C1195" s="2" t="s">
        <v>14</v>
      </c>
      <c r="D1195" s="3">
        <v>41639</v>
      </c>
      <c r="E1195" s="4">
        <f t="shared" si="72"/>
        <v>2013</v>
      </c>
      <c r="F1195" s="2" t="s">
        <v>18</v>
      </c>
      <c r="G1195" s="2" t="s">
        <v>76</v>
      </c>
      <c r="H1195" s="5">
        <v>6793306000</v>
      </c>
      <c r="I1195" s="5">
        <v>1077420000</v>
      </c>
      <c r="J1195" s="5">
        <v>3185497000</v>
      </c>
      <c r="K1195" s="2">
        <v>0</v>
      </c>
      <c r="L1195" s="5">
        <v>117975000</v>
      </c>
      <c r="M1195" s="1">
        <f t="shared" si="73"/>
        <v>3303472000</v>
      </c>
      <c r="N1195" s="1">
        <f t="shared" si="74"/>
        <v>5715886000</v>
      </c>
      <c r="O1195" s="1">
        <f t="shared" si="75"/>
        <v>2412414000</v>
      </c>
    </row>
    <row r="1196" spans="1:15" hidden="1" x14ac:dyDescent="0.3">
      <c r="A1196" s="2">
        <v>1242</v>
      </c>
      <c r="B1196" s="2" t="s">
        <v>433</v>
      </c>
      <c r="C1196" s="2" t="s">
        <v>15</v>
      </c>
      <c r="D1196" s="3">
        <v>42004</v>
      </c>
      <c r="E1196" s="4">
        <f t="shared" si="72"/>
        <v>2014</v>
      </c>
      <c r="F1196" s="2" t="s">
        <v>18</v>
      </c>
      <c r="G1196" s="2" t="s">
        <v>76</v>
      </c>
      <c r="H1196" s="5">
        <v>8441971000</v>
      </c>
      <c r="I1196" s="5">
        <v>857841000</v>
      </c>
      <c r="J1196" s="5">
        <v>4302998000</v>
      </c>
      <c r="K1196" s="2">
        <v>0</v>
      </c>
      <c r="L1196" s="5">
        <v>207820000</v>
      </c>
      <c r="M1196" s="1">
        <f t="shared" si="73"/>
        <v>4510818000</v>
      </c>
      <c r="N1196" s="1">
        <f t="shared" si="74"/>
        <v>7584130000</v>
      </c>
      <c r="O1196" s="1">
        <f t="shared" si="75"/>
        <v>3073312000</v>
      </c>
    </row>
    <row r="1197" spans="1:15" hidden="1" x14ac:dyDescent="0.3">
      <c r="A1197" s="2">
        <v>1243</v>
      </c>
      <c r="B1197" s="2" t="s">
        <v>433</v>
      </c>
      <c r="C1197" s="2" t="s">
        <v>16</v>
      </c>
      <c r="D1197" s="3">
        <v>42369</v>
      </c>
      <c r="E1197" s="4">
        <f t="shared" si="72"/>
        <v>2015</v>
      </c>
      <c r="F1197" s="2" t="s">
        <v>18</v>
      </c>
      <c r="G1197" s="2" t="s">
        <v>76</v>
      </c>
      <c r="H1197" s="5">
        <v>9223987000</v>
      </c>
      <c r="I1197" s="5">
        <v>632180000</v>
      </c>
      <c r="J1197" s="5">
        <v>5060406000</v>
      </c>
      <c r="K1197" s="2">
        <v>0</v>
      </c>
      <c r="L1197" s="5">
        <v>272494000</v>
      </c>
      <c r="M1197" s="1">
        <f t="shared" si="73"/>
        <v>5332900000</v>
      </c>
      <c r="N1197" s="1">
        <f t="shared" si="74"/>
        <v>8591807000</v>
      </c>
      <c r="O1197" s="1">
        <f t="shared" si="75"/>
        <v>3258907000</v>
      </c>
    </row>
    <row r="1198" spans="1:15" hidden="1" x14ac:dyDescent="0.3">
      <c r="A1198" s="2">
        <v>1244</v>
      </c>
      <c r="B1198" s="2" t="s">
        <v>434</v>
      </c>
      <c r="C1198" s="2" t="s">
        <v>11</v>
      </c>
      <c r="D1198" s="3">
        <v>41391</v>
      </c>
      <c r="E1198" s="4">
        <f t="shared" si="72"/>
        <v>2013</v>
      </c>
      <c r="F1198" s="2" t="s">
        <v>24</v>
      </c>
      <c r="G1198" s="2" t="s">
        <v>165</v>
      </c>
      <c r="H1198" s="5">
        <v>3637212000</v>
      </c>
      <c r="I1198" s="5">
        <v>2446443000</v>
      </c>
      <c r="J1198" s="2">
        <v>0</v>
      </c>
      <c r="K1198" s="2">
        <v>0</v>
      </c>
      <c r="L1198" s="2">
        <v>0</v>
      </c>
      <c r="M1198" s="1">
        <f t="shared" si="73"/>
        <v>0</v>
      </c>
      <c r="N1198" s="1">
        <f t="shared" si="74"/>
        <v>1190769000</v>
      </c>
      <c r="O1198" s="1">
        <f t="shared" si="75"/>
        <v>1190769000</v>
      </c>
    </row>
    <row r="1199" spans="1:15" hidden="1" x14ac:dyDescent="0.3">
      <c r="A1199" s="2">
        <v>1245</v>
      </c>
      <c r="B1199" s="2" t="s">
        <v>434</v>
      </c>
      <c r="C1199" s="2" t="s">
        <v>14</v>
      </c>
      <c r="D1199" s="3">
        <v>41755</v>
      </c>
      <c r="E1199" s="4">
        <f t="shared" si="72"/>
        <v>2014</v>
      </c>
      <c r="F1199" s="2" t="s">
        <v>24</v>
      </c>
      <c r="G1199" s="2" t="s">
        <v>165</v>
      </c>
      <c r="H1199" s="5">
        <v>3585141000</v>
      </c>
      <c r="I1199" s="5">
        <v>2566444000</v>
      </c>
      <c r="J1199" s="2">
        <v>0</v>
      </c>
      <c r="K1199" s="2">
        <v>0</v>
      </c>
      <c r="L1199" s="2">
        <v>0</v>
      </c>
      <c r="M1199" s="1">
        <f t="shared" si="73"/>
        <v>0</v>
      </c>
      <c r="N1199" s="1">
        <f t="shared" si="74"/>
        <v>1018697000</v>
      </c>
      <c r="O1199" s="1">
        <f t="shared" si="75"/>
        <v>1018697000</v>
      </c>
    </row>
    <row r="1200" spans="1:15" hidden="1" x14ac:dyDescent="0.3">
      <c r="A1200" s="2">
        <v>1246</v>
      </c>
      <c r="B1200" s="2" t="s">
        <v>434</v>
      </c>
      <c r="C1200" s="2" t="s">
        <v>15</v>
      </c>
      <c r="D1200" s="3">
        <v>42119</v>
      </c>
      <c r="E1200" s="4">
        <f t="shared" si="72"/>
        <v>2015</v>
      </c>
      <c r="F1200" s="2" t="s">
        <v>24</v>
      </c>
      <c r="G1200" s="2" t="s">
        <v>165</v>
      </c>
      <c r="H1200" s="5">
        <v>3910865000</v>
      </c>
      <c r="I1200" s="5">
        <v>2850316000</v>
      </c>
      <c r="J1200" s="2">
        <v>0</v>
      </c>
      <c r="K1200" s="2">
        <v>0</v>
      </c>
      <c r="L1200" s="2">
        <v>0</v>
      </c>
      <c r="M1200" s="1">
        <f t="shared" si="73"/>
        <v>0</v>
      </c>
      <c r="N1200" s="1">
        <f t="shared" si="74"/>
        <v>1060549000</v>
      </c>
      <c r="O1200" s="1">
        <f t="shared" si="75"/>
        <v>1060549000</v>
      </c>
    </row>
    <row r="1201" spans="1:15" hidden="1" x14ac:dyDescent="0.3">
      <c r="A1201" s="2">
        <v>1247</v>
      </c>
      <c r="B1201" s="2" t="s">
        <v>434</v>
      </c>
      <c r="C1201" s="2" t="s">
        <v>16</v>
      </c>
      <c r="D1201" s="3">
        <v>42490</v>
      </c>
      <c r="E1201" s="4">
        <f t="shared" si="72"/>
        <v>2016</v>
      </c>
      <c r="F1201" s="2" t="s">
        <v>24</v>
      </c>
      <c r="G1201" s="2" t="s">
        <v>165</v>
      </c>
      <c r="H1201" s="5">
        <v>5386703000</v>
      </c>
      <c r="I1201" s="5">
        <v>4063955000</v>
      </c>
      <c r="J1201" s="2">
        <v>0</v>
      </c>
      <c r="K1201" s="2">
        <v>0</v>
      </c>
      <c r="L1201" s="2">
        <v>0</v>
      </c>
      <c r="M1201" s="1">
        <f t="shared" si="73"/>
        <v>0</v>
      </c>
      <c r="N1201" s="1">
        <f t="shared" si="74"/>
        <v>1322748000</v>
      </c>
      <c r="O1201" s="1">
        <f t="shared" si="75"/>
        <v>1322748000</v>
      </c>
    </row>
    <row r="1202" spans="1:15" hidden="1" x14ac:dyDescent="0.3">
      <c r="A1202" s="2">
        <v>1248</v>
      </c>
      <c r="B1202" s="2" t="s">
        <v>435</v>
      </c>
      <c r="C1202" s="2" t="s">
        <v>11</v>
      </c>
      <c r="D1202" s="3">
        <v>41274</v>
      </c>
      <c r="E1202" s="4">
        <f t="shared" si="72"/>
        <v>2012</v>
      </c>
      <c r="F1202" s="2" t="s">
        <v>41</v>
      </c>
      <c r="G1202" s="2" t="s">
        <v>44</v>
      </c>
      <c r="H1202" s="5">
        <v>9781000000</v>
      </c>
      <c r="I1202" s="5">
        <v>6351000000</v>
      </c>
      <c r="J1202" s="5">
        <v>98000000</v>
      </c>
      <c r="K1202" s="2">
        <v>0</v>
      </c>
      <c r="L1202" s="5">
        <v>1054000000</v>
      </c>
      <c r="M1202" s="1">
        <f t="shared" si="73"/>
        <v>1152000000</v>
      </c>
      <c r="N1202" s="1">
        <f t="shared" si="74"/>
        <v>3430000000</v>
      </c>
      <c r="O1202" s="1">
        <f t="shared" si="75"/>
        <v>2278000000</v>
      </c>
    </row>
    <row r="1203" spans="1:15" hidden="1" x14ac:dyDescent="0.3">
      <c r="A1203" s="2">
        <v>1249</v>
      </c>
      <c r="B1203" s="2" t="s">
        <v>435</v>
      </c>
      <c r="C1203" s="2" t="s">
        <v>14</v>
      </c>
      <c r="D1203" s="3">
        <v>41639</v>
      </c>
      <c r="E1203" s="4">
        <f t="shared" si="72"/>
        <v>2013</v>
      </c>
      <c r="F1203" s="2" t="s">
        <v>41</v>
      </c>
      <c r="G1203" s="2" t="s">
        <v>44</v>
      </c>
      <c r="H1203" s="5">
        <v>9968000000</v>
      </c>
      <c r="I1203" s="5">
        <v>6423000000</v>
      </c>
      <c r="J1203" s="5">
        <v>68000000</v>
      </c>
      <c r="K1203" s="2">
        <v>0</v>
      </c>
      <c r="L1203" s="5">
        <v>1178000000</v>
      </c>
      <c r="M1203" s="1">
        <f t="shared" si="73"/>
        <v>1246000000</v>
      </c>
      <c r="N1203" s="1">
        <f t="shared" si="74"/>
        <v>3545000000</v>
      </c>
      <c r="O1203" s="1">
        <f t="shared" si="75"/>
        <v>2299000000</v>
      </c>
    </row>
    <row r="1204" spans="1:15" hidden="1" x14ac:dyDescent="0.3">
      <c r="A1204" s="2">
        <v>1250</v>
      </c>
      <c r="B1204" s="2" t="s">
        <v>435</v>
      </c>
      <c r="C1204" s="2" t="s">
        <v>15</v>
      </c>
      <c r="D1204" s="3">
        <v>42004</v>
      </c>
      <c r="E1204" s="4">
        <f t="shared" si="72"/>
        <v>2014</v>
      </c>
      <c r="F1204" s="2" t="s">
        <v>41</v>
      </c>
      <c r="G1204" s="2" t="s">
        <v>44</v>
      </c>
      <c r="H1204" s="5">
        <v>10886000000</v>
      </c>
      <c r="I1204" s="5">
        <v>7036000000</v>
      </c>
      <c r="J1204" s="2">
        <v>0</v>
      </c>
      <c r="K1204" s="2">
        <v>0</v>
      </c>
      <c r="L1204" s="5">
        <v>1227000000</v>
      </c>
      <c r="M1204" s="1">
        <f t="shared" si="73"/>
        <v>1227000000</v>
      </c>
      <c r="N1204" s="1">
        <f t="shared" si="74"/>
        <v>3850000000</v>
      </c>
      <c r="O1204" s="1">
        <f t="shared" si="75"/>
        <v>2623000000</v>
      </c>
    </row>
    <row r="1205" spans="1:15" hidden="1" x14ac:dyDescent="0.3">
      <c r="A1205" s="2">
        <v>1251</v>
      </c>
      <c r="B1205" s="2" t="s">
        <v>435</v>
      </c>
      <c r="C1205" s="2" t="s">
        <v>16</v>
      </c>
      <c r="D1205" s="3">
        <v>42369</v>
      </c>
      <c r="E1205" s="4">
        <f t="shared" si="72"/>
        <v>2015</v>
      </c>
      <c r="F1205" s="2" t="s">
        <v>41</v>
      </c>
      <c r="G1205" s="2" t="s">
        <v>44</v>
      </c>
      <c r="H1205" s="5">
        <v>10415000000</v>
      </c>
      <c r="I1205" s="5">
        <v>6239000000</v>
      </c>
      <c r="J1205" s="2">
        <v>0</v>
      </c>
      <c r="K1205" s="2">
        <v>0</v>
      </c>
      <c r="L1205" s="5">
        <v>1214000000</v>
      </c>
      <c r="M1205" s="1">
        <f t="shared" si="73"/>
        <v>1214000000</v>
      </c>
      <c r="N1205" s="1">
        <f t="shared" si="74"/>
        <v>4176000000</v>
      </c>
      <c r="O1205" s="1">
        <f t="shared" si="75"/>
        <v>2962000000</v>
      </c>
    </row>
    <row r="1206" spans="1:15" hidden="1" x14ac:dyDescent="0.3">
      <c r="A1206" s="2">
        <v>1252</v>
      </c>
      <c r="B1206" s="2" t="s">
        <v>436</v>
      </c>
      <c r="C1206" s="2" t="s">
        <v>11</v>
      </c>
      <c r="D1206" s="3">
        <v>41636</v>
      </c>
      <c r="E1206" s="4">
        <f t="shared" si="72"/>
        <v>2013</v>
      </c>
      <c r="F1206" s="2" t="s">
        <v>35</v>
      </c>
      <c r="G1206" s="2" t="s">
        <v>213</v>
      </c>
      <c r="H1206" s="5">
        <v>66415000000</v>
      </c>
      <c r="I1206" s="5">
        <v>31243000000</v>
      </c>
      <c r="J1206" s="5">
        <v>25357000000</v>
      </c>
      <c r="K1206" s="2">
        <v>0</v>
      </c>
      <c r="L1206" s="5">
        <v>110000000</v>
      </c>
      <c r="M1206" s="1">
        <f t="shared" si="73"/>
        <v>25467000000</v>
      </c>
      <c r="N1206" s="1">
        <f t="shared" si="74"/>
        <v>35172000000</v>
      </c>
      <c r="O1206" s="1">
        <f t="shared" si="75"/>
        <v>9705000000</v>
      </c>
    </row>
    <row r="1207" spans="1:15" hidden="1" x14ac:dyDescent="0.3">
      <c r="A1207" s="2">
        <v>1253</v>
      </c>
      <c r="B1207" s="2" t="s">
        <v>436</v>
      </c>
      <c r="C1207" s="2" t="s">
        <v>14</v>
      </c>
      <c r="D1207" s="3">
        <v>42000</v>
      </c>
      <c r="E1207" s="4">
        <f t="shared" si="72"/>
        <v>2014</v>
      </c>
      <c r="F1207" s="2" t="s">
        <v>35</v>
      </c>
      <c r="G1207" s="2" t="s">
        <v>213</v>
      </c>
      <c r="H1207" s="5">
        <v>66683000000</v>
      </c>
      <c r="I1207" s="5">
        <v>31238000000</v>
      </c>
      <c r="J1207" s="5">
        <v>25772000000</v>
      </c>
      <c r="K1207" s="2">
        <v>0</v>
      </c>
      <c r="L1207" s="5">
        <v>92000000</v>
      </c>
      <c r="M1207" s="1">
        <f t="shared" si="73"/>
        <v>25864000000</v>
      </c>
      <c r="N1207" s="1">
        <f t="shared" si="74"/>
        <v>35445000000</v>
      </c>
      <c r="O1207" s="1">
        <f t="shared" si="75"/>
        <v>9581000000</v>
      </c>
    </row>
    <row r="1208" spans="1:15" hidden="1" x14ac:dyDescent="0.3">
      <c r="A1208" s="2">
        <v>1254</v>
      </c>
      <c r="B1208" s="2" t="s">
        <v>436</v>
      </c>
      <c r="C1208" s="2" t="s">
        <v>15</v>
      </c>
      <c r="D1208" s="3">
        <v>42364</v>
      </c>
      <c r="E1208" s="4">
        <f t="shared" si="72"/>
        <v>2015</v>
      </c>
      <c r="F1208" s="2" t="s">
        <v>35</v>
      </c>
      <c r="G1208" s="2" t="s">
        <v>213</v>
      </c>
      <c r="H1208" s="5">
        <v>63056000000</v>
      </c>
      <c r="I1208" s="5">
        <v>28731000000</v>
      </c>
      <c r="J1208" s="5">
        <v>24538000000</v>
      </c>
      <c r="K1208" s="2">
        <v>0</v>
      </c>
      <c r="L1208" s="5">
        <v>75000000</v>
      </c>
      <c r="M1208" s="1">
        <f t="shared" si="73"/>
        <v>24613000000</v>
      </c>
      <c r="N1208" s="1">
        <f t="shared" si="74"/>
        <v>34325000000</v>
      </c>
      <c r="O1208" s="1">
        <f t="shared" si="75"/>
        <v>9712000000</v>
      </c>
    </row>
    <row r="1209" spans="1:15" hidden="1" x14ac:dyDescent="0.3">
      <c r="A1209" s="2">
        <v>1255</v>
      </c>
      <c r="B1209" s="2" t="s">
        <v>436</v>
      </c>
      <c r="C1209" s="2" t="s">
        <v>16</v>
      </c>
      <c r="D1209" s="3">
        <v>42735</v>
      </c>
      <c r="E1209" s="4">
        <f t="shared" si="72"/>
        <v>2016</v>
      </c>
      <c r="F1209" s="2" t="s">
        <v>35</v>
      </c>
      <c r="G1209" s="2" t="s">
        <v>213</v>
      </c>
      <c r="H1209" s="5">
        <v>62799000000</v>
      </c>
      <c r="I1209" s="5">
        <v>28209000000</v>
      </c>
      <c r="J1209" s="5">
        <v>24735000000</v>
      </c>
      <c r="K1209" s="2">
        <v>0</v>
      </c>
      <c r="L1209" s="5">
        <v>70000000</v>
      </c>
      <c r="M1209" s="1">
        <f t="shared" si="73"/>
        <v>24805000000</v>
      </c>
      <c r="N1209" s="1">
        <f t="shared" si="74"/>
        <v>34590000000</v>
      </c>
      <c r="O1209" s="1">
        <f t="shared" si="75"/>
        <v>9785000000</v>
      </c>
    </row>
    <row r="1210" spans="1:15" hidden="1" x14ac:dyDescent="0.3">
      <c r="A1210" s="2">
        <v>1256</v>
      </c>
      <c r="B1210" s="2" t="s">
        <v>437</v>
      </c>
      <c r="C1210" s="2" t="s">
        <v>11</v>
      </c>
      <c r="D1210" s="3">
        <v>41274</v>
      </c>
      <c r="E1210" s="4">
        <f t="shared" si="72"/>
        <v>2012</v>
      </c>
      <c r="F1210" s="2" t="s">
        <v>24</v>
      </c>
      <c r="G1210" s="2" t="s">
        <v>25</v>
      </c>
      <c r="H1210" s="5">
        <v>54657000000</v>
      </c>
      <c r="I1210" s="5">
        <v>9821000000</v>
      </c>
      <c r="J1210" s="5">
        <v>15171000000</v>
      </c>
      <c r="K1210" s="5">
        <v>7482000000</v>
      </c>
      <c r="L1210" s="5">
        <v>5109000000</v>
      </c>
      <c r="M1210" s="1">
        <f t="shared" si="73"/>
        <v>27762000000</v>
      </c>
      <c r="N1210" s="1">
        <f t="shared" si="74"/>
        <v>44836000000</v>
      </c>
      <c r="O1210" s="1">
        <f t="shared" si="75"/>
        <v>17074000000</v>
      </c>
    </row>
    <row r="1211" spans="1:15" hidden="1" x14ac:dyDescent="0.3">
      <c r="A1211" s="2">
        <v>1257</v>
      </c>
      <c r="B1211" s="2" t="s">
        <v>437</v>
      </c>
      <c r="C1211" s="2" t="s">
        <v>14</v>
      </c>
      <c r="D1211" s="3">
        <v>41639</v>
      </c>
      <c r="E1211" s="4">
        <f t="shared" si="72"/>
        <v>2013</v>
      </c>
      <c r="F1211" s="2" t="s">
        <v>24</v>
      </c>
      <c r="G1211" s="2" t="s">
        <v>25</v>
      </c>
      <c r="H1211" s="5">
        <v>51584000000</v>
      </c>
      <c r="I1211" s="5">
        <v>9586000000</v>
      </c>
      <c r="J1211" s="5">
        <v>14355000000</v>
      </c>
      <c r="K1211" s="5">
        <v>6678000000</v>
      </c>
      <c r="L1211" s="5">
        <v>4599000000</v>
      </c>
      <c r="M1211" s="1">
        <f t="shared" si="73"/>
        <v>25632000000</v>
      </c>
      <c r="N1211" s="1">
        <f t="shared" si="74"/>
        <v>41998000000</v>
      </c>
      <c r="O1211" s="1">
        <f t="shared" si="75"/>
        <v>16366000000</v>
      </c>
    </row>
    <row r="1212" spans="1:15" hidden="1" x14ac:dyDescent="0.3">
      <c r="A1212" s="2">
        <v>1258</v>
      </c>
      <c r="B1212" s="2" t="s">
        <v>437</v>
      </c>
      <c r="C1212" s="2" t="s">
        <v>15</v>
      </c>
      <c r="D1212" s="3">
        <v>42004</v>
      </c>
      <c r="E1212" s="4">
        <f t="shared" si="72"/>
        <v>2014</v>
      </c>
      <c r="F1212" s="2" t="s">
        <v>24</v>
      </c>
      <c r="G1212" s="2" t="s">
        <v>25</v>
      </c>
      <c r="H1212" s="5">
        <v>49605000000</v>
      </c>
      <c r="I1212" s="5">
        <v>9577000000</v>
      </c>
      <c r="J1212" s="5">
        <v>14097000000</v>
      </c>
      <c r="K1212" s="5">
        <v>8393000000</v>
      </c>
      <c r="L1212" s="5">
        <v>4039000000</v>
      </c>
      <c r="M1212" s="1">
        <f t="shared" si="73"/>
        <v>26529000000</v>
      </c>
      <c r="N1212" s="1">
        <f t="shared" si="74"/>
        <v>40028000000</v>
      </c>
      <c r="O1212" s="1">
        <f t="shared" si="75"/>
        <v>13499000000</v>
      </c>
    </row>
    <row r="1213" spans="1:15" hidden="1" x14ac:dyDescent="0.3">
      <c r="A1213" s="2">
        <v>1259</v>
      </c>
      <c r="B1213" s="2" t="s">
        <v>437</v>
      </c>
      <c r="C1213" s="2" t="s">
        <v>16</v>
      </c>
      <c r="D1213" s="3">
        <v>42369</v>
      </c>
      <c r="E1213" s="4">
        <f t="shared" si="72"/>
        <v>2015</v>
      </c>
      <c r="F1213" s="2" t="s">
        <v>24</v>
      </c>
      <c r="G1213" s="2" t="s">
        <v>25</v>
      </c>
      <c r="H1213" s="5">
        <v>48851000000</v>
      </c>
      <c r="I1213" s="5">
        <v>9648000000</v>
      </c>
      <c r="J1213" s="5">
        <v>14809000000</v>
      </c>
      <c r="K1213" s="5">
        <v>7690000000</v>
      </c>
      <c r="L1213" s="5">
        <v>3728000000</v>
      </c>
      <c r="M1213" s="1">
        <f t="shared" si="73"/>
        <v>26227000000</v>
      </c>
      <c r="N1213" s="1">
        <f t="shared" si="74"/>
        <v>39203000000</v>
      </c>
      <c r="O1213" s="1">
        <f t="shared" si="75"/>
        <v>12976000000</v>
      </c>
    </row>
    <row r="1214" spans="1:15" hidden="1" x14ac:dyDescent="0.3">
      <c r="A1214" s="2">
        <v>1260</v>
      </c>
      <c r="B1214" s="2" t="s">
        <v>438</v>
      </c>
      <c r="C1214" s="2" t="s">
        <v>11</v>
      </c>
      <c r="D1214" s="3">
        <v>41639</v>
      </c>
      <c r="E1214" s="4">
        <f t="shared" si="72"/>
        <v>2013</v>
      </c>
      <c r="F1214" s="2" t="s">
        <v>46</v>
      </c>
      <c r="G1214" s="2" t="s">
        <v>378</v>
      </c>
      <c r="H1214" s="5">
        <v>9289500000</v>
      </c>
      <c r="I1214" s="5">
        <v>4683600000</v>
      </c>
      <c r="J1214" s="5">
        <v>189000000</v>
      </c>
      <c r="K1214" s="2">
        <v>0</v>
      </c>
      <c r="L1214" s="5">
        <v>3292900000</v>
      </c>
      <c r="M1214" s="1">
        <f t="shared" si="73"/>
        <v>3481900000</v>
      </c>
      <c r="N1214" s="1">
        <f t="shared" si="74"/>
        <v>4605900000</v>
      </c>
      <c r="O1214" s="1">
        <f t="shared" si="75"/>
        <v>1124000000</v>
      </c>
    </row>
    <row r="1215" spans="1:15" hidden="1" x14ac:dyDescent="0.3">
      <c r="A1215" s="2">
        <v>1261</v>
      </c>
      <c r="B1215" s="2" t="s">
        <v>438</v>
      </c>
      <c r="C1215" s="2" t="s">
        <v>14</v>
      </c>
      <c r="D1215" s="3">
        <v>42004</v>
      </c>
      <c r="E1215" s="4">
        <f t="shared" si="72"/>
        <v>2014</v>
      </c>
      <c r="F1215" s="2" t="s">
        <v>46</v>
      </c>
      <c r="G1215" s="2" t="s">
        <v>378</v>
      </c>
      <c r="H1215" s="5">
        <v>10477600000</v>
      </c>
      <c r="I1215" s="5">
        <v>5231000000</v>
      </c>
      <c r="J1215" s="5">
        <v>177400000</v>
      </c>
      <c r="K1215" s="2">
        <v>0</v>
      </c>
      <c r="L1215" s="5">
        <v>3574300000</v>
      </c>
      <c r="M1215" s="1">
        <f t="shared" si="73"/>
        <v>3751700000</v>
      </c>
      <c r="N1215" s="1">
        <f t="shared" si="74"/>
        <v>5246600000</v>
      </c>
      <c r="O1215" s="1">
        <f t="shared" si="75"/>
        <v>1494900000</v>
      </c>
    </row>
    <row r="1216" spans="1:15" hidden="1" x14ac:dyDescent="0.3">
      <c r="A1216" s="2">
        <v>1262</v>
      </c>
      <c r="B1216" s="2" t="s">
        <v>438</v>
      </c>
      <c r="C1216" s="2" t="s">
        <v>15</v>
      </c>
      <c r="D1216" s="3">
        <v>42369</v>
      </c>
      <c r="E1216" s="4">
        <f t="shared" si="72"/>
        <v>2015</v>
      </c>
      <c r="F1216" s="2" t="s">
        <v>46</v>
      </c>
      <c r="G1216" s="2" t="s">
        <v>378</v>
      </c>
      <c r="H1216" s="5">
        <v>11964400000</v>
      </c>
      <c r="I1216" s="5">
        <v>6697700000</v>
      </c>
      <c r="J1216" s="5">
        <v>163500000</v>
      </c>
      <c r="K1216" s="2">
        <v>0</v>
      </c>
      <c r="L1216" s="5">
        <v>3672400000</v>
      </c>
      <c r="M1216" s="1">
        <f t="shared" si="73"/>
        <v>3835900000</v>
      </c>
      <c r="N1216" s="1">
        <f t="shared" si="74"/>
        <v>5266700000</v>
      </c>
      <c r="O1216" s="1">
        <f t="shared" si="75"/>
        <v>1430800000</v>
      </c>
    </row>
    <row r="1217" spans="1:15" hidden="1" x14ac:dyDescent="0.3">
      <c r="A1217" s="2">
        <v>1263</v>
      </c>
      <c r="B1217" s="2" t="s">
        <v>438</v>
      </c>
      <c r="C1217" s="2" t="s">
        <v>16</v>
      </c>
      <c r="D1217" s="3">
        <v>42735</v>
      </c>
      <c r="E1217" s="4">
        <f t="shared" si="72"/>
        <v>2016</v>
      </c>
      <c r="F1217" s="2" t="s">
        <v>46</v>
      </c>
      <c r="G1217" s="2" t="s">
        <v>378</v>
      </c>
      <c r="H1217" s="5">
        <v>12394100000</v>
      </c>
      <c r="I1217" s="5">
        <v>6913200000</v>
      </c>
      <c r="J1217" s="5">
        <v>156600000</v>
      </c>
      <c r="K1217" s="2">
        <v>0</v>
      </c>
      <c r="L1217" s="5">
        <v>3732600000</v>
      </c>
      <c r="M1217" s="1">
        <f t="shared" si="73"/>
        <v>3889200000</v>
      </c>
      <c r="N1217" s="1">
        <f t="shared" si="74"/>
        <v>5480900000</v>
      </c>
      <c r="O1217" s="1">
        <f t="shared" si="75"/>
        <v>1591700000</v>
      </c>
    </row>
    <row r="1218" spans="1:15" hidden="1" x14ac:dyDescent="0.3">
      <c r="A1218" s="2">
        <v>1264</v>
      </c>
      <c r="B1218" s="2" t="s">
        <v>439</v>
      </c>
      <c r="C1218" s="2" t="s">
        <v>11</v>
      </c>
      <c r="D1218" s="3">
        <v>41639</v>
      </c>
      <c r="E1218" s="4">
        <f t="shared" si="72"/>
        <v>2013</v>
      </c>
      <c r="F1218" s="2" t="s">
        <v>35</v>
      </c>
      <c r="G1218" s="2" t="s">
        <v>169</v>
      </c>
      <c r="H1218" s="5">
        <v>2104745000</v>
      </c>
      <c r="I1218" s="5">
        <v>155355000</v>
      </c>
      <c r="J1218" s="5">
        <v>346393000</v>
      </c>
      <c r="K1218" s="5">
        <v>859947000</v>
      </c>
      <c r="L1218" s="2">
        <v>0</v>
      </c>
      <c r="M1218" s="1">
        <f t="shared" si="73"/>
        <v>1206340000</v>
      </c>
      <c r="N1218" s="1">
        <f t="shared" si="74"/>
        <v>1949390000</v>
      </c>
      <c r="O1218" s="1">
        <f t="shared" si="75"/>
        <v>743050000</v>
      </c>
    </row>
    <row r="1219" spans="1:15" hidden="1" x14ac:dyDescent="0.3">
      <c r="A1219" s="2">
        <v>1265</v>
      </c>
      <c r="B1219" s="2" t="s">
        <v>439</v>
      </c>
      <c r="C1219" s="2" t="s">
        <v>14</v>
      </c>
      <c r="D1219" s="3">
        <v>42004</v>
      </c>
      <c r="E1219" s="4">
        <f t="shared" ref="E1219:E1282" si="76">YEAR(D1219)</f>
        <v>2014</v>
      </c>
      <c r="F1219" s="2" t="s">
        <v>35</v>
      </c>
      <c r="G1219" s="2" t="s">
        <v>169</v>
      </c>
      <c r="H1219" s="5">
        <v>2819557000</v>
      </c>
      <c r="I1219" s="5">
        <v>205018000</v>
      </c>
      <c r="J1219" s="5">
        <v>519267000</v>
      </c>
      <c r="K1219" s="5">
        <v>1271353000</v>
      </c>
      <c r="L1219" s="2">
        <v>0</v>
      </c>
      <c r="M1219" s="1">
        <f t="shared" ref="M1219:M1282" si="77">J1219+K1219+L1219</f>
        <v>1790620000</v>
      </c>
      <c r="N1219" s="1">
        <f t="shared" ref="N1219:N1282" si="78">H1219-I1219</f>
        <v>2614539000</v>
      </c>
      <c r="O1219" s="1">
        <f t="shared" ref="O1219:O1282" si="79">N1219-M1219</f>
        <v>823919000</v>
      </c>
    </row>
    <row r="1220" spans="1:15" hidden="1" x14ac:dyDescent="0.3">
      <c r="A1220" s="2">
        <v>1266</v>
      </c>
      <c r="B1220" s="2" t="s">
        <v>439</v>
      </c>
      <c r="C1220" s="2" t="s">
        <v>15</v>
      </c>
      <c r="D1220" s="3">
        <v>42369</v>
      </c>
      <c r="E1220" s="4">
        <f t="shared" si="76"/>
        <v>2015</v>
      </c>
      <c r="F1220" s="2" t="s">
        <v>35</v>
      </c>
      <c r="G1220" s="2" t="s">
        <v>169</v>
      </c>
      <c r="H1220" s="5">
        <v>4103728000</v>
      </c>
      <c r="I1220" s="5">
        <v>392709000</v>
      </c>
      <c r="J1220" s="5">
        <v>838526000</v>
      </c>
      <c r="K1220" s="5">
        <v>1620577000</v>
      </c>
      <c r="L1220" s="2">
        <v>0</v>
      </c>
      <c r="M1220" s="1">
        <f t="shared" si="77"/>
        <v>2459103000</v>
      </c>
      <c r="N1220" s="1">
        <f t="shared" si="78"/>
        <v>3711019000</v>
      </c>
      <c r="O1220" s="1">
        <f t="shared" si="79"/>
        <v>1251916000</v>
      </c>
    </row>
    <row r="1221" spans="1:15" hidden="1" x14ac:dyDescent="0.3">
      <c r="A1221" s="2">
        <v>1267</v>
      </c>
      <c r="B1221" s="2" t="s">
        <v>439</v>
      </c>
      <c r="C1221" s="2" t="s">
        <v>16</v>
      </c>
      <c r="D1221" s="3">
        <v>42735</v>
      </c>
      <c r="E1221" s="4">
        <f t="shared" si="76"/>
        <v>2016</v>
      </c>
      <c r="F1221" s="2" t="s">
        <v>35</v>
      </c>
      <c r="G1221" s="2" t="s">
        <v>169</v>
      </c>
      <c r="H1221" s="5">
        <v>4860427000</v>
      </c>
      <c r="I1221" s="5">
        <v>299694000</v>
      </c>
      <c r="J1221" s="5">
        <v>1177697000</v>
      </c>
      <c r="K1221" s="5">
        <v>2052295000</v>
      </c>
      <c r="L1221" s="2">
        <v>0</v>
      </c>
      <c r="M1221" s="1">
        <f t="shared" si="77"/>
        <v>3229992000</v>
      </c>
      <c r="N1221" s="1">
        <f t="shared" si="78"/>
        <v>4560733000</v>
      </c>
      <c r="O1221" s="1">
        <f t="shared" si="79"/>
        <v>1330741000</v>
      </c>
    </row>
    <row r="1222" spans="1:15" hidden="1" x14ac:dyDescent="0.3">
      <c r="A1222" s="2">
        <v>1268</v>
      </c>
      <c r="B1222" s="2" t="s">
        <v>440</v>
      </c>
      <c r="C1222" s="2" t="s">
        <v>11</v>
      </c>
      <c r="D1222" s="3">
        <v>41274</v>
      </c>
      <c r="E1222" s="4">
        <f t="shared" si="76"/>
        <v>2012</v>
      </c>
      <c r="F1222" s="2" t="s">
        <v>46</v>
      </c>
      <c r="G1222" s="2" t="s">
        <v>49</v>
      </c>
      <c r="H1222" s="5">
        <v>17083900000</v>
      </c>
      <c r="I1222" s="5">
        <v>15590900000</v>
      </c>
      <c r="J1222" s="5">
        <v>15400000</v>
      </c>
      <c r="K1222" s="2">
        <v>0</v>
      </c>
      <c r="L1222" s="5">
        <v>36100000</v>
      </c>
      <c r="M1222" s="1">
        <f t="shared" si="77"/>
        <v>51500000</v>
      </c>
      <c r="N1222" s="1">
        <f t="shared" si="78"/>
        <v>1493000000</v>
      </c>
      <c r="O1222" s="1">
        <f t="shared" si="79"/>
        <v>1441500000</v>
      </c>
    </row>
    <row r="1223" spans="1:15" hidden="1" x14ac:dyDescent="0.3">
      <c r="A1223" s="2">
        <v>1269</v>
      </c>
      <c r="B1223" s="2" t="s">
        <v>440</v>
      </c>
      <c r="C1223" s="2" t="s">
        <v>14</v>
      </c>
      <c r="D1223" s="3">
        <v>41639</v>
      </c>
      <c r="E1223" s="4">
        <f t="shared" si="76"/>
        <v>2013</v>
      </c>
      <c r="F1223" s="2" t="s">
        <v>46</v>
      </c>
      <c r="G1223" s="2" t="s">
        <v>49</v>
      </c>
      <c r="H1223" s="5">
        <v>18170900000</v>
      </c>
      <c r="I1223" s="5">
        <v>16275100000</v>
      </c>
      <c r="J1223" s="5">
        <v>18800000</v>
      </c>
      <c r="K1223" s="2">
        <v>0</v>
      </c>
      <c r="L1223" s="5">
        <v>38800000</v>
      </c>
      <c r="M1223" s="1">
        <f t="shared" si="77"/>
        <v>57600000</v>
      </c>
      <c r="N1223" s="1">
        <f t="shared" si="78"/>
        <v>1895800000</v>
      </c>
      <c r="O1223" s="1">
        <f t="shared" si="79"/>
        <v>1838200000</v>
      </c>
    </row>
    <row r="1224" spans="1:15" hidden="1" x14ac:dyDescent="0.3">
      <c r="A1224" s="2">
        <v>1270</v>
      </c>
      <c r="B1224" s="2" t="s">
        <v>440</v>
      </c>
      <c r="C1224" s="2" t="s">
        <v>15</v>
      </c>
      <c r="D1224" s="3">
        <v>42004</v>
      </c>
      <c r="E1224" s="4">
        <f t="shared" si="76"/>
        <v>2014</v>
      </c>
      <c r="F1224" s="2" t="s">
        <v>46</v>
      </c>
      <c r="G1224" s="2" t="s">
        <v>49</v>
      </c>
      <c r="H1224" s="5">
        <v>19391400000</v>
      </c>
      <c r="I1224" s="5">
        <v>17297300000</v>
      </c>
      <c r="J1224" s="5">
        <v>18900000</v>
      </c>
      <c r="K1224" s="2">
        <v>0</v>
      </c>
      <c r="L1224" s="5">
        <v>50900000</v>
      </c>
      <c r="M1224" s="1">
        <f t="shared" si="77"/>
        <v>69800000</v>
      </c>
      <c r="N1224" s="1">
        <f t="shared" si="78"/>
        <v>2094100000</v>
      </c>
      <c r="O1224" s="1">
        <f t="shared" si="79"/>
        <v>2024300000</v>
      </c>
    </row>
    <row r="1225" spans="1:15" hidden="1" x14ac:dyDescent="0.3">
      <c r="A1225" s="2">
        <v>1271</v>
      </c>
      <c r="B1225" s="2" t="s">
        <v>440</v>
      </c>
      <c r="C1225" s="2" t="s">
        <v>16</v>
      </c>
      <c r="D1225" s="3">
        <v>42369</v>
      </c>
      <c r="E1225" s="4">
        <f t="shared" si="76"/>
        <v>2015</v>
      </c>
      <c r="F1225" s="2" t="s">
        <v>46</v>
      </c>
      <c r="G1225" s="2" t="s">
        <v>49</v>
      </c>
      <c r="H1225" s="5">
        <v>20853800000</v>
      </c>
      <c r="I1225" s="5">
        <v>18705900000</v>
      </c>
      <c r="J1225" s="5">
        <v>22800000</v>
      </c>
      <c r="K1225" s="2">
        <v>0</v>
      </c>
      <c r="L1225" s="5">
        <v>77500000</v>
      </c>
      <c r="M1225" s="1">
        <f t="shared" si="77"/>
        <v>100300000</v>
      </c>
      <c r="N1225" s="1">
        <f t="shared" si="78"/>
        <v>2147900000</v>
      </c>
      <c r="O1225" s="1">
        <f t="shared" si="79"/>
        <v>2047600000</v>
      </c>
    </row>
    <row r="1226" spans="1:15" hidden="1" x14ac:dyDescent="0.3">
      <c r="A1226" s="2">
        <v>1272</v>
      </c>
      <c r="B1226" s="2" t="s">
        <v>441</v>
      </c>
      <c r="C1226" s="2" t="s">
        <v>11</v>
      </c>
      <c r="D1226" s="3">
        <v>41455</v>
      </c>
      <c r="E1226" s="4">
        <f t="shared" si="76"/>
        <v>2013</v>
      </c>
      <c r="F1226" s="2" t="s">
        <v>12</v>
      </c>
      <c r="G1226" s="2" t="s">
        <v>163</v>
      </c>
      <c r="H1226" s="5">
        <v>13015704000</v>
      </c>
      <c r="I1226" s="5">
        <v>10086675000</v>
      </c>
      <c r="J1226" s="5">
        <v>1554973000</v>
      </c>
      <c r="K1226" s="2">
        <v>0</v>
      </c>
      <c r="L1226" s="2">
        <v>0</v>
      </c>
      <c r="M1226" s="1">
        <f t="shared" si="77"/>
        <v>1554973000</v>
      </c>
      <c r="N1226" s="1">
        <f t="shared" si="78"/>
        <v>2929029000</v>
      </c>
      <c r="O1226" s="1">
        <f t="shared" si="79"/>
        <v>1374056000</v>
      </c>
    </row>
    <row r="1227" spans="1:15" hidden="1" x14ac:dyDescent="0.3">
      <c r="A1227" s="2">
        <v>1273</v>
      </c>
      <c r="B1227" s="2" t="s">
        <v>441</v>
      </c>
      <c r="C1227" s="2" t="s">
        <v>14</v>
      </c>
      <c r="D1227" s="3">
        <v>41820</v>
      </c>
      <c r="E1227" s="4">
        <f t="shared" si="76"/>
        <v>2014</v>
      </c>
      <c r="F1227" s="2" t="s">
        <v>12</v>
      </c>
      <c r="G1227" s="2" t="s">
        <v>163</v>
      </c>
      <c r="H1227" s="5">
        <v>13215971000</v>
      </c>
      <c r="I1227" s="5">
        <v>10188227000</v>
      </c>
      <c r="J1227" s="5">
        <v>1633992000</v>
      </c>
      <c r="K1227" s="2">
        <v>0</v>
      </c>
      <c r="L1227" s="2">
        <v>0</v>
      </c>
      <c r="M1227" s="1">
        <f t="shared" si="77"/>
        <v>1633992000</v>
      </c>
      <c r="N1227" s="1">
        <f t="shared" si="78"/>
        <v>3027744000</v>
      </c>
      <c r="O1227" s="1">
        <f t="shared" si="79"/>
        <v>1393752000</v>
      </c>
    </row>
    <row r="1228" spans="1:15" hidden="1" x14ac:dyDescent="0.3">
      <c r="A1228" s="2">
        <v>1274</v>
      </c>
      <c r="B1228" s="2" t="s">
        <v>441</v>
      </c>
      <c r="C1228" s="2" t="s">
        <v>15</v>
      </c>
      <c r="D1228" s="3">
        <v>42185</v>
      </c>
      <c r="E1228" s="4">
        <f t="shared" si="76"/>
        <v>2015</v>
      </c>
      <c r="F1228" s="2" t="s">
        <v>12</v>
      </c>
      <c r="G1228" s="2" t="s">
        <v>163</v>
      </c>
      <c r="H1228" s="5">
        <v>12711744000</v>
      </c>
      <c r="I1228" s="5">
        <v>9655245000</v>
      </c>
      <c r="J1228" s="5">
        <v>1544746000</v>
      </c>
      <c r="K1228" s="2">
        <v>0</v>
      </c>
      <c r="L1228" s="2">
        <v>0</v>
      </c>
      <c r="M1228" s="1">
        <f t="shared" si="77"/>
        <v>1544746000</v>
      </c>
      <c r="N1228" s="1">
        <f t="shared" si="78"/>
        <v>3056499000</v>
      </c>
      <c r="O1228" s="1">
        <f t="shared" si="79"/>
        <v>1511753000</v>
      </c>
    </row>
    <row r="1229" spans="1:15" hidden="1" x14ac:dyDescent="0.3">
      <c r="A1229" s="2">
        <v>1275</v>
      </c>
      <c r="B1229" s="2" t="s">
        <v>441</v>
      </c>
      <c r="C1229" s="2" t="s">
        <v>16</v>
      </c>
      <c r="D1229" s="3">
        <v>42551</v>
      </c>
      <c r="E1229" s="4">
        <f t="shared" si="76"/>
        <v>2016</v>
      </c>
      <c r="F1229" s="2" t="s">
        <v>12</v>
      </c>
      <c r="G1229" s="2" t="s">
        <v>163</v>
      </c>
      <c r="H1229" s="5">
        <v>11360753000</v>
      </c>
      <c r="I1229" s="5">
        <v>8823384000</v>
      </c>
      <c r="J1229" s="5">
        <v>1359360000</v>
      </c>
      <c r="K1229" s="2">
        <v>0</v>
      </c>
      <c r="L1229" s="2">
        <v>0</v>
      </c>
      <c r="M1229" s="1">
        <f t="shared" si="77"/>
        <v>1359360000</v>
      </c>
      <c r="N1229" s="1">
        <f t="shared" si="78"/>
        <v>2537369000</v>
      </c>
      <c r="O1229" s="1">
        <f t="shared" si="79"/>
        <v>1178009000</v>
      </c>
    </row>
    <row r="1230" spans="1:15" hidden="1" x14ac:dyDescent="0.3">
      <c r="A1230" s="2">
        <v>1276</v>
      </c>
      <c r="B1230" s="2" t="s">
        <v>442</v>
      </c>
      <c r="C1230" s="2" t="s">
        <v>11</v>
      </c>
      <c r="D1230" s="3">
        <v>41639</v>
      </c>
      <c r="E1230" s="4">
        <f t="shared" si="76"/>
        <v>2013</v>
      </c>
      <c r="F1230" s="2" t="s">
        <v>18</v>
      </c>
      <c r="G1230" s="2" t="s">
        <v>200</v>
      </c>
      <c r="H1230" s="5">
        <v>5679595000</v>
      </c>
      <c r="I1230" s="5">
        <v>4507196000</v>
      </c>
      <c r="J1230" s="5">
        <v>568500000</v>
      </c>
      <c r="K1230" s="2">
        <v>0</v>
      </c>
      <c r="L1230" s="2">
        <v>0</v>
      </c>
      <c r="M1230" s="1">
        <f t="shared" si="77"/>
        <v>568500000</v>
      </c>
      <c r="N1230" s="1">
        <f t="shared" si="78"/>
        <v>1172399000</v>
      </c>
      <c r="O1230" s="1">
        <f t="shared" si="79"/>
        <v>603899000</v>
      </c>
    </row>
    <row r="1231" spans="1:15" hidden="1" x14ac:dyDescent="0.3">
      <c r="A1231" s="2">
        <v>1277</v>
      </c>
      <c r="B1231" s="2" t="s">
        <v>442</v>
      </c>
      <c r="C1231" s="2" t="s">
        <v>14</v>
      </c>
      <c r="D1231" s="3">
        <v>42004</v>
      </c>
      <c r="E1231" s="4">
        <f t="shared" si="76"/>
        <v>2014</v>
      </c>
      <c r="F1231" s="2" t="s">
        <v>18</v>
      </c>
      <c r="G1231" s="2" t="s">
        <v>200</v>
      </c>
      <c r="H1231" s="5">
        <v>5822363000</v>
      </c>
      <c r="I1231" s="5">
        <v>4244479000</v>
      </c>
      <c r="J1231" s="5">
        <v>861390000</v>
      </c>
      <c r="K1231" s="2">
        <v>0</v>
      </c>
      <c r="L1231" s="2">
        <v>0</v>
      </c>
      <c r="M1231" s="1">
        <f t="shared" si="77"/>
        <v>861390000</v>
      </c>
      <c r="N1231" s="1">
        <f t="shared" si="78"/>
        <v>1577884000</v>
      </c>
      <c r="O1231" s="1">
        <f t="shared" si="79"/>
        <v>716494000</v>
      </c>
    </row>
    <row r="1232" spans="1:15" hidden="1" x14ac:dyDescent="0.3">
      <c r="A1232" s="2">
        <v>1278</v>
      </c>
      <c r="B1232" s="2" t="s">
        <v>442</v>
      </c>
      <c r="C1232" s="2" t="s">
        <v>15</v>
      </c>
      <c r="D1232" s="3">
        <v>42369</v>
      </c>
      <c r="E1232" s="4">
        <f t="shared" si="76"/>
        <v>2015</v>
      </c>
      <c r="F1232" s="2" t="s">
        <v>18</v>
      </c>
      <c r="G1232" s="2" t="s">
        <v>200</v>
      </c>
      <c r="H1232" s="5">
        <v>5981964000</v>
      </c>
      <c r="I1232" s="5">
        <v>4353850000</v>
      </c>
      <c r="J1232" s="5">
        <v>794728000</v>
      </c>
      <c r="K1232" s="2">
        <v>0</v>
      </c>
      <c r="L1232" s="2">
        <v>0</v>
      </c>
      <c r="M1232" s="1">
        <f t="shared" si="77"/>
        <v>794728000</v>
      </c>
      <c r="N1232" s="1">
        <f t="shared" si="78"/>
        <v>1628114000</v>
      </c>
      <c r="O1232" s="1">
        <f t="shared" si="79"/>
        <v>833386000</v>
      </c>
    </row>
    <row r="1233" spans="1:15" hidden="1" x14ac:dyDescent="0.3">
      <c r="A1233" s="2">
        <v>1279</v>
      </c>
      <c r="B1233" s="2" t="s">
        <v>442</v>
      </c>
      <c r="C1233" s="2" t="s">
        <v>16</v>
      </c>
      <c r="D1233" s="3">
        <v>42735</v>
      </c>
      <c r="E1233" s="4">
        <f t="shared" si="76"/>
        <v>2016</v>
      </c>
      <c r="F1233" s="2" t="s">
        <v>18</v>
      </c>
      <c r="G1233" s="2" t="s">
        <v>200</v>
      </c>
      <c r="H1233" s="5">
        <v>7668476000</v>
      </c>
      <c r="I1233" s="5">
        <v>5728662000</v>
      </c>
      <c r="J1233" s="5">
        <v>957150000</v>
      </c>
      <c r="K1233" s="2">
        <v>0</v>
      </c>
      <c r="L1233" s="2">
        <v>0</v>
      </c>
      <c r="M1233" s="1">
        <f t="shared" si="77"/>
        <v>957150000</v>
      </c>
      <c r="N1233" s="1">
        <f t="shared" si="78"/>
        <v>1939814000</v>
      </c>
      <c r="O1233" s="1">
        <f t="shared" si="79"/>
        <v>982664000</v>
      </c>
    </row>
    <row r="1234" spans="1:15" hidden="1" x14ac:dyDescent="0.3">
      <c r="A1234" s="2">
        <v>1280</v>
      </c>
      <c r="B1234" s="2" t="s">
        <v>443</v>
      </c>
      <c r="C1234" s="2" t="s">
        <v>11</v>
      </c>
      <c r="D1234" s="3">
        <v>41273</v>
      </c>
      <c r="E1234" s="4">
        <f t="shared" si="76"/>
        <v>2012</v>
      </c>
      <c r="F1234" s="2" t="s">
        <v>24</v>
      </c>
      <c r="G1234" s="2" t="s">
        <v>29</v>
      </c>
      <c r="H1234" s="5">
        <v>2105188000</v>
      </c>
      <c r="I1234" s="5">
        <v>1143659000</v>
      </c>
      <c r="J1234" s="5">
        <v>627370000</v>
      </c>
      <c r="K1234" s="5">
        <v>131835000</v>
      </c>
      <c r="L1234" s="2">
        <v>0</v>
      </c>
      <c r="M1234" s="1">
        <f t="shared" si="77"/>
        <v>759205000</v>
      </c>
      <c r="N1234" s="1">
        <f t="shared" si="78"/>
        <v>961529000</v>
      </c>
      <c r="O1234" s="1">
        <f t="shared" si="79"/>
        <v>202324000</v>
      </c>
    </row>
    <row r="1235" spans="1:15" hidden="1" x14ac:dyDescent="0.3">
      <c r="A1235" s="2">
        <v>1281</v>
      </c>
      <c r="B1235" s="2" t="s">
        <v>443</v>
      </c>
      <c r="C1235" s="2" t="s">
        <v>14</v>
      </c>
      <c r="D1235" s="3">
        <v>41637</v>
      </c>
      <c r="E1235" s="4">
        <f t="shared" si="76"/>
        <v>2013</v>
      </c>
      <c r="F1235" s="2" t="s">
        <v>24</v>
      </c>
      <c r="G1235" s="2" t="s">
        <v>29</v>
      </c>
      <c r="H1235" s="5">
        <v>2157586000</v>
      </c>
      <c r="I1235" s="5">
        <v>1181444000</v>
      </c>
      <c r="J1235" s="5">
        <v>581898000</v>
      </c>
      <c r="K1235" s="5">
        <v>132400000</v>
      </c>
      <c r="L1235" s="2">
        <v>0</v>
      </c>
      <c r="M1235" s="1">
        <f t="shared" si="77"/>
        <v>714298000</v>
      </c>
      <c r="N1235" s="1">
        <f t="shared" si="78"/>
        <v>976142000</v>
      </c>
      <c r="O1235" s="1">
        <f t="shared" si="79"/>
        <v>261844000</v>
      </c>
    </row>
    <row r="1236" spans="1:15" hidden="1" x14ac:dyDescent="0.3">
      <c r="A1236" s="2">
        <v>1282</v>
      </c>
      <c r="B1236" s="2" t="s">
        <v>443</v>
      </c>
      <c r="C1236" s="2" t="s">
        <v>15</v>
      </c>
      <c r="D1236" s="3">
        <v>42001</v>
      </c>
      <c r="E1236" s="4">
        <f t="shared" si="76"/>
        <v>2014</v>
      </c>
      <c r="F1236" s="2" t="s">
        <v>24</v>
      </c>
      <c r="G1236" s="2" t="s">
        <v>29</v>
      </c>
      <c r="H1236" s="5">
        <v>2237219000</v>
      </c>
      <c r="I1236" s="5">
        <v>1232611000</v>
      </c>
      <c r="J1236" s="5">
        <v>659335000</v>
      </c>
      <c r="K1236" s="5">
        <v>121141000</v>
      </c>
      <c r="L1236" s="2">
        <v>0</v>
      </c>
      <c r="M1236" s="1">
        <f t="shared" si="77"/>
        <v>780476000</v>
      </c>
      <c r="N1236" s="1">
        <f t="shared" si="78"/>
        <v>1004608000</v>
      </c>
      <c r="O1236" s="1">
        <f t="shared" si="79"/>
        <v>224132000</v>
      </c>
    </row>
    <row r="1237" spans="1:15" hidden="1" x14ac:dyDescent="0.3">
      <c r="A1237" s="2">
        <v>1283</v>
      </c>
      <c r="B1237" s="2" t="s">
        <v>443</v>
      </c>
      <c r="C1237" s="2" t="s">
        <v>16</v>
      </c>
      <c r="D1237" s="3">
        <v>42372</v>
      </c>
      <c r="E1237" s="4">
        <f t="shared" si="76"/>
        <v>2016</v>
      </c>
      <c r="F1237" s="2" t="s">
        <v>24</v>
      </c>
      <c r="G1237" s="2" t="s">
        <v>29</v>
      </c>
      <c r="H1237" s="5">
        <v>2262359000</v>
      </c>
      <c r="I1237" s="5">
        <v>1237859000</v>
      </c>
      <c r="J1237" s="5">
        <v>598848000</v>
      </c>
      <c r="K1237" s="5">
        <v>125928000</v>
      </c>
      <c r="L1237" s="2">
        <v>0</v>
      </c>
      <c r="M1237" s="1">
        <f t="shared" si="77"/>
        <v>724776000</v>
      </c>
      <c r="N1237" s="1">
        <f t="shared" si="78"/>
        <v>1024500000</v>
      </c>
      <c r="O1237" s="1">
        <f t="shared" si="79"/>
        <v>299724000</v>
      </c>
    </row>
    <row r="1238" spans="1:15" hidden="1" x14ac:dyDescent="0.3">
      <c r="A1238" s="2">
        <v>1284</v>
      </c>
      <c r="B1238" s="2" t="s">
        <v>444</v>
      </c>
      <c r="C1238" s="2" t="s">
        <v>11</v>
      </c>
      <c r="D1238" s="3">
        <v>41639</v>
      </c>
      <c r="E1238" s="4">
        <f t="shared" si="76"/>
        <v>2013</v>
      </c>
      <c r="F1238" s="2" t="s">
        <v>35</v>
      </c>
      <c r="G1238" s="2" t="s">
        <v>392</v>
      </c>
      <c r="H1238" s="5">
        <v>80029000000</v>
      </c>
      <c r="I1238" s="5">
        <v>59222000000</v>
      </c>
      <c r="J1238" s="5">
        <v>6890000000</v>
      </c>
      <c r="K1238" s="2">
        <v>0</v>
      </c>
      <c r="L1238" s="5">
        <v>93000000</v>
      </c>
      <c r="M1238" s="1">
        <f t="shared" si="77"/>
        <v>6983000000</v>
      </c>
      <c r="N1238" s="1">
        <f t="shared" si="78"/>
        <v>20807000000</v>
      </c>
      <c r="O1238" s="1">
        <f t="shared" si="79"/>
        <v>13824000000</v>
      </c>
    </row>
    <row r="1239" spans="1:15" hidden="1" x14ac:dyDescent="0.3">
      <c r="A1239" s="2">
        <v>1285</v>
      </c>
      <c r="B1239" s="2" t="s">
        <v>444</v>
      </c>
      <c r="C1239" s="2" t="s">
        <v>14</v>
      </c>
      <c r="D1239" s="3">
        <v>42004</v>
      </c>
      <c r="E1239" s="4">
        <f t="shared" si="76"/>
        <v>2014</v>
      </c>
      <c r="F1239" s="2" t="s">
        <v>35</v>
      </c>
      <c r="G1239" s="2" t="s">
        <v>392</v>
      </c>
      <c r="H1239" s="5">
        <v>80106000000</v>
      </c>
      <c r="I1239" s="5">
        <v>60775000000</v>
      </c>
      <c r="J1239" s="5">
        <v>7001000000</v>
      </c>
      <c r="K1239" s="2">
        <v>0</v>
      </c>
      <c r="L1239" s="5">
        <v>93000000</v>
      </c>
      <c r="M1239" s="1">
        <f t="shared" si="77"/>
        <v>7094000000</v>
      </c>
      <c r="N1239" s="1">
        <f t="shared" si="78"/>
        <v>19331000000</v>
      </c>
      <c r="O1239" s="1">
        <f t="shared" si="79"/>
        <v>12237000000</v>
      </c>
    </row>
    <row r="1240" spans="1:15" hidden="1" x14ac:dyDescent="0.3">
      <c r="A1240" s="2">
        <v>1286</v>
      </c>
      <c r="B1240" s="2" t="s">
        <v>444</v>
      </c>
      <c r="C1240" s="2" t="s">
        <v>15</v>
      </c>
      <c r="D1240" s="3">
        <v>42369</v>
      </c>
      <c r="E1240" s="4">
        <f t="shared" si="76"/>
        <v>2015</v>
      </c>
      <c r="F1240" s="2" t="s">
        <v>35</v>
      </c>
      <c r="G1240" s="2" t="s">
        <v>392</v>
      </c>
      <c r="H1240" s="5">
        <v>73908000000</v>
      </c>
      <c r="I1240" s="5">
        <v>56479000000</v>
      </c>
      <c r="J1240" s="5">
        <v>6656000000</v>
      </c>
      <c r="K1240" s="2">
        <v>0</v>
      </c>
      <c r="L1240" s="5">
        <v>82000000</v>
      </c>
      <c r="M1240" s="1">
        <f t="shared" si="77"/>
        <v>6738000000</v>
      </c>
      <c r="N1240" s="1">
        <f t="shared" si="78"/>
        <v>17429000000</v>
      </c>
      <c r="O1240" s="1">
        <f t="shared" si="79"/>
        <v>10691000000</v>
      </c>
    </row>
    <row r="1241" spans="1:15" hidden="1" x14ac:dyDescent="0.3">
      <c r="A1241" s="2">
        <v>1287</v>
      </c>
      <c r="B1241" s="2" t="s">
        <v>444</v>
      </c>
      <c r="C1241" s="2" t="s">
        <v>16</v>
      </c>
      <c r="D1241" s="3">
        <v>42735</v>
      </c>
      <c r="E1241" s="4">
        <f t="shared" si="76"/>
        <v>2016</v>
      </c>
      <c r="F1241" s="2" t="s">
        <v>35</v>
      </c>
      <c r="G1241" s="2" t="s">
        <v>392</v>
      </c>
      <c r="H1241" s="5">
        <v>74953000000</v>
      </c>
      <c r="I1241" s="5">
        <v>57659000000</v>
      </c>
      <c r="J1241" s="5">
        <v>6405000000</v>
      </c>
      <c r="K1241" s="2">
        <v>0</v>
      </c>
      <c r="L1241" s="5">
        <v>74000000</v>
      </c>
      <c r="M1241" s="1">
        <f t="shared" si="77"/>
        <v>6479000000</v>
      </c>
      <c r="N1241" s="1">
        <f t="shared" si="78"/>
        <v>17294000000</v>
      </c>
      <c r="O1241" s="1">
        <f t="shared" si="79"/>
        <v>10815000000</v>
      </c>
    </row>
    <row r="1242" spans="1:15" hidden="1" x14ac:dyDescent="0.3">
      <c r="A1242" s="2">
        <v>1288</v>
      </c>
      <c r="B1242" s="2" t="s">
        <v>445</v>
      </c>
      <c r="C1242" s="2" t="s">
        <v>11</v>
      </c>
      <c r="D1242" s="3">
        <v>41274</v>
      </c>
      <c r="E1242" s="4">
        <f t="shared" si="76"/>
        <v>2012</v>
      </c>
      <c r="F1242" s="2" t="s">
        <v>46</v>
      </c>
      <c r="G1242" s="2" t="s">
        <v>104</v>
      </c>
      <c r="H1242" s="5">
        <v>16606000000</v>
      </c>
      <c r="I1242" s="5">
        <v>386000000</v>
      </c>
      <c r="J1242" s="5">
        <v>10486000000</v>
      </c>
      <c r="K1242" s="2">
        <v>0</v>
      </c>
      <c r="L1242" s="5">
        <v>987000000</v>
      </c>
      <c r="M1242" s="1">
        <f t="shared" si="77"/>
        <v>11473000000</v>
      </c>
      <c r="N1242" s="1">
        <f t="shared" si="78"/>
        <v>16220000000</v>
      </c>
      <c r="O1242" s="1">
        <f t="shared" si="79"/>
        <v>4747000000</v>
      </c>
    </row>
    <row r="1243" spans="1:15" hidden="1" x14ac:dyDescent="0.3">
      <c r="A1243" s="2">
        <v>1289</v>
      </c>
      <c r="B1243" s="2" t="s">
        <v>445</v>
      </c>
      <c r="C1243" s="2" t="s">
        <v>14</v>
      </c>
      <c r="D1243" s="3">
        <v>41639</v>
      </c>
      <c r="E1243" s="4">
        <f t="shared" si="76"/>
        <v>2013</v>
      </c>
      <c r="F1243" s="2" t="s">
        <v>46</v>
      </c>
      <c r="G1243" s="2" t="s">
        <v>104</v>
      </c>
      <c r="H1243" s="5">
        <v>16872000000</v>
      </c>
      <c r="I1243" s="5">
        <v>344000000</v>
      </c>
      <c r="J1243" s="5">
        <v>9681000000</v>
      </c>
      <c r="K1243" s="2">
        <v>0</v>
      </c>
      <c r="L1243" s="5">
        <v>643000000</v>
      </c>
      <c r="M1243" s="1">
        <f t="shared" si="77"/>
        <v>10324000000</v>
      </c>
      <c r="N1243" s="1">
        <f t="shared" si="78"/>
        <v>16528000000</v>
      </c>
      <c r="O1243" s="1">
        <f t="shared" si="79"/>
        <v>6204000000</v>
      </c>
    </row>
    <row r="1244" spans="1:15" hidden="1" x14ac:dyDescent="0.3">
      <c r="A1244" s="2">
        <v>1290</v>
      </c>
      <c r="B1244" s="2" t="s">
        <v>445</v>
      </c>
      <c r="C1244" s="2" t="s">
        <v>15</v>
      </c>
      <c r="D1244" s="3">
        <v>42004</v>
      </c>
      <c r="E1244" s="4">
        <f t="shared" si="76"/>
        <v>2014</v>
      </c>
      <c r="F1244" s="2" t="s">
        <v>46</v>
      </c>
      <c r="G1244" s="2" t="s">
        <v>104</v>
      </c>
      <c r="H1244" s="5">
        <v>16281000000</v>
      </c>
      <c r="I1244" s="5">
        <v>325000000</v>
      </c>
      <c r="J1244" s="5">
        <v>9488000000</v>
      </c>
      <c r="K1244" s="2">
        <v>0</v>
      </c>
      <c r="L1244" s="5">
        <v>273000000</v>
      </c>
      <c r="M1244" s="1">
        <f t="shared" si="77"/>
        <v>9761000000</v>
      </c>
      <c r="N1244" s="1">
        <f t="shared" si="78"/>
        <v>15956000000</v>
      </c>
      <c r="O1244" s="1">
        <f t="shared" si="79"/>
        <v>6195000000</v>
      </c>
    </row>
    <row r="1245" spans="1:15" hidden="1" x14ac:dyDescent="0.3">
      <c r="A1245" s="2">
        <v>1291</v>
      </c>
      <c r="B1245" s="2" t="s">
        <v>445</v>
      </c>
      <c r="C1245" s="2" t="s">
        <v>16</v>
      </c>
      <c r="D1245" s="3">
        <v>42369</v>
      </c>
      <c r="E1245" s="4">
        <f t="shared" si="76"/>
        <v>2015</v>
      </c>
      <c r="F1245" s="2" t="s">
        <v>46</v>
      </c>
      <c r="G1245" s="2" t="s">
        <v>104</v>
      </c>
      <c r="H1245" s="5">
        <v>16270000000</v>
      </c>
      <c r="I1245" s="5">
        <v>403000000</v>
      </c>
      <c r="J1245" s="5">
        <v>9463000000</v>
      </c>
      <c r="K1245" s="2">
        <v>0</v>
      </c>
      <c r="L1245" s="5">
        <v>255000000</v>
      </c>
      <c r="M1245" s="1">
        <f t="shared" si="77"/>
        <v>9718000000</v>
      </c>
      <c r="N1245" s="1">
        <f t="shared" si="78"/>
        <v>15867000000</v>
      </c>
      <c r="O1245" s="1">
        <f t="shared" si="79"/>
        <v>6149000000</v>
      </c>
    </row>
    <row r="1246" spans="1:15" hidden="1" x14ac:dyDescent="0.3">
      <c r="A1246" s="2">
        <v>1292</v>
      </c>
      <c r="B1246" s="2" t="s">
        <v>446</v>
      </c>
      <c r="C1246" s="2" t="s">
        <v>11</v>
      </c>
      <c r="D1246" s="3">
        <v>41274</v>
      </c>
      <c r="E1246" s="4">
        <f t="shared" si="76"/>
        <v>2012</v>
      </c>
      <c r="F1246" s="2" t="s">
        <v>12</v>
      </c>
      <c r="G1246" s="2" t="s">
        <v>156</v>
      </c>
      <c r="H1246" s="5">
        <v>4306800000</v>
      </c>
      <c r="I1246" s="5">
        <v>3040900000</v>
      </c>
      <c r="J1246" s="5">
        <v>1117700000</v>
      </c>
      <c r="K1246" s="5">
        <v>92300000</v>
      </c>
      <c r="L1246" s="2">
        <v>0</v>
      </c>
      <c r="M1246" s="1">
        <f t="shared" si="77"/>
        <v>1210000000</v>
      </c>
      <c r="N1246" s="1">
        <f t="shared" si="78"/>
        <v>1265900000</v>
      </c>
      <c r="O1246" s="1">
        <f t="shared" si="79"/>
        <v>55900000</v>
      </c>
    </row>
    <row r="1247" spans="1:15" hidden="1" x14ac:dyDescent="0.3">
      <c r="A1247" s="2">
        <v>1293</v>
      </c>
      <c r="B1247" s="2" t="s">
        <v>446</v>
      </c>
      <c r="C1247" s="2" t="s">
        <v>14</v>
      </c>
      <c r="D1247" s="3">
        <v>41639</v>
      </c>
      <c r="E1247" s="4">
        <f t="shared" si="76"/>
        <v>2013</v>
      </c>
      <c r="F1247" s="2" t="s">
        <v>12</v>
      </c>
      <c r="G1247" s="2" t="s">
        <v>156</v>
      </c>
      <c r="H1247" s="5">
        <v>6999700000</v>
      </c>
      <c r="I1247" s="5">
        <v>4629600000</v>
      </c>
      <c r="J1247" s="5">
        <v>1493700000</v>
      </c>
      <c r="K1247" s="5">
        <v>122800000</v>
      </c>
      <c r="L1247" s="2">
        <v>0</v>
      </c>
      <c r="M1247" s="1">
        <f t="shared" si="77"/>
        <v>1616500000</v>
      </c>
      <c r="N1247" s="1">
        <f t="shared" si="78"/>
        <v>2370100000</v>
      </c>
      <c r="O1247" s="1">
        <f t="shared" si="79"/>
        <v>753600000</v>
      </c>
    </row>
    <row r="1248" spans="1:15" hidden="1" x14ac:dyDescent="0.3">
      <c r="A1248" s="2">
        <v>1294</v>
      </c>
      <c r="B1248" s="2" t="s">
        <v>446</v>
      </c>
      <c r="C1248" s="2" t="s">
        <v>15</v>
      </c>
      <c r="D1248" s="3">
        <v>42004</v>
      </c>
      <c r="E1248" s="4">
        <f t="shared" si="76"/>
        <v>2014</v>
      </c>
      <c r="F1248" s="2" t="s">
        <v>12</v>
      </c>
      <c r="G1248" s="2" t="s">
        <v>156</v>
      </c>
      <c r="H1248" s="5">
        <v>7039000000</v>
      </c>
      <c r="I1248" s="5">
        <v>4576000000</v>
      </c>
      <c r="J1248" s="5">
        <v>1493800000</v>
      </c>
      <c r="K1248" s="5">
        <v>117300000</v>
      </c>
      <c r="L1248" s="2">
        <v>0</v>
      </c>
      <c r="M1248" s="1">
        <f t="shared" si="77"/>
        <v>1611100000</v>
      </c>
      <c r="N1248" s="1">
        <f t="shared" si="78"/>
        <v>2463000000</v>
      </c>
      <c r="O1248" s="1">
        <f t="shared" si="79"/>
        <v>851900000</v>
      </c>
    </row>
    <row r="1249" spans="1:15" hidden="1" x14ac:dyDescent="0.3">
      <c r="A1249" s="2">
        <v>1295</v>
      </c>
      <c r="B1249" s="2" t="s">
        <v>446</v>
      </c>
      <c r="C1249" s="2" t="s">
        <v>16</v>
      </c>
      <c r="D1249" s="3">
        <v>42369</v>
      </c>
      <c r="E1249" s="4">
        <f t="shared" si="76"/>
        <v>2015</v>
      </c>
      <c r="F1249" s="2" t="s">
        <v>12</v>
      </c>
      <c r="G1249" s="2" t="s">
        <v>156</v>
      </c>
      <c r="H1249" s="5">
        <v>6449000000</v>
      </c>
      <c r="I1249" s="5">
        <v>4263200000</v>
      </c>
      <c r="J1249" s="5">
        <v>1334300000</v>
      </c>
      <c r="K1249" s="5">
        <v>119600000</v>
      </c>
      <c r="L1249" s="2">
        <v>0</v>
      </c>
      <c r="M1249" s="1">
        <f t="shared" si="77"/>
        <v>1453900000</v>
      </c>
      <c r="N1249" s="1">
        <f t="shared" si="78"/>
        <v>2185800000</v>
      </c>
      <c r="O1249" s="1">
        <f t="shared" si="79"/>
        <v>731900000</v>
      </c>
    </row>
    <row r="1250" spans="1:15" hidden="1" x14ac:dyDescent="0.3">
      <c r="A1250" s="2">
        <v>1296</v>
      </c>
      <c r="B1250" s="2" t="s">
        <v>447</v>
      </c>
      <c r="C1250" s="2" t="s">
        <v>11</v>
      </c>
      <c r="D1250" s="3">
        <v>41274</v>
      </c>
      <c r="E1250" s="4">
        <f t="shared" si="76"/>
        <v>2012</v>
      </c>
      <c r="F1250" s="2" t="s">
        <v>41</v>
      </c>
      <c r="G1250" s="2" t="s">
        <v>42</v>
      </c>
      <c r="H1250" s="5">
        <v>3301804000</v>
      </c>
      <c r="I1250" s="5">
        <v>1879559000</v>
      </c>
      <c r="J1250" s="5">
        <v>166154000</v>
      </c>
      <c r="K1250" s="2">
        <v>0</v>
      </c>
      <c r="L1250" s="5">
        <v>404336000</v>
      </c>
      <c r="M1250" s="1">
        <f t="shared" si="77"/>
        <v>570490000</v>
      </c>
      <c r="N1250" s="1">
        <f t="shared" si="78"/>
        <v>1422245000</v>
      </c>
      <c r="O1250" s="1">
        <f t="shared" si="79"/>
        <v>851755000</v>
      </c>
    </row>
    <row r="1251" spans="1:15" hidden="1" x14ac:dyDescent="0.3">
      <c r="A1251" s="2">
        <v>1297</v>
      </c>
      <c r="B1251" s="2" t="s">
        <v>447</v>
      </c>
      <c r="C1251" s="2" t="s">
        <v>14</v>
      </c>
      <c r="D1251" s="3">
        <v>41639</v>
      </c>
      <c r="E1251" s="4">
        <f t="shared" si="76"/>
        <v>2013</v>
      </c>
      <c r="F1251" s="2" t="s">
        <v>41</v>
      </c>
      <c r="G1251" s="2" t="s">
        <v>42</v>
      </c>
      <c r="H1251" s="5">
        <v>3454628000</v>
      </c>
      <c r="I1251" s="5">
        <v>2020436000</v>
      </c>
      <c r="J1251" s="5">
        <v>172161000</v>
      </c>
      <c r="K1251" s="2">
        <v>0</v>
      </c>
      <c r="L1251" s="5">
        <v>415708000</v>
      </c>
      <c r="M1251" s="1">
        <f t="shared" si="77"/>
        <v>587869000</v>
      </c>
      <c r="N1251" s="1">
        <f t="shared" si="78"/>
        <v>1434192000</v>
      </c>
      <c r="O1251" s="1">
        <f t="shared" si="79"/>
        <v>846323000</v>
      </c>
    </row>
    <row r="1252" spans="1:15" hidden="1" x14ac:dyDescent="0.3">
      <c r="A1252" s="2">
        <v>1298</v>
      </c>
      <c r="B1252" s="2" t="s">
        <v>447</v>
      </c>
      <c r="C1252" s="2" t="s">
        <v>15</v>
      </c>
      <c r="D1252" s="3">
        <v>42004</v>
      </c>
      <c r="E1252" s="4">
        <f t="shared" si="76"/>
        <v>2014</v>
      </c>
      <c r="F1252" s="2" t="s">
        <v>41</v>
      </c>
      <c r="G1252" s="2" t="s">
        <v>42</v>
      </c>
      <c r="H1252" s="5">
        <v>3491632000</v>
      </c>
      <c r="I1252" s="5">
        <v>2087854000</v>
      </c>
      <c r="J1252" s="5">
        <v>175178000</v>
      </c>
      <c r="K1252" s="2">
        <v>0</v>
      </c>
      <c r="L1252" s="5">
        <v>417358000</v>
      </c>
      <c r="M1252" s="1">
        <f t="shared" si="77"/>
        <v>592536000</v>
      </c>
      <c r="N1252" s="1">
        <f t="shared" si="78"/>
        <v>1403778000</v>
      </c>
      <c r="O1252" s="1">
        <f t="shared" si="79"/>
        <v>811242000</v>
      </c>
    </row>
    <row r="1253" spans="1:15" hidden="1" x14ac:dyDescent="0.3">
      <c r="A1253" s="2">
        <v>1299</v>
      </c>
      <c r="B1253" s="2" t="s">
        <v>447</v>
      </c>
      <c r="C1253" s="2" t="s">
        <v>16</v>
      </c>
      <c r="D1253" s="3">
        <v>42369</v>
      </c>
      <c r="E1253" s="4">
        <f t="shared" si="76"/>
        <v>2015</v>
      </c>
      <c r="F1253" s="2" t="s">
        <v>41</v>
      </c>
      <c r="G1253" s="2" t="s">
        <v>42</v>
      </c>
      <c r="H1253" s="5">
        <v>3495443000</v>
      </c>
      <c r="I1253" s="5">
        <v>1969675000</v>
      </c>
      <c r="J1253" s="5">
        <v>176744000</v>
      </c>
      <c r="K1253" s="2">
        <v>0</v>
      </c>
      <c r="L1253" s="5">
        <v>494422000</v>
      </c>
      <c r="M1253" s="1">
        <f t="shared" si="77"/>
        <v>671166000</v>
      </c>
      <c r="N1253" s="1">
        <f t="shared" si="78"/>
        <v>1525768000</v>
      </c>
      <c r="O1253" s="1">
        <f t="shared" si="79"/>
        <v>854602000</v>
      </c>
    </row>
    <row r="1254" spans="1:15" hidden="1" x14ac:dyDescent="0.3">
      <c r="A1254" s="2">
        <v>1300</v>
      </c>
      <c r="B1254" s="2" t="s">
        <v>448</v>
      </c>
      <c r="C1254" s="2" t="s">
        <v>11</v>
      </c>
      <c r="D1254" s="3">
        <v>41639</v>
      </c>
      <c r="E1254" s="4">
        <f t="shared" si="76"/>
        <v>2013</v>
      </c>
      <c r="F1254" s="2" t="s">
        <v>58</v>
      </c>
      <c r="G1254" s="2" t="s">
        <v>192</v>
      </c>
      <c r="H1254" s="5">
        <v>14265000000</v>
      </c>
      <c r="I1254" s="5">
        <v>8314000000</v>
      </c>
      <c r="J1254" s="5">
        <v>3486000000</v>
      </c>
      <c r="K1254" s="5">
        <v>463000000</v>
      </c>
      <c r="L1254" s="5">
        <v>452000000</v>
      </c>
      <c r="M1254" s="1">
        <f t="shared" si="77"/>
        <v>4401000000</v>
      </c>
      <c r="N1254" s="1">
        <f t="shared" si="78"/>
        <v>5951000000</v>
      </c>
      <c r="O1254" s="1">
        <f t="shared" si="79"/>
        <v>1550000000</v>
      </c>
    </row>
    <row r="1255" spans="1:15" hidden="1" x14ac:dyDescent="0.3">
      <c r="A1255" s="2">
        <v>1301</v>
      </c>
      <c r="B1255" s="2" t="s">
        <v>448</v>
      </c>
      <c r="C1255" s="2" t="s">
        <v>14</v>
      </c>
      <c r="D1255" s="3">
        <v>42004</v>
      </c>
      <c r="E1255" s="4">
        <f t="shared" si="76"/>
        <v>2014</v>
      </c>
      <c r="F1255" s="2" t="s">
        <v>58</v>
      </c>
      <c r="G1255" s="2" t="s">
        <v>192</v>
      </c>
      <c r="H1255" s="5">
        <v>14791000000</v>
      </c>
      <c r="I1255" s="5">
        <v>8348000000</v>
      </c>
      <c r="J1255" s="5">
        <v>4013000000</v>
      </c>
      <c r="K1255" s="5">
        <v>483000000</v>
      </c>
      <c r="L1255" s="5">
        <v>450000000</v>
      </c>
      <c r="M1255" s="1">
        <f t="shared" si="77"/>
        <v>4946000000</v>
      </c>
      <c r="N1255" s="1">
        <f t="shared" si="78"/>
        <v>6443000000</v>
      </c>
      <c r="O1255" s="1">
        <f t="shared" si="79"/>
        <v>1497000000</v>
      </c>
    </row>
    <row r="1256" spans="1:15" hidden="1" x14ac:dyDescent="0.3">
      <c r="A1256" s="2">
        <v>1302</v>
      </c>
      <c r="B1256" s="2" t="s">
        <v>448</v>
      </c>
      <c r="C1256" s="2" t="s">
        <v>15</v>
      </c>
      <c r="D1256" s="3">
        <v>42369</v>
      </c>
      <c r="E1256" s="4">
        <f t="shared" si="76"/>
        <v>2015</v>
      </c>
      <c r="F1256" s="2" t="s">
        <v>58</v>
      </c>
      <c r="G1256" s="2" t="s">
        <v>192</v>
      </c>
      <c r="H1256" s="5">
        <v>14766000000</v>
      </c>
      <c r="I1256" s="5">
        <v>8206000000</v>
      </c>
      <c r="J1256" s="5">
        <v>3624000000</v>
      </c>
      <c r="K1256" s="5">
        <v>476000000</v>
      </c>
      <c r="L1256" s="5">
        <v>471000000</v>
      </c>
      <c r="M1256" s="1">
        <f t="shared" si="77"/>
        <v>4571000000</v>
      </c>
      <c r="N1256" s="1">
        <f t="shared" si="78"/>
        <v>6560000000</v>
      </c>
      <c r="O1256" s="1">
        <f t="shared" si="79"/>
        <v>1989000000</v>
      </c>
    </row>
    <row r="1257" spans="1:15" hidden="1" x14ac:dyDescent="0.3">
      <c r="A1257" s="2">
        <v>1303</v>
      </c>
      <c r="B1257" s="2" t="s">
        <v>448</v>
      </c>
      <c r="C1257" s="2" t="s">
        <v>16</v>
      </c>
      <c r="D1257" s="3">
        <v>42735</v>
      </c>
      <c r="E1257" s="4">
        <f t="shared" si="76"/>
        <v>2016</v>
      </c>
      <c r="F1257" s="2" t="s">
        <v>58</v>
      </c>
      <c r="G1257" s="2" t="s">
        <v>192</v>
      </c>
      <c r="H1257" s="5">
        <v>14751000000</v>
      </c>
      <c r="I1257" s="5">
        <v>8063000000</v>
      </c>
      <c r="J1257" s="5">
        <v>4630000000</v>
      </c>
      <c r="K1257" s="5">
        <v>466000000</v>
      </c>
      <c r="L1257" s="5">
        <v>462000000</v>
      </c>
      <c r="M1257" s="1">
        <f t="shared" si="77"/>
        <v>5558000000</v>
      </c>
      <c r="N1257" s="1">
        <f t="shared" si="78"/>
        <v>6688000000</v>
      </c>
      <c r="O1257" s="1">
        <f t="shared" si="79"/>
        <v>1130000000</v>
      </c>
    </row>
    <row r="1258" spans="1:15" hidden="1" x14ac:dyDescent="0.3">
      <c r="A1258" s="2">
        <v>1304</v>
      </c>
      <c r="B1258" s="2" t="s">
        <v>449</v>
      </c>
      <c r="C1258" s="2" t="s">
        <v>11</v>
      </c>
      <c r="D1258" s="3">
        <v>41274</v>
      </c>
      <c r="E1258" s="4">
        <f t="shared" si="76"/>
        <v>2012</v>
      </c>
      <c r="F1258" s="2" t="s">
        <v>41</v>
      </c>
      <c r="G1258" s="2" t="s">
        <v>44</v>
      </c>
      <c r="H1258" s="5">
        <v>12132000000</v>
      </c>
      <c r="I1258" s="5">
        <v>4876000000</v>
      </c>
      <c r="J1258" s="5">
        <v>3143000000</v>
      </c>
      <c r="K1258" s="2">
        <v>0</v>
      </c>
      <c r="L1258" s="5">
        <v>1087000000</v>
      </c>
      <c r="M1258" s="1">
        <f t="shared" si="77"/>
        <v>4230000000</v>
      </c>
      <c r="N1258" s="1">
        <f t="shared" si="78"/>
        <v>7256000000</v>
      </c>
      <c r="O1258" s="1">
        <f t="shared" si="79"/>
        <v>3026000000</v>
      </c>
    </row>
    <row r="1259" spans="1:15" hidden="1" x14ac:dyDescent="0.3">
      <c r="A1259" s="2">
        <v>1305</v>
      </c>
      <c r="B1259" s="2" t="s">
        <v>449</v>
      </c>
      <c r="C1259" s="2" t="s">
        <v>14</v>
      </c>
      <c r="D1259" s="3">
        <v>41639</v>
      </c>
      <c r="E1259" s="4">
        <f t="shared" si="76"/>
        <v>2013</v>
      </c>
      <c r="F1259" s="2" t="s">
        <v>41</v>
      </c>
      <c r="G1259" s="2" t="s">
        <v>44</v>
      </c>
      <c r="H1259" s="5">
        <v>7263000000</v>
      </c>
      <c r="I1259" s="5">
        <v>1751000000</v>
      </c>
      <c r="J1259" s="5">
        <v>2108000000</v>
      </c>
      <c r="K1259" s="2">
        <v>0</v>
      </c>
      <c r="L1259" s="5">
        <v>843000000</v>
      </c>
      <c r="M1259" s="1">
        <f t="shared" si="77"/>
        <v>2951000000</v>
      </c>
      <c r="N1259" s="1">
        <f t="shared" si="78"/>
        <v>5512000000</v>
      </c>
      <c r="O1259" s="1">
        <f t="shared" si="79"/>
        <v>2561000000</v>
      </c>
    </row>
    <row r="1260" spans="1:15" hidden="1" x14ac:dyDescent="0.3">
      <c r="A1260" s="2">
        <v>1306</v>
      </c>
      <c r="B1260" s="2" t="s">
        <v>449</v>
      </c>
      <c r="C1260" s="2" t="s">
        <v>15</v>
      </c>
      <c r="D1260" s="3">
        <v>42004</v>
      </c>
      <c r="E1260" s="4">
        <f t="shared" si="76"/>
        <v>2014</v>
      </c>
      <c r="F1260" s="2" t="s">
        <v>41</v>
      </c>
      <c r="G1260" s="2" t="s">
        <v>44</v>
      </c>
      <c r="H1260" s="5">
        <v>7852000000</v>
      </c>
      <c r="I1260" s="5">
        <v>1889000000</v>
      </c>
      <c r="J1260" s="5">
        <v>2173000000</v>
      </c>
      <c r="K1260" s="2">
        <v>0</v>
      </c>
      <c r="L1260" s="5">
        <v>923000000</v>
      </c>
      <c r="M1260" s="1">
        <f t="shared" si="77"/>
        <v>3096000000</v>
      </c>
      <c r="N1260" s="1">
        <f t="shared" si="78"/>
        <v>5963000000</v>
      </c>
      <c r="O1260" s="1">
        <f t="shared" si="79"/>
        <v>2867000000</v>
      </c>
    </row>
    <row r="1261" spans="1:15" hidden="1" x14ac:dyDescent="0.3">
      <c r="A1261" s="2">
        <v>1307</v>
      </c>
      <c r="B1261" s="2" t="s">
        <v>449</v>
      </c>
      <c r="C1261" s="2" t="s">
        <v>16</v>
      </c>
      <c r="D1261" s="3">
        <v>42369</v>
      </c>
      <c r="E1261" s="4">
        <f t="shared" si="76"/>
        <v>2015</v>
      </c>
      <c r="F1261" s="2" t="s">
        <v>41</v>
      </c>
      <c r="G1261" s="2" t="s">
        <v>44</v>
      </c>
      <c r="H1261" s="5">
        <v>7669000000</v>
      </c>
      <c r="I1261" s="5">
        <v>1718000000</v>
      </c>
      <c r="J1261" s="5">
        <v>2237000000</v>
      </c>
      <c r="K1261" s="2">
        <v>0</v>
      </c>
      <c r="L1261" s="5">
        <v>883000000</v>
      </c>
      <c r="M1261" s="1">
        <f t="shared" si="77"/>
        <v>3120000000</v>
      </c>
      <c r="N1261" s="1">
        <f t="shared" si="78"/>
        <v>5951000000</v>
      </c>
      <c r="O1261" s="1">
        <f t="shared" si="79"/>
        <v>2831000000</v>
      </c>
    </row>
    <row r="1262" spans="1:15" hidden="1" x14ac:dyDescent="0.3">
      <c r="A1262" s="2">
        <v>1308</v>
      </c>
      <c r="B1262" s="2" t="s">
        <v>450</v>
      </c>
      <c r="C1262" s="2" t="s">
        <v>11</v>
      </c>
      <c r="D1262" s="3">
        <v>41274</v>
      </c>
      <c r="E1262" s="4">
        <f t="shared" si="76"/>
        <v>2012</v>
      </c>
      <c r="F1262" s="2" t="s">
        <v>46</v>
      </c>
      <c r="G1262" s="2" t="s">
        <v>378</v>
      </c>
      <c r="H1262" s="5">
        <v>84847000000</v>
      </c>
      <c r="I1262" s="5">
        <v>66635000000</v>
      </c>
      <c r="J1262" s="5">
        <v>17504000000</v>
      </c>
      <c r="K1262" s="2">
        <v>0</v>
      </c>
      <c r="L1262" s="2">
        <v>0</v>
      </c>
      <c r="M1262" s="1">
        <f t="shared" si="77"/>
        <v>17504000000</v>
      </c>
      <c r="N1262" s="1">
        <f t="shared" si="78"/>
        <v>18212000000</v>
      </c>
      <c r="O1262" s="1">
        <f t="shared" si="79"/>
        <v>708000000</v>
      </c>
    </row>
    <row r="1263" spans="1:15" hidden="1" x14ac:dyDescent="0.3">
      <c r="A1263" s="2">
        <v>1309</v>
      </c>
      <c r="B1263" s="2" t="s">
        <v>450</v>
      </c>
      <c r="C1263" s="2" t="s">
        <v>14</v>
      </c>
      <c r="D1263" s="3">
        <v>41639</v>
      </c>
      <c r="E1263" s="4">
        <f t="shared" si="76"/>
        <v>2013</v>
      </c>
      <c r="F1263" s="2" t="s">
        <v>46</v>
      </c>
      <c r="G1263" s="2" t="s">
        <v>378</v>
      </c>
      <c r="H1263" s="5">
        <v>41461000000</v>
      </c>
      <c r="I1263" s="5">
        <v>26973000000</v>
      </c>
      <c r="J1263" s="5">
        <v>16172000000</v>
      </c>
      <c r="K1263" s="2">
        <v>0</v>
      </c>
      <c r="L1263" s="2">
        <v>0</v>
      </c>
      <c r="M1263" s="1">
        <f t="shared" si="77"/>
        <v>16172000000</v>
      </c>
      <c r="N1263" s="1">
        <f t="shared" si="78"/>
        <v>14488000000</v>
      </c>
      <c r="O1263" s="1">
        <f t="shared" si="79"/>
        <v>-1684000000</v>
      </c>
    </row>
    <row r="1264" spans="1:15" hidden="1" x14ac:dyDescent="0.3">
      <c r="A1264" s="2">
        <v>1310</v>
      </c>
      <c r="B1264" s="2" t="s">
        <v>450</v>
      </c>
      <c r="C1264" s="2" t="s">
        <v>15</v>
      </c>
      <c r="D1264" s="3">
        <v>42004</v>
      </c>
      <c r="E1264" s="4">
        <f t="shared" si="76"/>
        <v>2014</v>
      </c>
      <c r="F1264" s="2" t="s">
        <v>46</v>
      </c>
      <c r="G1264" s="2" t="s">
        <v>378</v>
      </c>
      <c r="H1264" s="5">
        <v>54105000000</v>
      </c>
      <c r="I1264" s="5">
        <v>33560000000</v>
      </c>
      <c r="J1264" s="5">
        <v>18786000000</v>
      </c>
      <c r="K1264" s="2">
        <v>0</v>
      </c>
      <c r="L1264" s="2">
        <v>0</v>
      </c>
      <c r="M1264" s="1">
        <f t="shared" si="77"/>
        <v>18786000000</v>
      </c>
      <c r="N1264" s="1">
        <f t="shared" si="78"/>
        <v>20545000000</v>
      </c>
      <c r="O1264" s="1">
        <f t="shared" si="79"/>
        <v>1759000000</v>
      </c>
    </row>
    <row r="1265" spans="1:15" hidden="1" x14ac:dyDescent="0.3">
      <c r="A1265" s="2">
        <v>1311</v>
      </c>
      <c r="B1265" s="2" t="s">
        <v>450</v>
      </c>
      <c r="C1265" s="2" t="s">
        <v>16</v>
      </c>
      <c r="D1265" s="3">
        <v>42369</v>
      </c>
      <c r="E1265" s="4">
        <f t="shared" si="76"/>
        <v>2015</v>
      </c>
      <c r="F1265" s="2" t="s">
        <v>46</v>
      </c>
      <c r="G1265" s="2" t="s">
        <v>378</v>
      </c>
      <c r="H1265" s="5">
        <v>57119000000</v>
      </c>
      <c r="I1265" s="5">
        <v>32747000000</v>
      </c>
      <c r="J1265" s="5">
        <v>16603000000</v>
      </c>
      <c r="K1265" s="2">
        <v>0</v>
      </c>
      <c r="L1265" s="2">
        <v>0</v>
      </c>
      <c r="M1265" s="1">
        <f t="shared" si="77"/>
        <v>16603000000</v>
      </c>
      <c r="N1265" s="1">
        <f t="shared" si="78"/>
        <v>24372000000</v>
      </c>
      <c r="O1265" s="1">
        <f t="shared" si="79"/>
        <v>7769000000</v>
      </c>
    </row>
    <row r="1266" spans="1:15" hidden="1" x14ac:dyDescent="0.3">
      <c r="A1266" s="2">
        <v>1312</v>
      </c>
      <c r="B1266" s="2" t="s">
        <v>451</v>
      </c>
      <c r="C1266" s="2" t="s">
        <v>11</v>
      </c>
      <c r="D1266" s="3">
        <v>41274</v>
      </c>
      <c r="E1266" s="4">
        <f t="shared" si="76"/>
        <v>2012</v>
      </c>
      <c r="F1266" s="2" t="s">
        <v>82</v>
      </c>
      <c r="G1266" s="2" t="s">
        <v>340</v>
      </c>
      <c r="H1266" s="5">
        <v>179290000000</v>
      </c>
      <c r="I1266" s="5">
        <v>158446000000</v>
      </c>
      <c r="J1266" s="5">
        <v>15443000000</v>
      </c>
      <c r="K1266" s="2">
        <v>0</v>
      </c>
      <c r="L1266" s="5">
        <v>931000000</v>
      </c>
      <c r="M1266" s="1">
        <f t="shared" si="77"/>
        <v>16374000000</v>
      </c>
      <c r="N1266" s="1">
        <f t="shared" si="78"/>
        <v>20844000000</v>
      </c>
      <c r="O1266" s="1">
        <f t="shared" si="79"/>
        <v>4470000000</v>
      </c>
    </row>
    <row r="1267" spans="1:15" hidden="1" x14ac:dyDescent="0.3">
      <c r="A1267" s="2">
        <v>1313</v>
      </c>
      <c r="B1267" s="2" t="s">
        <v>451</v>
      </c>
      <c r="C1267" s="2" t="s">
        <v>14</v>
      </c>
      <c r="D1267" s="3">
        <v>41639</v>
      </c>
      <c r="E1267" s="4">
        <f t="shared" si="76"/>
        <v>2013</v>
      </c>
      <c r="F1267" s="2" t="s">
        <v>82</v>
      </c>
      <c r="G1267" s="2" t="s">
        <v>340</v>
      </c>
      <c r="H1267" s="5">
        <v>171596000000</v>
      </c>
      <c r="I1267" s="5">
        <v>152451000000</v>
      </c>
      <c r="J1267" s="5">
        <v>15597000000</v>
      </c>
      <c r="K1267" s="2">
        <v>0</v>
      </c>
      <c r="L1267" s="5">
        <v>971000000</v>
      </c>
      <c r="M1267" s="1">
        <f t="shared" si="77"/>
        <v>16568000000</v>
      </c>
      <c r="N1267" s="1">
        <f t="shared" si="78"/>
        <v>19145000000</v>
      </c>
      <c r="O1267" s="1">
        <f t="shared" si="79"/>
        <v>2577000000</v>
      </c>
    </row>
    <row r="1268" spans="1:15" hidden="1" x14ac:dyDescent="0.3">
      <c r="A1268" s="2">
        <v>1314</v>
      </c>
      <c r="B1268" s="2" t="s">
        <v>451</v>
      </c>
      <c r="C1268" s="2" t="s">
        <v>15</v>
      </c>
      <c r="D1268" s="3">
        <v>42004</v>
      </c>
      <c r="E1268" s="4">
        <f t="shared" si="76"/>
        <v>2014</v>
      </c>
      <c r="F1268" s="2" t="s">
        <v>82</v>
      </c>
      <c r="G1268" s="2" t="s">
        <v>340</v>
      </c>
      <c r="H1268" s="5">
        <v>161212000000</v>
      </c>
      <c r="I1268" s="5">
        <v>140183000000</v>
      </c>
      <c r="J1268" s="5">
        <v>16703000000</v>
      </c>
      <c r="K1268" s="2">
        <v>0</v>
      </c>
      <c r="L1268" s="5">
        <v>1019000000</v>
      </c>
      <c r="M1268" s="1">
        <f t="shared" si="77"/>
        <v>17722000000</v>
      </c>
      <c r="N1268" s="1">
        <f t="shared" si="78"/>
        <v>21029000000</v>
      </c>
      <c r="O1268" s="1">
        <f t="shared" si="79"/>
        <v>3307000000</v>
      </c>
    </row>
    <row r="1269" spans="1:15" hidden="1" x14ac:dyDescent="0.3">
      <c r="A1269" s="2">
        <v>1315</v>
      </c>
      <c r="B1269" s="2" t="s">
        <v>451</v>
      </c>
      <c r="C1269" s="2" t="s">
        <v>16</v>
      </c>
      <c r="D1269" s="3">
        <v>42369</v>
      </c>
      <c r="E1269" s="4">
        <f t="shared" si="76"/>
        <v>2015</v>
      </c>
      <c r="F1269" s="2" t="s">
        <v>82</v>
      </c>
      <c r="G1269" s="2" t="s">
        <v>340</v>
      </c>
      <c r="H1269" s="5">
        <v>98975000000</v>
      </c>
      <c r="I1269" s="5">
        <v>77693000000</v>
      </c>
      <c r="J1269" s="5">
        <v>15747000000</v>
      </c>
      <c r="K1269" s="2">
        <v>0</v>
      </c>
      <c r="L1269" s="5">
        <v>1099000000</v>
      </c>
      <c r="M1269" s="1">
        <f t="shared" si="77"/>
        <v>16846000000</v>
      </c>
      <c r="N1269" s="1">
        <f t="shared" si="78"/>
        <v>21282000000</v>
      </c>
      <c r="O1269" s="1">
        <f t="shared" si="79"/>
        <v>4436000000</v>
      </c>
    </row>
    <row r="1270" spans="1:15" hidden="1" x14ac:dyDescent="0.3">
      <c r="A1270" s="2">
        <v>1316</v>
      </c>
      <c r="B1270" s="2" t="s">
        <v>452</v>
      </c>
      <c r="C1270" s="2" t="s">
        <v>11</v>
      </c>
      <c r="D1270" s="3">
        <v>41308</v>
      </c>
      <c r="E1270" s="4">
        <f t="shared" si="76"/>
        <v>2013</v>
      </c>
      <c r="F1270" s="2" t="s">
        <v>18</v>
      </c>
      <c r="G1270" s="2" t="s">
        <v>288</v>
      </c>
      <c r="H1270" s="5">
        <v>6043000000</v>
      </c>
      <c r="I1270" s="5">
        <v>2793800000</v>
      </c>
      <c r="J1270" s="5">
        <v>2594300000</v>
      </c>
      <c r="K1270" s="2">
        <v>0</v>
      </c>
      <c r="L1270" s="2">
        <v>0</v>
      </c>
      <c r="M1270" s="1">
        <f t="shared" si="77"/>
        <v>2594300000</v>
      </c>
      <c r="N1270" s="1">
        <f t="shared" si="78"/>
        <v>3249200000</v>
      </c>
      <c r="O1270" s="1">
        <f t="shared" si="79"/>
        <v>654900000</v>
      </c>
    </row>
    <row r="1271" spans="1:15" hidden="1" x14ac:dyDescent="0.3">
      <c r="A1271" s="2">
        <v>1317</v>
      </c>
      <c r="B1271" s="2" t="s">
        <v>452</v>
      </c>
      <c r="C1271" s="2" t="s">
        <v>14</v>
      </c>
      <c r="D1271" s="3">
        <v>41672</v>
      </c>
      <c r="E1271" s="4">
        <f t="shared" si="76"/>
        <v>2014</v>
      </c>
      <c r="F1271" s="2" t="s">
        <v>18</v>
      </c>
      <c r="G1271" s="2" t="s">
        <v>288</v>
      </c>
      <c r="H1271" s="5">
        <v>8186400000</v>
      </c>
      <c r="I1271" s="5">
        <v>3967100000</v>
      </c>
      <c r="J1271" s="5">
        <v>3673500000</v>
      </c>
      <c r="K1271" s="2">
        <v>0</v>
      </c>
      <c r="L1271" s="2">
        <v>0</v>
      </c>
      <c r="M1271" s="1">
        <f t="shared" si="77"/>
        <v>3673500000</v>
      </c>
      <c r="N1271" s="1">
        <f t="shared" si="78"/>
        <v>4219300000</v>
      </c>
      <c r="O1271" s="1">
        <f t="shared" si="79"/>
        <v>545800000</v>
      </c>
    </row>
    <row r="1272" spans="1:15" hidden="1" x14ac:dyDescent="0.3">
      <c r="A1272" s="2">
        <v>1318</v>
      </c>
      <c r="B1272" s="2" t="s">
        <v>452</v>
      </c>
      <c r="C1272" s="2" t="s">
        <v>15</v>
      </c>
      <c r="D1272" s="3">
        <v>42036</v>
      </c>
      <c r="E1272" s="4">
        <f t="shared" si="76"/>
        <v>2015</v>
      </c>
      <c r="F1272" s="2" t="s">
        <v>18</v>
      </c>
      <c r="G1272" s="2" t="s">
        <v>288</v>
      </c>
      <c r="H1272" s="5">
        <v>8241200000</v>
      </c>
      <c r="I1272" s="5">
        <v>3914500000</v>
      </c>
      <c r="J1272" s="5">
        <v>3713600000</v>
      </c>
      <c r="K1272" s="2">
        <v>0</v>
      </c>
      <c r="L1272" s="2">
        <v>0</v>
      </c>
      <c r="M1272" s="1">
        <f t="shared" si="77"/>
        <v>3713600000</v>
      </c>
      <c r="N1272" s="1">
        <f t="shared" si="78"/>
        <v>4326700000</v>
      </c>
      <c r="O1272" s="1">
        <f t="shared" si="79"/>
        <v>613100000</v>
      </c>
    </row>
    <row r="1273" spans="1:15" hidden="1" x14ac:dyDescent="0.3">
      <c r="A1273" s="2">
        <v>1319</v>
      </c>
      <c r="B1273" s="2" t="s">
        <v>452</v>
      </c>
      <c r="C1273" s="2" t="s">
        <v>16</v>
      </c>
      <c r="D1273" s="3">
        <v>42400</v>
      </c>
      <c r="E1273" s="4">
        <f t="shared" si="76"/>
        <v>2016</v>
      </c>
      <c r="F1273" s="2" t="s">
        <v>18</v>
      </c>
      <c r="G1273" s="2" t="s">
        <v>288</v>
      </c>
      <c r="H1273" s="5">
        <v>8020300000</v>
      </c>
      <c r="I1273" s="5">
        <v>3858700000</v>
      </c>
      <c r="J1273" s="5">
        <v>3417700000</v>
      </c>
      <c r="K1273" s="2">
        <v>0</v>
      </c>
      <c r="L1273" s="2">
        <v>0</v>
      </c>
      <c r="M1273" s="1">
        <f t="shared" si="77"/>
        <v>3417700000</v>
      </c>
      <c r="N1273" s="1">
        <f t="shared" si="78"/>
        <v>4161600000</v>
      </c>
      <c r="O1273" s="1">
        <f t="shared" si="79"/>
        <v>743900000</v>
      </c>
    </row>
    <row r="1274" spans="1:15" hidden="1" x14ac:dyDescent="0.3">
      <c r="A1274" s="2">
        <v>1320</v>
      </c>
      <c r="B1274" s="2" t="s">
        <v>453</v>
      </c>
      <c r="C1274" s="2" t="s">
        <v>11</v>
      </c>
      <c r="D1274" s="3">
        <v>41274</v>
      </c>
      <c r="E1274" s="4">
        <f t="shared" si="76"/>
        <v>2012</v>
      </c>
      <c r="F1274" s="2" t="s">
        <v>12</v>
      </c>
      <c r="G1274" s="2" t="s">
        <v>163</v>
      </c>
      <c r="H1274" s="5">
        <v>5920269000</v>
      </c>
      <c r="I1274" s="5">
        <v>4982562000</v>
      </c>
      <c r="J1274" s="5">
        <v>434894000</v>
      </c>
      <c r="K1274" s="2">
        <v>0</v>
      </c>
      <c r="L1274" s="5">
        <v>37691000</v>
      </c>
      <c r="M1274" s="1">
        <f t="shared" si="77"/>
        <v>472585000</v>
      </c>
      <c r="N1274" s="1">
        <f t="shared" si="78"/>
        <v>937707000</v>
      </c>
      <c r="O1274" s="1">
        <f t="shared" si="79"/>
        <v>465122000</v>
      </c>
    </row>
    <row r="1275" spans="1:15" hidden="1" x14ac:dyDescent="0.3">
      <c r="A1275" s="2">
        <v>1321</v>
      </c>
      <c r="B1275" s="2" t="s">
        <v>453</v>
      </c>
      <c r="C1275" s="2" t="s">
        <v>14</v>
      </c>
      <c r="D1275" s="3">
        <v>41639</v>
      </c>
      <c r="E1275" s="4">
        <f t="shared" si="76"/>
        <v>2013</v>
      </c>
      <c r="F1275" s="2" t="s">
        <v>12</v>
      </c>
      <c r="G1275" s="2" t="s">
        <v>163</v>
      </c>
      <c r="H1275" s="5">
        <v>6411577000</v>
      </c>
      <c r="I1275" s="5">
        <v>5424644000</v>
      </c>
      <c r="J1275" s="5">
        <v>485069000</v>
      </c>
      <c r="K1275" s="2">
        <v>0</v>
      </c>
      <c r="L1275" s="5">
        <v>25865000</v>
      </c>
      <c r="M1275" s="1">
        <f t="shared" si="77"/>
        <v>510934000</v>
      </c>
      <c r="N1275" s="1">
        <f t="shared" si="78"/>
        <v>986933000</v>
      </c>
      <c r="O1275" s="1">
        <f t="shared" si="79"/>
        <v>475999000</v>
      </c>
    </row>
    <row r="1276" spans="1:15" hidden="1" x14ac:dyDescent="0.3">
      <c r="A1276" s="2">
        <v>1322</v>
      </c>
      <c r="B1276" s="2" t="s">
        <v>453</v>
      </c>
      <c r="C1276" s="2" t="s">
        <v>15</v>
      </c>
      <c r="D1276" s="3">
        <v>42004</v>
      </c>
      <c r="E1276" s="4">
        <f t="shared" si="76"/>
        <v>2014</v>
      </c>
      <c r="F1276" s="2" t="s">
        <v>12</v>
      </c>
      <c r="G1276" s="2" t="s">
        <v>163</v>
      </c>
      <c r="H1276" s="5">
        <v>7747229000</v>
      </c>
      <c r="I1276" s="5">
        <v>6578435000</v>
      </c>
      <c r="J1276" s="5">
        <v>705477000</v>
      </c>
      <c r="K1276" s="2">
        <v>0</v>
      </c>
      <c r="L1276" s="5">
        <v>34257000</v>
      </c>
      <c r="M1276" s="1">
        <f t="shared" si="77"/>
        <v>739734000</v>
      </c>
      <c r="N1276" s="1">
        <f t="shared" si="78"/>
        <v>1168794000</v>
      </c>
      <c r="O1276" s="1">
        <f t="shared" si="79"/>
        <v>429060000</v>
      </c>
    </row>
    <row r="1277" spans="1:15" hidden="1" x14ac:dyDescent="0.3">
      <c r="A1277" s="2">
        <v>1323</v>
      </c>
      <c r="B1277" s="2" t="s">
        <v>453</v>
      </c>
      <c r="C1277" s="2" t="s">
        <v>16</v>
      </c>
      <c r="D1277" s="3">
        <v>42369</v>
      </c>
      <c r="E1277" s="4">
        <f t="shared" si="76"/>
        <v>2015</v>
      </c>
      <c r="F1277" s="2" t="s">
        <v>12</v>
      </c>
      <c r="G1277" s="2" t="s">
        <v>163</v>
      </c>
      <c r="H1277" s="5">
        <v>7572436000</v>
      </c>
      <c r="I1277" s="5">
        <v>6648771000</v>
      </c>
      <c r="J1277" s="5">
        <v>592863000</v>
      </c>
      <c r="K1277" s="2">
        <v>0</v>
      </c>
      <c r="L1277" s="5">
        <v>34848000</v>
      </c>
      <c r="M1277" s="1">
        <f t="shared" si="77"/>
        <v>627711000</v>
      </c>
      <c r="N1277" s="1">
        <f t="shared" si="78"/>
        <v>923665000</v>
      </c>
      <c r="O1277" s="1">
        <f t="shared" si="79"/>
        <v>295954000</v>
      </c>
    </row>
    <row r="1278" spans="1:15" hidden="1" x14ac:dyDescent="0.3">
      <c r="A1278" s="2">
        <v>1324</v>
      </c>
      <c r="B1278" s="2" t="s">
        <v>454</v>
      </c>
      <c r="C1278" s="2" t="s">
        <v>11</v>
      </c>
      <c r="D1278" s="3">
        <v>41274</v>
      </c>
      <c r="E1278" s="4">
        <f t="shared" si="76"/>
        <v>2012</v>
      </c>
      <c r="F1278" s="2" t="s">
        <v>58</v>
      </c>
      <c r="G1278" s="2" t="s">
        <v>86</v>
      </c>
      <c r="H1278" s="5">
        <v>11224000000</v>
      </c>
      <c r="I1278" s="5">
        <v>6396000000</v>
      </c>
      <c r="J1278" s="5">
        <v>1227000000</v>
      </c>
      <c r="K1278" s="5">
        <v>98000000</v>
      </c>
      <c r="L1278" s="5">
        <v>1001000000</v>
      </c>
      <c r="M1278" s="1">
        <f t="shared" si="77"/>
        <v>2326000000</v>
      </c>
      <c r="N1278" s="1">
        <f t="shared" si="78"/>
        <v>4828000000</v>
      </c>
      <c r="O1278" s="1">
        <f t="shared" si="79"/>
        <v>2502000000</v>
      </c>
    </row>
    <row r="1279" spans="1:15" hidden="1" x14ac:dyDescent="0.3">
      <c r="A1279" s="2">
        <v>1325</v>
      </c>
      <c r="B1279" s="2" t="s">
        <v>454</v>
      </c>
      <c r="C1279" s="2" t="s">
        <v>14</v>
      </c>
      <c r="D1279" s="3">
        <v>41639</v>
      </c>
      <c r="E1279" s="4">
        <f t="shared" si="76"/>
        <v>2013</v>
      </c>
      <c r="F1279" s="2" t="s">
        <v>58</v>
      </c>
      <c r="G1279" s="2" t="s">
        <v>86</v>
      </c>
      <c r="H1279" s="5">
        <v>11925000000</v>
      </c>
      <c r="I1279" s="5">
        <v>6744000000</v>
      </c>
      <c r="J1279" s="5">
        <v>1349000000</v>
      </c>
      <c r="K1279" s="5">
        <v>98000000</v>
      </c>
      <c r="L1279" s="5">
        <v>1109000000</v>
      </c>
      <c r="M1279" s="1">
        <f t="shared" si="77"/>
        <v>2556000000</v>
      </c>
      <c r="N1279" s="1">
        <f t="shared" si="78"/>
        <v>5181000000</v>
      </c>
      <c r="O1279" s="1">
        <f t="shared" si="79"/>
        <v>2625000000</v>
      </c>
    </row>
    <row r="1280" spans="1:15" hidden="1" x14ac:dyDescent="0.3">
      <c r="A1280" s="2">
        <v>1326</v>
      </c>
      <c r="B1280" s="2" t="s">
        <v>454</v>
      </c>
      <c r="C1280" s="2" t="s">
        <v>15</v>
      </c>
      <c r="D1280" s="3">
        <v>42004</v>
      </c>
      <c r="E1280" s="4">
        <f t="shared" si="76"/>
        <v>2014</v>
      </c>
      <c r="F1280" s="2" t="s">
        <v>58</v>
      </c>
      <c r="G1280" s="2" t="s">
        <v>86</v>
      </c>
      <c r="H1280" s="5">
        <v>12273000000</v>
      </c>
      <c r="I1280" s="5">
        <v>6962000000</v>
      </c>
      <c r="J1280" s="5">
        <v>1437000000</v>
      </c>
      <c r="K1280" s="5">
        <v>96000000</v>
      </c>
      <c r="L1280" s="5">
        <v>1170000000</v>
      </c>
      <c r="M1280" s="1">
        <f t="shared" si="77"/>
        <v>2703000000</v>
      </c>
      <c r="N1280" s="1">
        <f t="shared" si="78"/>
        <v>5311000000</v>
      </c>
      <c r="O1280" s="1">
        <f t="shared" si="79"/>
        <v>2608000000</v>
      </c>
    </row>
    <row r="1281" spans="1:15" hidden="1" x14ac:dyDescent="0.3">
      <c r="A1281" s="2">
        <v>1327</v>
      </c>
      <c r="B1281" s="2" t="s">
        <v>454</v>
      </c>
      <c r="C1281" s="2" t="s">
        <v>16</v>
      </c>
      <c r="D1281" s="3">
        <v>42369</v>
      </c>
      <c r="E1281" s="4">
        <f t="shared" si="76"/>
        <v>2015</v>
      </c>
      <c r="F1281" s="2" t="s">
        <v>58</v>
      </c>
      <c r="G1281" s="2" t="s">
        <v>86</v>
      </c>
      <c r="H1281" s="5">
        <v>10776000000</v>
      </c>
      <c r="I1281" s="5">
        <v>5960000000</v>
      </c>
      <c r="J1281" s="5">
        <v>1296000000</v>
      </c>
      <c r="K1281" s="5">
        <v>93000000</v>
      </c>
      <c r="L1281" s="5">
        <v>1106000000</v>
      </c>
      <c r="M1281" s="1">
        <f t="shared" si="77"/>
        <v>2495000000</v>
      </c>
      <c r="N1281" s="1">
        <f t="shared" si="78"/>
        <v>4816000000</v>
      </c>
      <c r="O1281" s="1">
        <f t="shared" si="79"/>
        <v>2321000000</v>
      </c>
    </row>
    <row r="1282" spans="1:15" hidden="1" x14ac:dyDescent="0.3">
      <c r="A1282" s="2">
        <v>1331</v>
      </c>
      <c r="B1282" s="2" t="s">
        <v>455</v>
      </c>
      <c r="C1282" s="2" t="s">
        <v>11</v>
      </c>
      <c r="D1282" s="3">
        <v>41546</v>
      </c>
      <c r="E1282" s="4">
        <f t="shared" si="76"/>
        <v>2013</v>
      </c>
      <c r="F1282" s="2" t="s">
        <v>21</v>
      </c>
      <c r="G1282" s="2" t="s">
        <v>33</v>
      </c>
      <c r="H1282" s="5">
        <v>24866000000</v>
      </c>
      <c r="I1282" s="5">
        <v>9820000000</v>
      </c>
      <c r="J1282" s="5">
        <v>2849000000</v>
      </c>
      <c r="K1282" s="5">
        <v>4967000000</v>
      </c>
      <c r="L1282" s="2">
        <v>0</v>
      </c>
      <c r="M1282" s="1">
        <f t="shared" si="77"/>
        <v>7816000000</v>
      </c>
      <c r="N1282" s="1">
        <f t="shared" si="78"/>
        <v>15046000000</v>
      </c>
      <c r="O1282" s="1">
        <f t="shared" si="79"/>
        <v>7230000000</v>
      </c>
    </row>
    <row r="1283" spans="1:15" hidden="1" x14ac:dyDescent="0.3">
      <c r="A1283" s="2">
        <v>1332</v>
      </c>
      <c r="B1283" s="2" t="s">
        <v>455</v>
      </c>
      <c r="C1283" s="2" t="s">
        <v>14</v>
      </c>
      <c r="D1283" s="3">
        <v>41910</v>
      </c>
      <c r="E1283" s="4">
        <f t="shared" ref="E1283:E1346" si="80">YEAR(D1283)</f>
        <v>2014</v>
      </c>
      <c r="F1283" s="2" t="s">
        <v>21</v>
      </c>
      <c r="G1283" s="2" t="s">
        <v>33</v>
      </c>
      <c r="H1283" s="5">
        <v>26487000000</v>
      </c>
      <c r="I1283" s="5">
        <v>10686000000</v>
      </c>
      <c r="J1283" s="5">
        <v>2774000000</v>
      </c>
      <c r="K1283" s="5">
        <v>5477000000</v>
      </c>
      <c r="L1283" s="2">
        <v>0</v>
      </c>
      <c r="M1283" s="1">
        <f t="shared" ref="M1283:M1346" si="81">J1283+K1283+L1283</f>
        <v>8251000000</v>
      </c>
      <c r="N1283" s="1">
        <f t="shared" ref="N1283:N1346" si="82">H1283-I1283</f>
        <v>15801000000</v>
      </c>
      <c r="O1283" s="1">
        <f t="shared" ref="O1283:O1346" si="83">N1283-M1283</f>
        <v>7550000000</v>
      </c>
    </row>
    <row r="1284" spans="1:15" hidden="1" x14ac:dyDescent="0.3">
      <c r="A1284" s="2">
        <v>1333</v>
      </c>
      <c r="B1284" s="2" t="s">
        <v>455</v>
      </c>
      <c r="C1284" s="2" t="s">
        <v>15</v>
      </c>
      <c r="D1284" s="3">
        <v>42274</v>
      </c>
      <c r="E1284" s="4">
        <f t="shared" si="80"/>
        <v>2015</v>
      </c>
      <c r="F1284" s="2" t="s">
        <v>21</v>
      </c>
      <c r="G1284" s="2" t="s">
        <v>33</v>
      </c>
      <c r="H1284" s="5">
        <v>25281000000</v>
      </c>
      <c r="I1284" s="5">
        <v>10378000000</v>
      </c>
      <c r="J1284" s="5">
        <v>3637000000</v>
      </c>
      <c r="K1284" s="5">
        <v>5490000000</v>
      </c>
      <c r="L1284" s="2">
        <v>0</v>
      </c>
      <c r="M1284" s="1">
        <f t="shared" si="81"/>
        <v>9127000000</v>
      </c>
      <c r="N1284" s="1">
        <f t="shared" si="82"/>
        <v>14903000000</v>
      </c>
      <c r="O1284" s="1">
        <f t="shared" si="83"/>
        <v>5776000000</v>
      </c>
    </row>
    <row r="1285" spans="1:15" hidden="1" x14ac:dyDescent="0.3">
      <c r="A1285" s="2">
        <v>1334</v>
      </c>
      <c r="B1285" s="2" t="s">
        <v>455</v>
      </c>
      <c r="C1285" s="2" t="s">
        <v>16</v>
      </c>
      <c r="D1285" s="3">
        <v>42638</v>
      </c>
      <c r="E1285" s="4">
        <f t="shared" si="80"/>
        <v>2016</v>
      </c>
      <c r="F1285" s="2" t="s">
        <v>21</v>
      </c>
      <c r="G1285" s="2" t="s">
        <v>33</v>
      </c>
      <c r="H1285" s="5">
        <v>23554000000</v>
      </c>
      <c r="I1285" s="5">
        <v>9749000000</v>
      </c>
      <c r="J1285" s="5">
        <v>2159000000</v>
      </c>
      <c r="K1285" s="5">
        <v>5151000000</v>
      </c>
      <c r="L1285" s="2">
        <v>0</v>
      </c>
      <c r="M1285" s="1">
        <f t="shared" si="81"/>
        <v>7310000000</v>
      </c>
      <c r="N1285" s="1">
        <f t="shared" si="82"/>
        <v>13805000000</v>
      </c>
      <c r="O1285" s="1">
        <f t="shared" si="83"/>
        <v>6495000000</v>
      </c>
    </row>
    <row r="1286" spans="1:15" hidden="1" x14ac:dyDescent="0.3">
      <c r="A1286" s="2">
        <v>1335</v>
      </c>
      <c r="B1286" s="2" t="s">
        <v>456</v>
      </c>
      <c r="C1286" s="2" t="s">
        <v>11</v>
      </c>
      <c r="D1286" s="3">
        <v>41727</v>
      </c>
      <c r="E1286" s="4">
        <f t="shared" si="80"/>
        <v>2014</v>
      </c>
      <c r="F1286" s="2" t="s">
        <v>21</v>
      </c>
      <c r="G1286" s="2" t="s">
        <v>33</v>
      </c>
      <c r="H1286" s="5">
        <v>1148231000</v>
      </c>
      <c r="I1286" s="5">
        <v>743304000</v>
      </c>
      <c r="J1286" s="5">
        <v>180317000</v>
      </c>
      <c r="K1286" s="5">
        <v>197269000</v>
      </c>
      <c r="L1286" s="2">
        <v>0</v>
      </c>
      <c r="M1286" s="1">
        <f t="shared" si="81"/>
        <v>377586000</v>
      </c>
      <c r="N1286" s="1">
        <f t="shared" si="82"/>
        <v>404927000</v>
      </c>
      <c r="O1286" s="1">
        <f t="shared" si="83"/>
        <v>27341000</v>
      </c>
    </row>
    <row r="1287" spans="1:15" hidden="1" x14ac:dyDescent="0.3">
      <c r="A1287" s="2">
        <v>1336</v>
      </c>
      <c r="B1287" s="2" t="s">
        <v>456</v>
      </c>
      <c r="C1287" s="2" t="s">
        <v>14</v>
      </c>
      <c r="D1287" s="3">
        <v>42091</v>
      </c>
      <c r="E1287" s="4">
        <f t="shared" si="80"/>
        <v>2015</v>
      </c>
      <c r="F1287" s="2" t="s">
        <v>21</v>
      </c>
      <c r="G1287" s="2" t="s">
        <v>33</v>
      </c>
      <c r="H1287" s="5">
        <v>1710966000</v>
      </c>
      <c r="I1287" s="5">
        <v>1021658000</v>
      </c>
      <c r="J1287" s="5">
        <v>309348000</v>
      </c>
      <c r="K1287" s="5">
        <v>257494000</v>
      </c>
      <c r="L1287" s="2">
        <v>0</v>
      </c>
      <c r="M1287" s="1">
        <f t="shared" si="81"/>
        <v>566842000</v>
      </c>
      <c r="N1287" s="1">
        <f t="shared" si="82"/>
        <v>689308000</v>
      </c>
      <c r="O1287" s="1">
        <f t="shared" si="83"/>
        <v>122466000</v>
      </c>
    </row>
    <row r="1288" spans="1:15" hidden="1" x14ac:dyDescent="0.3">
      <c r="A1288" s="2">
        <v>1337</v>
      </c>
      <c r="B1288" s="2" t="s">
        <v>456</v>
      </c>
      <c r="C1288" s="2" t="s">
        <v>15</v>
      </c>
      <c r="D1288" s="3">
        <v>42462</v>
      </c>
      <c r="E1288" s="4">
        <f t="shared" si="80"/>
        <v>2016</v>
      </c>
      <c r="F1288" s="2" t="s">
        <v>21</v>
      </c>
      <c r="G1288" s="2" t="s">
        <v>33</v>
      </c>
      <c r="H1288" s="5">
        <v>2610726000</v>
      </c>
      <c r="I1288" s="5">
        <v>1561173000</v>
      </c>
      <c r="J1288" s="5">
        <v>588822000</v>
      </c>
      <c r="K1288" s="5">
        <v>448763000</v>
      </c>
      <c r="L1288" s="2">
        <v>0</v>
      </c>
      <c r="M1288" s="1">
        <f t="shared" si="81"/>
        <v>1037585000</v>
      </c>
      <c r="N1288" s="1">
        <f t="shared" si="82"/>
        <v>1049553000</v>
      </c>
      <c r="O1288" s="1">
        <f t="shared" si="83"/>
        <v>11968000</v>
      </c>
    </row>
    <row r="1289" spans="1:15" hidden="1" x14ac:dyDescent="0.3">
      <c r="A1289" s="2">
        <v>1338</v>
      </c>
      <c r="B1289" s="2" t="s">
        <v>457</v>
      </c>
      <c r="C1289" s="2" t="s">
        <v>11</v>
      </c>
      <c r="D1289" s="3">
        <v>41639</v>
      </c>
      <c r="E1289" s="4">
        <f t="shared" si="80"/>
        <v>2013</v>
      </c>
      <c r="F1289" s="2" t="s">
        <v>12</v>
      </c>
      <c r="G1289" s="2" t="s">
        <v>163</v>
      </c>
      <c r="H1289" s="5">
        <v>6419285000</v>
      </c>
      <c r="I1289" s="5">
        <v>5099484000</v>
      </c>
      <c r="J1289" s="5">
        <v>922340000</v>
      </c>
      <c r="K1289" s="2">
        <v>0</v>
      </c>
      <c r="L1289" s="2">
        <v>0</v>
      </c>
      <c r="M1289" s="1">
        <f t="shared" si="81"/>
        <v>922340000</v>
      </c>
      <c r="N1289" s="1">
        <f t="shared" si="82"/>
        <v>1319801000</v>
      </c>
      <c r="O1289" s="1">
        <f t="shared" si="83"/>
        <v>397461000</v>
      </c>
    </row>
    <row r="1290" spans="1:15" hidden="1" x14ac:dyDescent="0.3">
      <c r="A1290" s="2">
        <v>1339</v>
      </c>
      <c r="B1290" s="2" t="s">
        <v>457</v>
      </c>
      <c r="C1290" s="2" t="s">
        <v>14</v>
      </c>
      <c r="D1290" s="3">
        <v>42004</v>
      </c>
      <c r="E1290" s="4">
        <f t="shared" si="80"/>
        <v>2014</v>
      </c>
      <c r="F1290" s="2" t="s">
        <v>12</v>
      </c>
      <c r="G1290" s="2" t="s">
        <v>163</v>
      </c>
      <c r="H1290" s="5">
        <v>6638774000</v>
      </c>
      <c r="I1290" s="5">
        <v>5253040000</v>
      </c>
      <c r="J1290" s="5">
        <v>1030014000</v>
      </c>
      <c r="K1290" s="2">
        <v>0</v>
      </c>
      <c r="L1290" s="2">
        <v>0</v>
      </c>
      <c r="M1290" s="1">
        <f t="shared" si="81"/>
        <v>1030014000</v>
      </c>
      <c r="N1290" s="1">
        <f t="shared" si="82"/>
        <v>1385734000</v>
      </c>
      <c r="O1290" s="1">
        <f t="shared" si="83"/>
        <v>355720000</v>
      </c>
    </row>
    <row r="1291" spans="1:15" hidden="1" x14ac:dyDescent="0.3">
      <c r="A1291" s="2">
        <v>1340</v>
      </c>
      <c r="B1291" s="2" t="s">
        <v>457</v>
      </c>
      <c r="C1291" s="2" t="s">
        <v>15</v>
      </c>
      <c r="D1291" s="3">
        <v>42369</v>
      </c>
      <c r="E1291" s="4">
        <f t="shared" si="80"/>
        <v>2015</v>
      </c>
      <c r="F1291" s="2" t="s">
        <v>12</v>
      </c>
      <c r="G1291" s="2" t="s">
        <v>163</v>
      </c>
      <c r="H1291" s="5">
        <v>6571893000</v>
      </c>
      <c r="I1291" s="5">
        <v>5086449000</v>
      </c>
      <c r="J1291" s="5">
        <v>961579000</v>
      </c>
      <c r="K1291" s="2">
        <v>0</v>
      </c>
      <c r="L1291" s="2">
        <v>0</v>
      </c>
      <c r="M1291" s="1">
        <f t="shared" si="81"/>
        <v>961579000</v>
      </c>
      <c r="N1291" s="1">
        <f t="shared" si="82"/>
        <v>1485444000</v>
      </c>
      <c r="O1291" s="1">
        <f t="shared" si="83"/>
        <v>523865000</v>
      </c>
    </row>
    <row r="1292" spans="1:15" hidden="1" x14ac:dyDescent="0.3">
      <c r="A1292" s="2">
        <v>1341</v>
      </c>
      <c r="B1292" s="2" t="s">
        <v>457</v>
      </c>
      <c r="C1292" s="2" t="s">
        <v>16</v>
      </c>
      <c r="D1292" s="3">
        <v>42735</v>
      </c>
      <c r="E1292" s="4">
        <f t="shared" si="80"/>
        <v>2016</v>
      </c>
      <c r="F1292" s="2" t="s">
        <v>12</v>
      </c>
      <c r="G1292" s="2" t="s">
        <v>163</v>
      </c>
      <c r="H1292" s="5">
        <v>6786984000</v>
      </c>
      <c r="I1292" s="5">
        <v>5285568000</v>
      </c>
      <c r="J1292" s="5">
        <v>956158000</v>
      </c>
      <c r="K1292" s="2">
        <v>0</v>
      </c>
      <c r="L1292" s="2">
        <v>0</v>
      </c>
      <c r="M1292" s="1">
        <f t="shared" si="81"/>
        <v>956158000</v>
      </c>
      <c r="N1292" s="1">
        <f t="shared" si="82"/>
        <v>1501416000</v>
      </c>
      <c r="O1292" s="1">
        <f t="shared" si="83"/>
        <v>545258000</v>
      </c>
    </row>
    <row r="1293" spans="1:15" hidden="1" x14ac:dyDescent="0.3">
      <c r="A1293" s="2">
        <v>1342</v>
      </c>
      <c r="B1293" s="2" t="s">
        <v>458</v>
      </c>
      <c r="C1293" s="2" t="s">
        <v>11</v>
      </c>
      <c r="D1293" s="3">
        <v>41274</v>
      </c>
      <c r="E1293" s="4">
        <f t="shared" si="80"/>
        <v>2012</v>
      </c>
      <c r="F1293" s="2" t="s">
        <v>18</v>
      </c>
      <c r="G1293" s="2" t="s">
        <v>132</v>
      </c>
      <c r="H1293" s="5">
        <v>7688024000</v>
      </c>
      <c r="I1293" s="5">
        <v>5157434000</v>
      </c>
      <c r="J1293" s="5">
        <v>1011543000</v>
      </c>
      <c r="K1293" s="2">
        <v>0</v>
      </c>
      <c r="L1293" s="5">
        <v>730493000</v>
      </c>
      <c r="M1293" s="1">
        <f t="shared" si="81"/>
        <v>1742036000</v>
      </c>
      <c r="N1293" s="1">
        <f t="shared" si="82"/>
        <v>2530590000</v>
      </c>
      <c r="O1293" s="1">
        <f t="shared" si="83"/>
        <v>788554000</v>
      </c>
    </row>
    <row r="1294" spans="1:15" hidden="1" x14ac:dyDescent="0.3">
      <c r="A1294" s="2">
        <v>1343</v>
      </c>
      <c r="B1294" s="2" t="s">
        <v>458</v>
      </c>
      <c r="C1294" s="2" t="s">
        <v>14</v>
      </c>
      <c r="D1294" s="3">
        <v>41639</v>
      </c>
      <c r="E1294" s="4">
        <f t="shared" si="80"/>
        <v>2013</v>
      </c>
      <c r="F1294" s="2" t="s">
        <v>18</v>
      </c>
      <c r="G1294" s="2" t="s">
        <v>132</v>
      </c>
      <c r="H1294" s="5">
        <v>7959894000</v>
      </c>
      <c r="I1294" s="5">
        <v>5305270000</v>
      </c>
      <c r="J1294" s="5">
        <v>1044819000</v>
      </c>
      <c r="K1294" s="2">
        <v>0</v>
      </c>
      <c r="L1294" s="5">
        <v>754711000</v>
      </c>
      <c r="M1294" s="1">
        <f t="shared" si="81"/>
        <v>1799530000</v>
      </c>
      <c r="N1294" s="1">
        <f t="shared" si="82"/>
        <v>2654624000</v>
      </c>
      <c r="O1294" s="1">
        <f t="shared" si="83"/>
        <v>855094000</v>
      </c>
    </row>
    <row r="1295" spans="1:15" hidden="1" x14ac:dyDescent="0.3">
      <c r="A1295" s="2">
        <v>1344</v>
      </c>
      <c r="B1295" s="2" t="s">
        <v>458</v>
      </c>
      <c r="C1295" s="2" t="s">
        <v>15</v>
      </c>
      <c r="D1295" s="3">
        <v>42004</v>
      </c>
      <c r="E1295" s="4">
        <f t="shared" si="80"/>
        <v>2014</v>
      </c>
      <c r="F1295" s="2" t="s">
        <v>18</v>
      </c>
      <c r="G1295" s="2" t="s">
        <v>132</v>
      </c>
      <c r="H1295" s="5">
        <v>8073855000</v>
      </c>
      <c r="I1295" s="5">
        <v>5306281000</v>
      </c>
      <c r="J1295" s="5">
        <v>1048952000</v>
      </c>
      <c r="K1295" s="2">
        <v>0</v>
      </c>
      <c r="L1295" s="5">
        <v>772445000</v>
      </c>
      <c r="M1295" s="1">
        <f t="shared" si="81"/>
        <v>1821397000</v>
      </c>
      <c r="N1295" s="1">
        <f t="shared" si="82"/>
        <v>2767574000</v>
      </c>
      <c r="O1295" s="1">
        <f t="shared" si="83"/>
        <v>946177000</v>
      </c>
    </row>
    <row r="1296" spans="1:15" hidden="1" x14ac:dyDescent="0.3">
      <c r="A1296" s="2">
        <v>1345</v>
      </c>
      <c r="B1296" s="2" t="s">
        <v>458</v>
      </c>
      <c r="C1296" s="2" t="s">
        <v>16</v>
      </c>
      <c r="D1296" s="3">
        <v>42369</v>
      </c>
      <c r="E1296" s="4">
        <f t="shared" si="80"/>
        <v>2015</v>
      </c>
      <c r="F1296" s="2" t="s">
        <v>18</v>
      </c>
      <c r="G1296" s="2" t="s">
        <v>132</v>
      </c>
      <c r="H1296" s="5">
        <v>8299074000</v>
      </c>
      <c r="I1296" s="5">
        <v>5099393000</v>
      </c>
      <c r="J1296" s="5">
        <v>1086504000</v>
      </c>
      <c r="K1296" s="2">
        <v>0</v>
      </c>
      <c r="L1296" s="5">
        <v>827008000</v>
      </c>
      <c r="M1296" s="1">
        <f t="shared" si="81"/>
        <v>1913512000</v>
      </c>
      <c r="N1296" s="1">
        <f t="shared" si="82"/>
        <v>3199681000</v>
      </c>
      <c r="O1296" s="1">
        <f t="shared" si="83"/>
        <v>1286169000</v>
      </c>
    </row>
    <row r="1297" spans="1:15" hidden="1" x14ac:dyDescent="0.3">
      <c r="A1297" s="2">
        <v>1346</v>
      </c>
      <c r="B1297" s="2" t="s">
        <v>459</v>
      </c>
      <c r="C1297" s="2" t="s">
        <v>11</v>
      </c>
      <c r="D1297" s="3">
        <v>41639</v>
      </c>
      <c r="E1297" s="4">
        <f t="shared" si="80"/>
        <v>2013</v>
      </c>
      <c r="F1297" s="2" t="s">
        <v>24</v>
      </c>
      <c r="G1297" s="2" t="s">
        <v>65</v>
      </c>
      <c r="H1297" s="5">
        <v>2104745000</v>
      </c>
      <c r="I1297" s="5">
        <v>155355000</v>
      </c>
      <c r="J1297" s="5">
        <v>346393000</v>
      </c>
      <c r="K1297" s="5">
        <v>859947000</v>
      </c>
      <c r="L1297" s="2">
        <v>0</v>
      </c>
      <c r="M1297" s="1">
        <f t="shared" si="81"/>
        <v>1206340000</v>
      </c>
      <c r="N1297" s="1">
        <f t="shared" si="82"/>
        <v>1949390000</v>
      </c>
      <c r="O1297" s="1">
        <f t="shared" si="83"/>
        <v>743050000</v>
      </c>
    </row>
    <row r="1298" spans="1:15" hidden="1" x14ac:dyDescent="0.3">
      <c r="A1298" s="2">
        <v>1347</v>
      </c>
      <c r="B1298" s="2" t="s">
        <v>459</v>
      </c>
      <c r="C1298" s="2" t="s">
        <v>14</v>
      </c>
      <c r="D1298" s="3">
        <v>42004</v>
      </c>
      <c r="E1298" s="4">
        <f t="shared" si="80"/>
        <v>2014</v>
      </c>
      <c r="F1298" s="2" t="s">
        <v>24</v>
      </c>
      <c r="G1298" s="2" t="s">
        <v>65</v>
      </c>
      <c r="H1298" s="5">
        <v>2819557000</v>
      </c>
      <c r="I1298" s="5">
        <v>205018000</v>
      </c>
      <c r="J1298" s="5">
        <v>519267000</v>
      </c>
      <c r="K1298" s="5">
        <v>1271353000</v>
      </c>
      <c r="L1298" s="2">
        <v>0</v>
      </c>
      <c r="M1298" s="1">
        <f t="shared" si="81"/>
        <v>1790620000</v>
      </c>
      <c r="N1298" s="1">
        <f t="shared" si="82"/>
        <v>2614539000</v>
      </c>
      <c r="O1298" s="1">
        <f t="shared" si="83"/>
        <v>823919000</v>
      </c>
    </row>
    <row r="1299" spans="1:15" hidden="1" x14ac:dyDescent="0.3">
      <c r="A1299" s="2">
        <v>1348</v>
      </c>
      <c r="B1299" s="2" t="s">
        <v>459</v>
      </c>
      <c r="C1299" s="2" t="s">
        <v>15</v>
      </c>
      <c r="D1299" s="3">
        <v>42369</v>
      </c>
      <c r="E1299" s="4">
        <f t="shared" si="80"/>
        <v>2015</v>
      </c>
      <c r="F1299" s="2" t="s">
        <v>24</v>
      </c>
      <c r="G1299" s="2" t="s">
        <v>65</v>
      </c>
      <c r="H1299" s="5">
        <v>4103728000</v>
      </c>
      <c r="I1299" s="5">
        <v>392709000</v>
      </c>
      <c r="J1299" s="5">
        <v>838526000</v>
      </c>
      <c r="K1299" s="5">
        <v>1620577000</v>
      </c>
      <c r="L1299" s="2">
        <v>0</v>
      </c>
      <c r="M1299" s="1">
        <f t="shared" si="81"/>
        <v>2459103000</v>
      </c>
      <c r="N1299" s="1">
        <f t="shared" si="82"/>
        <v>3711019000</v>
      </c>
      <c r="O1299" s="1">
        <f t="shared" si="83"/>
        <v>1251916000</v>
      </c>
    </row>
    <row r="1300" spans="1:15" hidden="1" x14ac:dyDescent="0.3">
      <c r="A1300" s="2">
        <v>1349</v>
      </c>
      <c r="B1300" s="2" t="s">
        <v>459</v>
      </c>
      <c r="C1300" s="2" t="s">
        <v>16</v>
      </c>
      <c r="D1300" s="3">
        <v>42735</v>
      </c>
      <c r="E1300" s="4">
        <f t="shared" si="80"/>
        <v>2016</v>
      </c>
      <c r="F1300" s="2" t="s">
        <v>24</v>
      </c>
      <c r="G1300" s="2" t="s">
        <v>65</v>
      </c>
      <c r="H1300" s="5">
        <v>4860427000</v>
      </c>
      <c r="I1300" s="5">
        <v>299694000</v>
      </c>
      <c r="J1300" s="5">
        <v>1177697000</v>
      </c>
      <c r="K1300" s="5">
        <v>2052295000</v>
      </c>
      <c r="L1300" s="2">
        <v>0</v>
      </c>
      <c r="M1300" s="1">
        <f t="shared" si="81"/>
        <v>3229992000</v>
      </c>
      <c r="N1300" s="1">
        <f t="shared" si="82"/>
        <v>4560733000</v>
      </c>
      <c r="O1300" s="1">
        <f t="shared" si="83"/>
        <v>1330741000</v>
      </c>
    </row>
    <row r="1301" spans="1:15" hidden="1" x14ac:dyDescent="0.3">
      <c r="A1301" s="2">
        <v>1350</v>
      </c>
      <c r="B1301" s="2" t="s">
        <v>460</v>
      </c>
      <c r="C1301" s="2" t="s">
        <v>11</v>
      </c>
      <c r="D1301" s="3">
        <v>41639</v>
      </c>
      <c r="E1301" s="4">
        <f t="shared" si="80"/>
        <v>2013</v>
      </c>
      <c r="F1301" s="2" t="s">
        <v>12</v>
      </c>
      <c r="G1301" s="2" t="s">
        <v>461</v>
      </c>
      <c r="H1301" s="5">
        <v>4245895000</v>
      </c>
      <c r="I1301" s="5">
        <v>2522803000</v>
      </c>
      <c r="J1301" s="5">
        <v>1324815000</v>
      </c>
      <c r="K1301" s="2">
        <v>0</v>
      </c>
      <c r="L1301" s="5">
        <v>1700000</v>
      </c>
      <c r="M1301" s="1">
        <f t="shared" si="81"/>
        <v>1326515000</v>
      </c>
      <c r="N1301" s="1">
        <f t="shared" si="82"/>
        <v>1723092000</v>
      </c>
      <c r="O1301" s="1">
        <f t="shared" si="83"/>
        <v>396577000</v>
      </c>
    </row>
    <row r="1302" spans="1:15" hidden="1" x14ac:dyDescent="0.3">
      <c r="A1302" s="2">
        <v>1351</v>
      </c>
      <c r="B1302" s="2" t="s">
        <v>460</v>
      </c>
      <c r="C1302" s="2" t="s">
        <v>14</v>
      </c>
      <c r="D1302" s="3">
        <v>42004</v>
      </c>
      <c r="E1302" s="4">
        <f t="shared" si="80"/>
        <v>2014</v>
      </c>
      <c r="F1302" s="2" t="s">
        <v>12</v>
      </c>
      <c r="G1302" s="2" t="s">
        <v>461</v>
      </c>
      <c r="H1302" s="5">
        <v>4695014000</v>
      </c>
      <c r="I1302" s="5">
        <v>2772098000</v>
      </c>
      <c r="J1302" s="5">
        <v>1425734000</v>
      </c>
      <c r="K1302" s="2">
        <v>0</v>
      </c>
      <c r="L1302" s="5">
        <v>557000</v>
      </c>
      <c r="M1302" s="1">
        <f t="shared" si="81"/>
        <v>1426291000</v>
      </c>
      <c r="N1302" s="1">
        <f t="shared" si="82"/>
        <v>1922916000</v>
      </c>
      <c r="O1302" s="1">
        <f t="shared" si="83"/>
        <v>496625000</v>
      </c>
    </row>
    <row r="1303" spans="1:15" hidden="1" x14ac:dyDescent="0.3">
      <c r="A1303" s="2">
        <v>1352</v>
      </c>
      <c r="B1303" s="2" t="s">
        <v>460</v>
      </c>
      <c r="C1303" s="2" t="s">
        <v>15</v>
      </c>
      <c r="D1303" s="3">
        <v>42369</v>
      </c>
      <c r="E1303" s="4">
        <f t="shared" si="80"/>
        <v>2015</v>
      </c>
      <c r="F1303" s="2" t="s">
        <v>12</v>
      </c>
      <c r="G1303" s="2" t="s">
        <v>461</v>
      </c>
      <c r="H1303" s="5">
        <v>5094933000</v>
      </c>
      <c r="I1303" s="5">
        <v>2980462000</v>
      </c>
      <c r="J1303" s="5">
        <v>1533799000</v>
      </c>
      <c r="K1303" s="2">
        <v>0</v>
      </c>
      <c r="L1303" s="5">
        <v>192000</v>
      </c>
      <c r="M1303" s="1">
        <f t="shared" si="81"/>
        <v>1533991000</v>
      </c>
      <c r="N1303" s="1">
        <f t="shared" si="82"/>
        <v>2114471000</v>
      </c>
      <c r="O1303" s="1">
        <f t="shared" si="83"/>
        <v>580480000</v>
      </c>
    </row>
    <row r="1304" spans="1:15" hidden="1" x14ac:dyDescent="0.3">
      <c r="A1304" s="2">
        <v>1353</v>
      </c>
      <c r="B1304" s="2" t="s">
        <v>460</v>
      </c>
      <c r="C1304" s="2" t="s">
        <v>16</v>
      </c>
      <c r="D1304" s="3">
        <v>42735</v>
      </c>
      <c r="E1304" s="4">
        <f t="shared" si="80"/>
        <v>2016</v>
      </c>
      <c r="F1304" s="2" t="s">
        <v>12</v>
      </c>
      <c r="G1304" s="2" t="s">
        <v>461</v>
      </c>
      <c r="H1304" s="5">
        <v>5250399000</v>
      </c>
      <c r="I1304" s="5">
        <v>3089723000</v>
      </c>
      <c r="J1304" s="5">
        <v>1606217000</v>
      </c>
      <c r="K1304" s="2">
        <v>0</v>
      </c>
      <c r="L1304" s="5">
        <v>1237000</v>
      </c>
      <c r="M1304" s="1">
        <f t="shared" si="81"/>
        <v>1607454000</v>
      </c>
      <c r="N1304" s="1">
        <f t="shared" si="82"/>
        <v>2160676000</v>
      </c>
      <c r="O1304" s="1">
        <f t="shared" si="83"/>
        <v>553222000</v>
      </c>
    </row>
    <row r="1305" spans="1:15" hidden="1" x14ac:dyDescent="0.3">
      <c r="A1305" s="2">
        <v>1354</v>
      </c>
      <c r="B1305" s="2" t="s">
        <v>462</v>
      </c>
      <c r="C1305" s="2" t="s">
        <v>11</v>
      </c>
      <c r="D1305" s="3">
        <v>41333</v>
      </c>
      <c r="E1305" s="4">
        <f t="shared" si="80"/>
        <v>2013</v>
      </c>
      <c r="F1305" s="2" t="s">
        <v>21</v>
      </c>
      <c r="G1305" s="2" t="s">
        <v>399</v>
      </c>
      <c r="H1305" s="5">
        <v>1328817000</v>
      </c>
      <c r="I1305" s="5">
        <v>200600000</v>
      </c>
      <c r="J1305" s="5">
        <v>660887000</v>
      </c>
      <c r="K1305" s="5">
        <v>263150000</v>
      </c>
      <c r="L1305" s="2">
        <v>0</v>
      </c>
      <c r="M1305" s="1">
        <f t="shared" si="81"/>
        <v>924037000</v>
      </c>
      <c r="N1305" s="1">
        <f t="shared" si="82"/>
        <v>1128217000</v>
      </c>
      <c r="O1305" s="1">
        <f t="shared" si="83"/>
        <v>204180000</v>
      </c>
    </row>
    <row r="1306" spans="1:15" hidden="1" x14ac:dyDescent="0.3">
      <c r="A1306" s="2">
        <v>1355</v>
      </c>
      <c r="B1306" s="2" t="s">
        <v>462</v>
      </c>
      <c r="C1306" s="2" t="s">
        <v>14</v>
      </c>
      <c r="D1306" s="3">
        <v>41698</v>
      </c>
      <c r="E1306" s="4">
        <f t="shared" si="80"/>
        <v>2014</v>
      </c>
      <c r="F1306" s="2" t="s">
        <v>21</v>
      </c>
      <c r="G1306" s="2" t="s">
        <v>399</v>
      </c>
      <c r="H1306" s="5">
        <v>1534615000</v>
      </c>
      <c r="I1306" s="5">
        <v>232600000</v>
      </c>
      <c r="J1306" s="5">
        <v>750292000</v>
      </c>
      <c r="K1306" s="5">
        <v>317263000</v>
      </c>
      <c r="L1306" s="2">
        <v>0</v>
      </c>
      <c r="M1306" s="1">
        <f t="shared" si="81"/>
        <v>1067555000</v>
      </c>
      <c r="N1306" s="1">
        <f t="shared" si="82"/>
        <v>1302015000</v>
      </c>
      <c r="O1306" s="1">
        <f t="shared" si="83"/>
        <v>234460000</v>
      </c>
    </row>
    <row r="1307" spans="1:15" hidden="1" x14ac:dyDescent="0.3">
      <c r="A1307" s="2">
        <v>1356</v>
      </c>
      <c r="B1307" s="2" t="s">
        <v>462</v>
      </c>
      <c r="C1307" s="2" t="s">
        <v>15</v>
      </c>
      <c r="D1307" s="3">
        <v>42063</v>
      </c>
      <c r="E1307" s="4">
        <f t="shared" si="80"/>
        <v>2015</v>
      </c>
      <c r="F1307" s="2" t="s">
        <v>21</v>
      </c>
      <c r="G1307" s="2" t="s">
        <v>399</v>
      </c>
      <c r="H1307" s="5">
        <v>1789489000</v>
      </c>
      <c r="I1307" s="5">
        <v>273199000</v>
      </c>
      <c r="J1307" s="5">
        <v>898440000</v>
      </c>
      <c r="K1307" s="5">
        <v>367856000</v>
      </c>
      <c r="L1307" s="2">
        <v>0</v>
      </c>
      <c r="M1307" s="1">
        <f t="shared" si="81"/>
        <v>1266296000</v>
      </c>
      <c r="N1307" s="1">
        <f t="shared" si="82"/>
        <v>1516290000</v>
      </c>
      <c r="O1307" s="1">
        <f t="shared" si="83"/>
        <v>249994000</v>
      </c>
    </row>
    <row r="1308" spans="1:15" hidden="1" x14ac:dyDescent="0.3">
      <c r="A1308" s="2">
        <v>1357</v>
      </c>
      <c r="B1308" s="2" t="s">
        <v>462</v>
      </c>
      <c r="C1308" s="2" t="s">
        <v>16</v>
      </c>
      <c r="D1308" s="3">
        <v>42429</v>
      </c>
      <c r="E1308" s="4">
        <f t="shared" si="80"/>
        <v>2016</v>
      </c>
      <c r="F1308" s="2" t="s">
        <v>21</v>
      </c>
      <c r="G1308" s="2" t="s">
        <v>399</v>
      </c>
      <c r="H1308" s="5">
        <v>2052230000</v>
      </c>
      <c r="I1308" s="5">
        <v>309629000</v>
      </c>
      <c r="J1308" s="5">
        <v>1041231000</v>
      </c>
      <c r="K1308" s="5">
        <v>413322000</v>
      </c>
      <c r="L1308" s="2">
        <v>0</v>
      </c>
      <c r="M1308" s="1">
        <f t="shared" si="81"/>
        <v>1454553000</v>
      </c>
      <c r="N1308" s="1">
        <f t="shared" si="82"/>
        <v>1742601000</v>
      </c>
      <c r="O1308" s="1">
        <f t="shared" si="83"/>
        <v>288048000</v>
      </c>
    </row>
    <row r="1309" spans="1:15" hidden="1" x14ac:dyDescent="0.3">
      <c r="A1309" s="2">
        <v>1358</v>
      </c>
      <c r="B1309" s="2" t="s">
        <v>463</v>
      </c>
      <c r="C1309" s="2" t="s">
        <v>11</v>
      </c>
      <c r="D1309" s="3">
        <v>41363</v>
      </c>
      <c r="E1309" s="4">
        <f t="shared" si="80"/>
        <v>2013</v>
      </c>
      <c r="F1309" s="2" t="s">
        <v>18</v>
      </c>
      <c r="G1309" s="2" t="s">
        <v>288</v>
      </c>
      <c r="H1309" s="5">
        <v>6945000000</v>
      </c>
      <c r="I1309" s="5">
        <v>2789000000</v>
      </c>
      <c r="J1309" s="5">
        <v>2971000000</v>
      </c>
      <c r="K1309" s="2">
        <v>0</v>
      </c>
      <c r="L1309" s="5">
        <v>27000000</v>
      </c>
      <c r="M1309" s="1">
        <f t="shared" si="81"/>
        <v>2998000000</v>
      </c>
      <c r="N1309" s="1">
        <f t="shared" si="82"/>
        <v>4156000000</v>
      </c>
      <c r="O1309" s="1">
        <f t="shared" si="83"/>
        <v>1158000000</v>
      </c>
    </row>
    <row r="1310" spans="1:15" hidden="1" x14ac:dyDescent="0.3">
      <c r="A1310" s="2">
        <v>1359</v>
      </c>
      <c r="B1310" s="2" t="s">
        <v>463</v>
      </c>
      <c r="C1310" s="2" t="s">
        <v>14</v>
      </c>
      <c r="D1310" s="3">
        <v>41727</v>
      </c>
      <c r="E1310" s="4">
        <f t="shared" si="80"/>
        <v>2014</v>
      </c>
      <c r="F1310" s="2" t="s">
        <v>18</v>
      </c>
      <c r="G1310" s="2" t="s">
        <v>288</v>
      </c>
      <c r="H1310" s="5">
        <v>7450000000</v>
      </c>
      <c r="I1310" s="5">
        <v>3140000000</v>
      </c>
      <c r="J1310" s="5">
        <v>3142000000</v>
      </c>
      <c r="K1310" s="2">
        <v>0</v>
      </c>
      <c r="L1310" s="5">
        <v>35000000</v>
      </c>
      <c r="M1310" s="1">
        <f t="shared" si="81"/>
        <v>3177000000</v>
      </c>
      <c r="N1310" s="1">
        <f t="shared" si="82"/>
        <v>4310000000</v>
      </c>
      <c r="O1310" s="1">
        <f t="shared" si="83"/>
        <v>1133000000</v>
      </c>
    </row>
    <row r="1311" spans="1:15" hidden="1" x14ac:dyDescent="0.3">
      <c r="A1311" s="2">
        <v>1360</v>
      </c>
      <c r="B1311" s="2" t="s">
        <v>463</v>
      </c>
      <c r="C1311" s="2" t="s">
        <v>15</v>
      </c>
      <c r="D1311" s="3">
        <v>42091</v>
      </c>
      <c r="E1311" s="4">
        <f t="shared" si="80"/>
        <v>2015</v>
      </c>
      <c r="F1311" s="2" t="s">
        <v>18</v>
      </c>
      <c r="G1311" s="2" t="s">
        <v>288</v>
      </c>
      <c r="H1311" s="5">
        <v>7620000000</v>
      </c>
      <c r="I1311" s="5">
        <v>3242000000</v>
      </c>
      <c r="J1311" s="5">
        <v>3301000000</v>
      </c>
      <c r="K1311" s="2">
        <v>0</v>
      </c>
      <c r="L1311" s="5">
        <v>25000000</v>
      </c>
      <c r="M1311" s="1">
        <f t="shared" si="81"/>
        <v>3326000000</v>
      </c>
      <c r="N1311" s="1">
        <f t="shared" si="82"/>
        <v>4378000000</v>
      </c>
      <c r="O1311" s="1">
        <f t="shared" si="83"/>
        <v>1052000000</v>
      </c>
    </row>
    <row r="1312" spans="1:15" hidden="1" x14ac:dyDescent="0.3">
      <c r="A1312" s="2">
        <v>1361</v>
      </c>
      <c r="B1312" s="2" t="s">
        <v>463</v>
      </c>
      <c r="C1312" s="2" t="s">
        <v>16</v>
      </c>
      <c r="D1312" s="3">
        <v>42462</v>
      </c>
      <c r="E1312" s="4">
        <f t="shared" si="80"/>
        <v>2016</v>
      </c>
      <c r="F1312" s="2" t="s">
        <v>18</v>
      </c>
      <c r="G1312" s="2" t="s">
        <v>288</v>
      </c>
      <c r="H1312" s="5">
        <v>7405000000</v>
      </c>
      <c r="I1312" s="5">
        <v>3218000000</v>
      </c>
      <c r="J1312" s="5">
        <v>3389000000</v>
      </c>
      <c r="K1312" s="2">
        <v>0</v>
      </c>
      <c r="L1312" s="5">
        <v>24000000</v>
      </c>
      <c r="M1312" s="1">
        <f t="shared" si="81"/>
        <v>3413000000</v>
      </c>
      <c r="N1312" s="1">
        <f t="shared" si="82"/>
        <v>4187000000</v>
      </c>
      <c r="O1312" s="1">
        <f t="shared" si="83"/>
        <v>774000000</v>
      </c>
    </row>
    <row r="1313" spans="1:15" hidden="1" x14ac:dyDescent="0.3">
      <c r="A1313" s="2">
        <v>1362</v>
      </c>
      <c r="B1313" s="2" t="s">
        <v>464</v>
      </c>
      <c r="C1313" s="2" t="s">
        <v>11</v>
      </c>
      <c r="D1313" s="3">
        <v>41547</v>
      </c>
      <c r="E1313" s="4">
        <f t="shared" si="80"/>
        <v>2013</v>
      </c>
      <c r="F1313" s="2" t="s">
        <v>12</v>
      </c>
      <c r="G1313" s="2" t="s">
        <v>163</v>
      </c>
      <c r="H1313" s="5">
        <v>6351900000</v>
      </c>
      <c r="I1313" s="5">
        <v>3778100000</v>
      </c>
      <c r="J1313" s="5">
        <v>1537700000</v>
      </c>
      <c r="K1313" s="2">
        <v>0</v>
      </c>
      <c r="L1313" s="2">
        <v>0</v>
      </c>
      <c r="M1313" s="1">
        <f t="shared" si="81"/>
        <v>1537700000</v>
      </c>
      <c r="N1313" s="1">
        <f t="shared" si="82"/>
        <v>2573800000</v>
      </c>
      <c r="O1313" s="1">
        <f t="shared" si="83"/>
        <v>1036100000</v>
      </c>
    </row>
    <row r="1314" spans="1:15" hidden="1" x14ac:dyDescent="0.3">
      <c r="A1314" s="2">
        <v>1363</v>
      </c>
      <c r="B1314" s="2" t="s">
        <v>464</v>
      </c>
      <c r="C1314" s="2" t="s">
        <v>14</v>
      </c>
      <c r="D1314" s="3">
        <v>41912</v>
      </c>
      <c r="E1314" s="4">
        <f t="shared" si="80"/>
        <v>2014</v>
      </c>
      <c r="F1314" s="2" t="s">
        <v>12</v>
      </c>
      <c r="G1314" s="2" t="s">
        <v>163</v>
      </c>
      <c r="H1314" s="5">
        <v>6623500000</v>
      </c>
      <c r="I1314" s="5">
        <v>3869600000</v>
      </c>
      <c r="J1314" s="5">
        <v>1570100000</v>
      </c>
      <c r="K1314" s="2">
        <v>0</v>
      </c>
      <c r="L1314" s="2">
        <v>0</v>
      </c>
      <c r="M1314" s="1">
        <f t="shared" si="81"/>
        <v>1570100000</v>
      </c>
      <c r="N1314" s="1">
        <f t="shared" si="82"/>
        <v>2753900000</v>
      </c>
      <c r="O1314" s="1">
        <f t="shared" si="83"/>
        <v>1183800000</v>
      </c>
    </row>
    <row r="1315" spans="1:15" hidden="1" x14ac:dyDescent="0.3">
      <c r="A1315" s="2">
        <v>1364</v>
      </c>
      <c r="B1315" s="2" t="s">
        <v>464</v>
      </c>
      <c r="C1315" s="2" t="s">
        <v>15</v>
      </c>
      <c r="D1315" s="3">
        <v>42277</v>
      </c>
      <c r="E1315" s="4">
        <f t="shared" si="80"/>
        <v>2015</v>
      </c>
      <c r="F1315" s="2" t="s">
        <v>12</v>
      </c>
      <c r="G1315" s="2" t="s">
        <v>163</v>
      </c>
      <c r="H1315" s="5">
        <v>6307900000</v>
      </c>
      <c r="I1315" s="5">
        <v>3604800000</v>
      </c>
      <c r="J1315" s="5">
        <v>1506400000</v>
      </c>
      <c r="K1315" s="2">
        <v>0</v>
      </c>
      <c r="L1315" s="2">
        <v>0</v>
      </c>
      <c r="M1315" s="1">
        <f t="shared" si="81"/>
        <v>1506400000</v>
      </c>
      <c r="N1315" s="1">
        <f t="shared" si="82"/>
        <v>2703100000</v>
      </c>
      <c r="O1315" s="1">
        <f t="shared" si="83"/>
        <v>1196700000</v>
      </c>
    </row>
    <row r="1316" spans="1:15" hidden="1" x14ac:dyDescent="0.3">
      <c r="A1316" s="2">
        <v>1365</v>
      </c>
      <c r="B1316" s="2" t="s">
        <v>464</v>
      </c>
      <c r="C1316" s="2" t="s">
        <v>16</v>
      </c>
      <c r="D1316" s="3">
        <v>42643</v>
      </c>
      <c r="E1316" s="4">
        <f t="shared" si="80"/>
        <v>2016</v>
      </c>
      <c r="F1316" s="2" t="s">
        <v>12</v>
      </c>
      <c r="G1316" s="2" t="s">
        <v>163</v>
      </c>
      <c r="H1316" s="5">
        <v>5879500000</v>
      </c>
      <c r="I1316" s="5">
        <v>3404000000</v>
      </c>
      <c r="J1316" s="5">
        <v>1467400000</v>
      </c>
      <c r="K1316" s="2">
        <v>0</v>
      </c>
      <c r="L1316" s="2">
        <v>0</v>
      </c>
      <c r="M1316" s="1">
        <f t="shared" si="81"/>
        <v>1467400000</v>
      </c>
      <c r="N1316" s="1">
        <f t="shared" si="82"/>
        <v>2475500000</v>
      </c>
      <c r="O1316" s="1">
        <f t="shared" si="83"/>
        <v>1008100000</v>
      </c>
    </row>
    <row r="1317" spans="1:15" hidden="1" x14ac:dyDescent="0.3">
      <c r="A1317" s="2">
        <v>1366</v>
      </c>
      <c r="B1317" s="2" t="s">
        <v>465</v>
      </c>
      <c r="C1317" s="2" t="s">
        <v>11</v>
      </c>
      <c r="D1317" s="3">
        <v>41274</v>
      </c>
      <c r="E1317" s="4">
        <f t="shared" si="80"/>
        <v>2012</v>
      </c>
      <c r="F1317" s="2" t="s">
        <v>12</v>
      </c>
      <c r="G1317" s="2" t="s">
        <v>163</v>
      </c>
      <c r="H1317" s="5">
        <v>2993489000</v>
      </c>
      <c r="I1317" s="5">
        <v>1321772000</v>
      </c>
      <c r="J1317" s="5">
        <v>914130000</v>
      </c>
      <c r="K1317" s="2">
        <v>0</v>
      </c>
      <c r="L1317" s="2">
        <v>0</v>
      </c>
      <c r="M1317" s="1">
        <f t="shared" si="81"/>
        <v>914130000</v>
      </c>
      <c r="N1317" s="1">
        <f t="shared" si="82"/>
        <v>1671717000</v>
      </c>
      <c r="O1317" s="1">
        <f t="shared" si="83"/>
        <v>757587000</v>
      </c>
    </row>
    <row r="1318" spans="1:15" hidden="1" x14ac:dyDescent="0.3">
      <c r="A1318" s="2">
        <v>1367</v>
      </c>
      <c r="B1318" s="2" t="s">
        <v>465</v>
      </c>
      <c r="C1318" s="2" t="s">
        <v>14</v>
      </c>
      <c r="D1318" s="3">
        <v>41639</v>
      </c>
      <c r="E1318" s="4">
        <f t="shared" si="80"/>
        <v>2013</v>
      </c>
      <c r="F1318" s="2" t="s">
        <v>12</v>
      </c>
      <c r="G1318" s="2" t="s">
        <v>163</v>
      </c>
      <c r="H1318" s="5">
        <v>3238128000</v>
      </c>
      <c r="I1318" s="5">
        <v>1355200000</v>
      </c>
      <c r="J1318" s="5">
        <v>1040567000</v>
      </c>
      <c r="K1318" s="2">
        <v>0</v>
      </c>
      <c r="L1318" s="2">
        <v>0</v>
      </c>
      <c r="M1318" s="1">
        <f t="shared" si="81"/>
        <v>1040567000</v>
      </c>
      <c r="N1318" s="1">
        <f t="shared" si="82"/>
        <v>1882928000</v>
      </c>
      <c r="O1318" s="1">
        <f t="shared" si="83"/>
        <v>842361000</v>
      </c>
    </row>
    <row r="1319" spans="1:15" hidden="1" x14ac:dyDescent="0.3">
      <c r="A1319" s="2">
        <v>1368</v>
      </c>
      <c r="B1319" s="2" t="s">
        <v>465</v>
      </c>
      <c r="C1319" s="2" t="s">
        <v>15</v>
      </c>
      <c r="D1319" s="3">
        <v>42004</v>
      </c>
      <c r="E1319" s="4">
        <f t="shared" si="80"/>
        <v>2014</v>
      </c>
      <c r="F1319" s="2" t="s">
        <v>12</v>
      </c>
      <c r="G1319" s="2" t="s">
        <v>163</v>
      </c>
      <c r="H1319" s="5">
        <v>3549494000</v>
      </c>
      <c r="I1319" s="5">
        <v>1447595000</v>
      </c>
      <c r="J1319" s="5">
        <v>1102426000</v>
      </c>
      <c r="K1319" s="2">
        <v>0</v>
      </c>
      <c r="L1319" s="2">
        <v>0</v>
      </c>
      <c r="M1319" s="1">
        <f t="shared" si="81"/>
        <v>1102426000</v>
      </c>
      <c r="N1319" s="1">
        <f t="shared" si="82"/>
        <v>2101899000</v>
      </c>
      <c r="O1319" s="1">
        <f t="shared" si="83"/>
        <v>999473000</v>
      </c>
    </row>
    <row r="1320" spans="1:15" hidden="1" x14ac:dyDescent="0.3">
      <c r="A1320" s="2">
        <v>1369</v>
      </c>
      <c r="B1320" s="2" t="s">
        <v>465</v>
      </c>
      <c r="C1320" s="2" t="s">
        <v>16</v>
      </c>
      <c r="D1320" s="3">
        <v>42369</v>
      </c>
      <c r="E1320" s="4">
        <f t="shared" si="80"/>
        <v>2015</v>
      </c>
      <c r="F1320" s="2" t="s">
        <v>12</v>
      </c>
      <c r="G1320" s="2" t="s">
        <v>163</v>
      </c>
      <c r="H1320" s="5">
        <v>3582395000</v>
      </c>
      <c r="I1320" s="5">
        <v>1417749000</v>
      </c>
      <c r="J1320" s="5">
        <v>1136728000</v>
      </c>
      <c r="K1320" s="2">
        <v>0</v>
      </c>
      <c r="L1320" s="2">
        <v>0</v>
      </c>
      <c r="M1320" s="1">
        <f t="shared" si="81"/>
        <v>1136728000</v>
      </c>
      <c r="N1320" s="1">
        <f t="shared" si="82"/>
        <v>2164646000</v>
      </c>
      <c r="O1320" s="1">
        <f t="shared" si="83"/>
        <v>1027918000</v>
      </c>
    </row>
    <row r="1321" spans="1:15" hidden="1" x14ac:dyDescent="0.3">
      <c r="A1321" s="2">
        <v>1370</v>
      </c>
      <c r="B1321" s="2" t="s">
        <v>466</v>
      </c>
      <c r="C1321" s="2" t="s">
        <v>11</v>
      </c>
      <c r="D1321" s="3">
        <v>41307</v>
      </c>
      <c r="E1321" s="4">
        <f t="shared" si="80"/>
        <v>2013</v>
      </c>
      <c r="F1321" s="2" t="s">
        <v>18</v>
      </c>
      <c r="G1321" s="2" t="s">
        <v>256</v>
      </c>
      <c r="H1321" s="5">
        <v>9721065000</v>
      </c>
      <c r="I1321" s="5">
        <v>7011428000</v>
      </c>
      <c r="J1321" s="5">
        <v>1437886000</v>
      </c>
      <c r="K1321" s="2">
        <v>0</v>
      </c>
      <c r="L1321" s="2">
        <v>0</v>
      </c>
      <c r="M1321" s="1">
        <f t="shared" si="81"/>
        <v>1437886000</v>
      </c>
      <c r="N1321" s="1">
        <f t="shared" si="82"/>
        <v>2709637000</v>
      </c>
      <c r="O1321" s="1">
        <f t="shared" si="83"/>
        <v>1271751000</v>
      </c>
    </row>
    <row r="1322" spans="1:15" hidden="1" x14ac:dyDescent="0.3">
      <c r="A1322" s="2">
        <v>1371</v>
      </c>
      <c r="B1322" s="2" t="s">
        <v>466</v>
      </c>
      <c r="C1322" s="2" t="s">
        <v>14</v>
      </c>
      <c r="D1322" s="3">
        <v>41671</v>
      </c>
      <c r="E1322" s="4">
        <f t="shared" si="80"/>
        <v>2014</v>
      </c>
      <c r="F1322" s="2" t="s">
        <v>18</v>
      </c>
      <c r="G1322" s="2" t="s">
        <v>256</v>
      </c>
      <c r="H1322" s="5">
        <v>10230353000</v>
      </c>
      <c r="I1322" s="5">
        <v>7360924000</v>
      </c>
      <c r="J1322" s="5">
        <v>1526366000</v>
      </c>
      <c r="K1322" s="2">
        <v>0</v>
      </c>
      <c r="L1322" s="2">
        <v>0</v>
      </c>
      <c r="M1322" s="1">
        <f t="shared" si="81"/>
        <v>1526366000</v>
      </c>
      <c r="N1322" s="1">
        <f t="shared" si="82"/>
        <v>2869429000</v>
      </c>
      <c r="O1322" s="1">
        <f t="shared" si="83"/>
        <v>1343063000</v>
      </c>
    </row>
    <row r="1323" spans="1:15" hidden="1" x14ac:dyDescent="0.3">
      <c r="A1323" s="2">
        <v>1372</v>
      </c>
      <c r="B1323" s="2" t="s">
        <v>466</v>
      </c>
      <c r="C1323" s="2" t="s">
        <v>15</v>
      </c>
      <c r="D1323" s="3">
        <v>42035</v>
      </c>
      <c r="E1323" s="4">
        <f t="shared" si="80"/>
        <v>2015</v>
      </c>
      <c r="F1323" s="2" t="s">
        <v>18</v>
      </c>
      <c r="G1323" s="2" t="s">
        <v>256</v>
      </c>
      <c r="H1323" s="5">
        <v>11041677000</v>
      </c>
      <c r="I1323" s="5">
        <v>7937956000</v>
      </c>
      <c r="J1323" s="5">
        <v>1615371000</v>
      </c>
      <c r="K1323" s="2">
        <v>0</v>
      </c>
      <c r="L1323" s="2">
        <v>0</v>
      </c>
      <c r="M1323" s="1">
        <f t="shared" si="81"/>
        <v>1615371000</v>
      </c>
      <c r="N1323" s="1">
        <f t="shared" si="82"/>
        <v>3103721000</v>
      </c>
      <c r="O1323" s="1">
        <f t="shared" si="83"/>
        <v>1488350000</v>
      </c>
    </row>
    <row r="1324" spans="1:15" hidden="1" x14ac:dyDescent="0.3">
      <c r="A1324" s="2">
        <v>1373</v>
      </c>
      <c r="B1324" s="2" t="s">
        <v>466</v>
      </c>
      <c r="C1324" s="2" t="s">
        <v>16</v>
      </c>
      <c r="D1324" s="3">
        <v>42399</v>
      </c>
      <c r="E1324" s="4">
        <f t="shared" si="80"/>
        <v>2016</v>
      </c>
      <c r="F1324" s="2" t="s">
        <v>18</v>
      </c>
      <c r="G1324" s="2" t="s">
        <v>256</v>
      </c>
      <c r="H1324" s="5">
        <v>11939999000</v>
      </c>
      <c r="I1324" s="5">
        <v>8576873000</v>
      </c>
      <c r="J1324" s="5">
        <v>1738755000</v>
      </c>
      <c r="K1324" s="2">
        <v>0</v>
      </c>
      <c r="L1324" s="2">
        <v>0</v>
      </c>
      <c r="M1324" s="1">
        <f t="shared" si="81"/>
        <v>1738755000</v>
      </c>
      <c r="N1324" s="1">
        <f t="shared" si="82"/>
        <v>3363126000</v>
      </c>
      <c r="O1324" s="1">
        <f t="shared" si="83"/>
        <v>1624371000</v>
      </c>
    </row>
    <row r="1325" spans="1:15" hidden="1" x14ac:dyDescent="0.3">
      <c r="A1325" s="2">
        <v>1374</v>
      </c>
      <c r="B1325" s="2" t="s">
        <v>467</v>
      </c>
      <c r="C1325" s="2" t="s">
        <v>11</v>
      </c>
      <c r="D1325" s="3">
        <v>41274</v>
      </c>
      <c r="E1325" s="4">
        <f t="shared" si="80"/>
        <v>2012</v>
      </c>
      <c r="F1325" s="2" t="s">
        <v>82</v>
      </c>
      <c r="G1325" s="2" t="s">
        <v>83</v>
      </c>
      <c r="H1325" s="5">
        <v>1367135000</v>
      </c>
      <c r="I1325" s="5">
        <v>328784000</v>
      </c>
      <c r="J1325" s="5">
        <v>248136000</v>
      </c>
      <c r="K1325" s="2">
        <v>0</v>
      </c>
      <c r="L1325" s="5">
        <v>445228000</v>
      </c>
      <c r="M1325" s="1">
        <f t="shared" si="81"/>
        <v>693364000</v>
      </c>
      <c r="N1325" s="1">
        <f t="shared" si="82"/>
        <v>1038351000</v>
      </c>
      <c r="O1325" s="1">
        <f t="shared" si="83"/>
        <v>344987000</v>
      </c>
    </row>
    <row r="1326" spans="1:15" hidden="1" x14ac:dyDescent="0.3">
      <c r="A1326" s="2">
        <v>1375</v>
      </c>
      <c r="B1326" s="2" t="s">
        <v>467</v>
      </c>
      <c r="C1326" s="2" t="s">
        <v>14</v>
      </c>
      <c r="D1326" s="3">
        <v>41639</v>
      </c>
      <c r="E1326" s="4">
        <f t="shared" si="80"/>
        <v>2013</v>
      </c>
      <c r="F1326" s="2" t="s">
        <v>82</v>
      </c>
      <c r="G1326" s="2" t="s">
        <v>83</v>
      </c>
      <c r="H1326" s="5">
        <v>1832253000</v>
      </c>
      <c r="I1326" s="5">
        <v>516119000</v>
      </c>
      <c r="J1326" s="5">
        <v>391707000</v>
      </c>
      <c r="K1326" s="2">
        <v>0</v>
      </c>
      <c r="L1326" s="5">
        <v>492397000</v>
      </c>
      <c r="M1326" s="1">
        <f t="shared" si="81"/>
        <v>884104000</v>
      </c>
      <c r="N1326" s="1">
        <f t="shared" si="82"/>
        <v>1316134000</v>
      </c>
      <c r="O1326" s="1">
        <f t="shared" si="83"/>
        <v>432030000</v>
      </c>
    </row>
    <row r="1327" spans="1:15" hidden="1" x14ac:dyDescent="0.3">
      <c r="A1327" s="2">
        <v>1376</v>
      </c>
      <c r="B1327" s="2" t="s">
        <v>467</v>
      </c>
      <c r="C1327" s="2" t="s">
        <v>15</v>
      </c>
      <c r="D1327" s="3">
        <v>42004</v>
      </c>
      <c r="E1327" s="4">
        <f t="shared" si="80"/>
        <v>2014</v>
      </c>
      <c r="F1327" s="2" t="s">
        <v>82</v>
      </c>
      <c r="G1327" s="2" t="s">
        <v>83</v>
      </c>
      <c r="H1327" s="5">
        <v>2042537000</v>
      </c>
      <c r="I1327" s="5">
        <v>605752000</v>
      </c>
      <c r="J1327" s="5">
        <v>191802000</v>
      </c>
      <c r="K1327" s="2">
        <v>0</v>
      </c>
      <c r="L1327" s="5">
        <v>551032000</v>
      </c>
      <c r="M1327" s="1">
        <f t="shared" si="81"/>
        <v>742834000</v>
      </c>
      <c r="N1327" s="1">
        <f t="shared" si="82"/>
        <v>1436785000</v>
      </c>
      <c r="O1327" s="1">
        <f t="shared" si="83"/>
        <v>693951000</v>
      </c>
    </row>
    <row r="1328" spans="1:15" hidden="1" x14ac:dyDescent="0.3">
      <c r="A1328" s="2">
        <v>1377</v>
      </c>
      <c r="B1328" s="2" t="s">
        <v>467</v>
      </c>
      <c r="C1328" s="2" t="s">
        <v>16</v>
      </c>
      <c r="D1328" s="3">
        <v>42369</v>
      </c>
      <c r="E1328" s="4">
        <f t="shared" si="80"/>
        <v>2015</v>
      </c>
      <c r="F1328" s="2" t="s">
        <v>82</v>
      </c>
      <c r="G1328" s="2" t="s">
        <v>83</v>
      </c>
      <c r="H1328" s="5">
        <v>1181704000</v>
      </c>
      <c r="I1328" s="5">
        <v>648968000</v>
      </c>
      <c r="J1328" s="5">
        <v>165318000</v>
      </c>
      <c r="K1328" s="2">
        <v>0</v>
      </c>
      <c r="L1328" s="5">
        <v>581155000</v>
      </c>
      <c r="M1328" s="1">
        <f t="shared" si="81"/>
        <v>746473000</v>
      </c>
      <c r="N1328" s="1">
        <f t="shared" si="82"/>
        <v>532736000</v>
      </c>
      <c r="O1328" s="1">
        <f t="shared" si="83"/>
        <v>-213737000</v>
      </c>
    </row>
    <row r="1329" spans="1:15" hidden="1" x14ac:dyDescent="0.3">
      <c r="A1329" s="2">
        <v>1378</v>
      </c>
      <c r="B1329" s="2" t="s">
        <v>468</v>
      </c>
      <c r="C1329" s="2" t="s">
        <v>11</v>
      </c>
      <c r="D1329" s="3">
        <v>41639</v>
      </c>
      <c r="E1329" s="4">
        <f t="shared" si="80"/>
        <v>2013</v>
      </c>
      <c r="F1329" s="2" t="s">
        <v>12</v>
      </c>
      <c r="G1329" s="2" t="s">
        <v>163</v>
      </c>
      <c r="H1329" s="5">
        <v>8417200000</v>
      </c>
      <c r="I1329" s="5">
        <v>5234700000</v>
      </c>
      <c r="J1329" s="5">
        <v>1088100000</v>
      </c>
      <c r="K1329" s="2">
        <v>0</v>
      </c>
      <c r="L1329" s="5">
        <v>877400000</v>
      </c>
      <c r="M1329" s="1">
        <f t="shared" si="81"/>
        <v>1965500000</v>
      </c>
      <c r="N1329" s="1">
        <f t="shared" si="82"/>
        <v>3182500000</v>
      </c>
      <c r="O1329" s="1">
        <f t="shared" si="83"/>
        <v>1217000000</v>
      </c>
    </row>
    <row r="1330" spans="1:15" hidden="1" x14ac:dyDescent="0.3">
      <c r="A1330" s="2">
        <v>1379</v>
      </c>
      <c r="B1330" s="2" t="s">
        <v>468</v>
      </c>
      <c r="C1330" s="2" t="s">
        <v>14</v>
      </c>
      <c r="D1330" s="3">
        <v>42004</v>
      </c>
      <c r="E1330" s="4">
        <f t="shared" si="80"/>
        <v>2014</v>
      </c>
      <c r="F1330" s="2" t="s">
        <v>12</v>
      </c>
      <c r="G1330" s="2" t="s">
        <v>163</v>
      </c>
      <c r="H1330" s="5">
        <v>8803300000</v>
      </c>
      <c r="I1330" s="5">
        <v>5643100000</v>
      </c>
      <c r="J1330" s="5">
        <v>998400000</v>
      </c>
      <c r="K1330" s="2">
        <v>0</v>
      </c>
      <c r="L1330" s="5">
        <v>906900000</v>
      </c>
      <c r="M1330" s="1">
        <f t="shared" si="81"/>
        <v>1905300000</v>
      </c>
      <c r="N1330" s="1">
        <f t="shared" si="82"/>
        <v>3160200000</v>
      </c>
      <c r="O1330" s="1">
        <f t="shared" si="83"/>
        <v>1254900000</v>
      </c>
    </row>
    <row r="1331" spans="1:15" hidden="1" x14ac:dyDescent="0.3">
      <c r="A1331" s="2">
        <v>1380</v>
      </c>
      <c r="B1331" s="2" t="s">
        <v>468</v>
      </c>
      <c r="C1331" s="2" t="s">
        <v>15</v>
      </c>
      <c r="D1331" s="3">
        <v>42369</v>
      </c>
      <c r="E1331" s="4">
        <f t="shared" si="80"/>
        <v>2015</v>
      </c>
      <c r="F1331" s="2" t="s">
        <v>12</v>
      </c>
      <c r="G1331" s="2" t="s">
        <v>163</v>
      </c>
      <c r="H1331" s="5">
        <v>9115000000</v>
      </c>
      <c r="I1331" s="5">
        <v>5518600000</v>
      </c>
      <c r="J1331" s="5">
        <v>1067000000</v>
      </c>
      <c r="K1331" s="2">
        <v>0</v>
      </c>
      <c r="L1331" s="5">
        <v>970600000</v>
      </c>
      <c r="M1331" s="1">
        <f t="shared" si="81"/>
        <v>2037600000</v>
      </c>
      <c r="N1331" s="1">
        <f t="shared" si="82"/>
        <v>3596400000</v>
      </c>
      <c r="O1331" s="1">
        <f t="shared" si="83"/>
        <v>1558800000</v>
      </c>
    </row>
    <row r="1332" spans="1:15" hidden="1" x14ac:dyDescent="0.3">
      <c r="A1332" s="2">
        <v>1381</v>
      </c>
      <c r="B1332" s="2" t="s">
        <v>468</v>
      </c>
      <c r="C1332" s="2" t="s">
        <v>16</v>
      </c>
      <c r="D1332" s="3">
        <v>42735</v>
      </c>
      <c r="E1332" s="4">
        <f t="shared" si="80"/>
        <v>2016</v>
      </c>
      <c r="F1332" s="2" t="s">
        <v>12</v>
      </c>
      <c r="G1332" s="2" t="s">
        <v>163</v>
      </c>
      <c r="H1332" s="5">
        <v>9387700000</v>
      </c>
      <c r="I1332" s="5">
        <v>5764000000</v>
      </c>
      <c r="J1332" s="5">
        <v>1054500000</v>
      </c>
      <c r="K1332" s="2">
        <v>0</v>
      </c>
      <c r="L1332" s="5">
        <v>991100000</v>
      </c>
      <c r="M1332" s="1">
        <f t="shared" si="81"/>
        <v>2045600000</v>
      </c>
      <c r="N1332" s="1">
        <f t="shared" si="82"/>
        <v>3623700000</v>
      </c>
      <c r="O1332" s="1">
        <f t="shared" si="83"/>
        <v>1578100000</v>
      </c>
    </row>
    <row r="1333" spans="1:15" hidden="1" x14ac:dyDescent="0.3">
      <c r="A1333" s="2">
        <v>1382</v>
      </c>
      <c r="B1333" s="2" t="s">
        <v>469</v>
      </c>
      <c r="C1333" s="2" t="s">
        <v>11</v>
      </c>
      <c r="D1333" s="3">
        <v>41546</v>
      </c>
      <c r="E1333" s="4">
        <f t="shared" si="80"/>
        <v>2013</v>
      </c>
      <c r="F1333" s="2" t="s">
        <v>18</v>
      </c>
      <c r="G1333" s="2" t="s">
        <v>154</v>
      </c>
      <c r="H1333" s="5">
        <v>14866800000</v>
      </c>
      <c r="I1333" s="5">
        <v>6382300000</v>
      </c>
      <c r="J1333" s="5">
        <v>5655800000</v>
      </c>
      <c r="K1333" s="2">
        <v>0</v>
      </c>
      <c r="L1333" s="5">
        <v>621400000</v>
      </c>
      <c r="M1333" s="1">
        <f t="shared" si="81"/>
        <v>6277200000</v>
      </c>
      <c r="N1333" s="1">
        <f t="shared" si="82"/>
        <v>8484500000</v>
      </c>
      <c r="O1333" s="1">
        <f t="shared" si="83"/>
        <v>2207300000</v>
      </c>
    </row>
    <row r="1334" spans="1:15" hidden="1" x14ac:dyDescent="0.3">
      <c r="A1334" s="2">
        <v>1383</v>
      </c>
      <c r="B1334" s="2" t="s">
        <v>469</v>
      </c>
      <c r="C1334" s="2" t="s">
        <v>14</v>
      </c>
      <c r="D1334" s="3">
        <v>41910</v>
      </c>
      <c r="E1334" s="4">
        <f t="shared" si="80"/>
        <v>2014</v>
      </c>
      <c r="F1334" s="2" t="s">
        <v>18</v>
      </c>
      <c r="G1334" s="2" t="s">
        <v>154</v>
      </c>
      <c r="H1334" s="5">
        <v>16447800000</v>
      </c>
      <c r="I1334" s="5">
        <v>6858800000</v>
      </c>
      <c r="J1334" s="5">
        <v>6086800000</v>
      </c>
      <c r="K1334" s="2">
        <v>0</v>
      </c>
      <c r="L1334" s="5">
        <v>709600000</v>
      </c>
      <c r="M1334" s="1">
        <f t="shared" si="81"/>
        <v>6796400000</v>
      </c>
      <c r="N1334" s="1">
        <f t="shared" si="82"/>
        <v>9589000000</v>
      </c>
      <c r="O1334" s="1">
        <f t="shared" si="83"/>
        <v>2792600000</v>
      </c>
    </row>
    <row r="1335" spans="1:15" hidden="1" x14ac:dyDescent="0.3">
      <c r="A1335" s="2">
        <v>1384</v>
      </c>
      <c r="B1335" s="2" t="s">
        <v>469</v>
      </c>
      <c r="C1335" s="2" t="s">
        <v>15</v>
      </c>
      <c r="D1335" s="3">
        <v>42274</v>
      </c>
      <c r="E1335" s="4">
        <f t="shared" si="80"/>
        <v>2015</v>
      </c>
      <c r="F1335" s="2" t="s">
        <v>18</v>
      </c>
      <c r="G1335" s="2" t="s">
        <v>154</v>
      </c>
      <c r="H1335" s="5">
        <v>19162700000</v>
      </c>
      <c r="I1335" s="5">
        <v>7787500000</v>
      </c>
      <c r="J1335" s="5">
        <v>7130200000</v>
      </c>
      <c r="K1335" s="2">
        <v>0</v>
      </c>
      <c r="L1335" s="5">
        <v>893900000</v>
      </c>
      <c r="M1335" s="1">
        <f t="shared" si="81"/>
        <v>8024100000</v>
      </c>
      <c r="N1335" s="1">
        <f t="shared" si="82"/>
        <v>11375200000</v>
      </c>
      <c r="O1335" s="1">
        <f t="shared" si="83"/>
        <v>3351100000</v>
      </c>
    </row>
    <row r="1336" spans="1:15" hidden="1" x14ac:dyDescent="0.3">
      <c r="A1336" s="2">
        <v>1385</v>
      </c>
      <c r="B1336" s="2" t="s">
        <v>469</v>
      </c>
      <c r="C1336" s="2" t="s">
        <v>16</v>
      </c>
      <c r="D1336" s="3">
        <v>42645</v>
      </c>
      <c r="E1336" s="4">
        <f t="shared" si="80"/>
        <v>2016</v>
      </c>
      <c r="F1336" s="2" t="s">
        <v>18</v>
      </c>
      <c r="G1336" s="2" t="s">
        <v>154</v>
      </c>
      <c r="H1336" s="5">
        <v>21315900000</v>
      </c>
      <c r="I1336" s="5">
        <v>8511100000</v>
      </c>
      <c r="J1336" s="5">
        <v>7970300000</v>
      </c>
      <c r="K1336" s="2">
        <v>0</v>
      </c>
      <c r="L1336" s="5">
        <v>980800000</v>
      </c>
      <c r="M1336" s="1">
        <f t="shared" si="81"/>
        <v>8951100000</v>
      </c>
      <c r="N1336" s="1">
        <f t="shared" si="82"/>
        <v>12804800000</v>
      </c>
      <c r="O1336" s="1">
        <f t="shared" si="83"/>
        <v>3853700000</v>
      </c>
    </row>
    <row r="1337" spans="1:15" hidden="1" x14ac:dyDescent="0.3">
      <c r="A1337" s="2">
        <v>1386</v>
      </c>
      <c r="B1337" s="2" t="s">
        <v>470</v>
      </c>
      <c r="C1337" s="2" t="s">
        <v>11</v>
      </c>
      <c r="D1337" s="3">
        <v>41274</v>
      </c>
      <c r="E1337" s="4">
        <f t="shared" si="80"/>
        <v>2012</v>
      </c>
      <c r="F1337" s="2" t="s">
        <v>41</v>
      </c>
      <c r="G1337" s="2" t="s">
        <v>42</v>
      </c>
      <c r="H1337" s="5">
        <v>4176000000</v>
      </c>
      <c r="I1337" s="5">
        <v>2754000000</v>
      </c>
      <c r="J1337" s="5">
        <v>207000000</v>
      </c>
      <c r="K1337" s="2">
        <v>0</v>
      </c>
      <c r="L1337" s="5">
        <v>356000000</v>
      </c>
      <c r="M1337" s="1">
        <f t="shared" si="81"/>
        <v>563000000</v>
      </c>
      <c r="N1337" s="1">
        <f t="shared" si="82"/>
        <v>1422000000</v>
      </c>
      <c r="O1337" s="1">
        <f t="shared" si="83"/>
        <v>859000000</v>
      </c>
    </row>
    <row r="1338" spans="1:15" hidden="1" x14ac:dyDescent="0.3">
      <c r="A1338" s="2">
        <v>1387</v>
      </c>
      <c r="B1338" s="2" t="s">
        <v>470</v>
      </c>
      <c r="C1338" s="2" t="s">
        <v>14</v>
      </c>
      <c r="D1338" s="3">
        <v>41639</v>
      </c>
      <c r="E1338" s="4">
        <f t="shared" si="80"/>
        <v>2013</v>
      </c>
      <c r="F1338" s="2" t="s">
        <v>41</v>
      </c>
      <c r="G1338" s="2" t="s">
        <v>42</v>
      </c>
      <c r="H1338" s="5">
        <v>4495000000</v>
      </c>
      <c r="I1338" s="5">
        <v>2987000000</v>
      </c>
      <c r="J1338" s="5">
        <v>220000000</v>
      </c>
      <c r="K1338" s="2">
        <v>0</v>
      </c>
      <c r="L1338" s="5">
        <v>378000000</v>
      </c>
      <c r="M1338" s="1">
        <f t="shared" si="81"/>
        <v>598000000</v>
      </c>
      <c r="N1338" s="1">
        <f t="shared" si="82"/>
        <v>1508000000</v>
      </c>
      <c r="O1338" s="1">
        <f t="shared" si="83"/>
        <v>910000000</v>
      </c>
    </row>
    <row r="1339" spans="1:15" hidden="1" x14ac:dyDescent="0.3">
      <c r="A1339" s="2">
        <v>1388</v>
      </c>
      <c r="B1339" s="2" t="s">
        <v>470</v>
      </c>
      <c r="C1339" s="2" t="s">
        <v>15</v>
      </c>
      <c r="D1339" s="3">
        <v>42004</v>
      </c>
      <c r="E1339" s="4">
        <f t="shared" si="80"/>
        <v>2014</v>
      </c>
      <c r="F1339" s="2" t="s">
        <v>41</v>
      </c>
      <c r="G1339" s="2" t="s">
        <v>42</v>
      </c>
      <c r="H1339" s="5">
        <v>4951000000</v>
      </c>
      <c r="I1339" s="5">
        <v>3331000000</v>
      </c>
      <c r="J1339" s="5">
        <v>229000000</v>
      </c>
      <c r="K1339" s="2">
        <v>0</v>
      </c>
      <c r="L1339" s="5">
        <v>384000000</v>
      </c>
      <c r="M1339" s="1">
        <f t="shared" si="81"/>
        <v>613000000</v>
      </c>
      <c r="N1339" s="1">
        <f t="shared" si="82"/>
        <v>1620000000</v>
      </c>
      <c r="O1339" s="1">
        <f t="shared" si="83"/>
        <v>1007000000</v>
      </c>
    </row>
    <row r="1340" spans="1:15" hidden="1" x14ac:dyDescent="0.3">
      <c r="A1340" s="2">
        <v>1389</v>
      </c>
      <c r="B1340" s="2" t="s">
        <v>470</v>
      </c>
      <c r="C1340" s="2" t="s">
        <v>16</v>
      </c>
      <c r="D1340" s="3">
        <v>42369</v>
      </c>
      <c r="E1340" s="4">
        <f t="shared" si="80"/>
        <v>2015</v>
      </c>
      <c r="F1340" s="2" t="s">
        <v>41</v>
      </c>
      <c r="G1340" s="2" t="s">
        <v>42</v>
      </c>
      <c r="H1340" s="5">
        <v>4380000000</v>
      </c>
      <c r="I1340" s="5">
        <v>2714000000</v>
      </c>
      <c r="J1340" s="5">
        <v>234000000</v>
      </c>
      <c r="K1340" s="2">
        <v>0</v>
      </c>
      <c r="L1340" s="5">
        <v>358000000</v>
      </c>
      <c r="M1340" s="1">
        <f t="shared" si="81"/>
        <v>592000000</v>
      </c>
      <c r="N1340" s="1">
        <f t="shared" si="82"/>
        <v>1666000000</v>
      </c>
      <c r="O1340" s="1">
        <f t="shared" si="83"/>
        <v>1074000000</v>
      </c>
    </row>
    <row r="1341" spans="1:15" hidden="1" x14ac:dyDescent="0.3">
      <c r="A1341" s="2">
        <v>1394</v>
      </c>
      <c r="B1341" s="2" t="s">
        <v>471</v>
      </c>
      <c r="C1341" s="2" t="s">
        <v>11</v>
      </c>
      <c r="D1341" s="3">
        <v>41274</v>
      </c>
      <c r="E1341" s="4">
        <f t="shared" si="80"/>
        <v>2012</v>
      </c>
      <c r="F1341" s="2" t="s">
        <v>82</v>
      </c>
      <c r="G1341" s="2" t="s">
        <v>340</v>
      </c>
      <c r="H1341" s="5">
        <v>5075000000</v>
      </c>
      <c r="I1341" s="5">
        <v>2417000000</v>
      </c>
      <c r="J1341" s="5">
        <v>337000000</v>
      </c>
      <c r="K1341" s="2">
        <v>0</v>
      </c>
      <c r="L1341" s="5">
        <v>746000000</v>
      </c>
      <c r="M1341" s="1">
        <f t="shared" si="81"/>
        <v>1083000000</v>
      </c>
      <c r="N1341" s="1">
        <f t="shared" si="82"/>
        <v>2658000000</v>
      </c>
      <c r="O1341" s="1">
        <f t="shared" si="83"/>
        <v>1575000000</v>
      </c>
    </row>
    <row r="1342" spans="1:15" hidden="1" x14ac:dyDescent="0.3">
      <c r="A1342" s="2">
        <v>1395</v>
      </c>
      <c r="B1342" s="2" t="s">
        <v>471</v>
      </c>
      <c r="C1342" s="2" t="s">
        <v>14</v>
      </c>
      <c r="D1342" s="3">
        <v>41639</v>
      </c>
      <c r="E1342" s="4">
        <f t="shared" si="80"/>
        <v>2013</v>
      </c>
      <c r="F1342" s="2" t="s">
        <v>82</v>
      </c>
      <c r="G1342" s="2" t="s">
        <v>340</v>
      </c>
      <c r="H1342" s="5">
        <v>5518000000</v>
      </c>
      <c r="I1342" s="5">
        <v>2707000000</v>
      </c>
      <c r="J1342" s="5">
        <v>373000000</v>
      </c>
      <c r="K1342" s="2">
        <v>0</v>
      </c>
      <c r="L1342" s="5">
        <v>772000000</v>
      </c>
      <c r="M1342" s="1">
        <f t="shared" si="81"/>
        <v>1145000000</v>
      </c>
      <c r="N1342" s="1">
        <f t="shared" si="82"/>
        <v>2811000000</v>
      </c>
      <c r="O1342" s="1">
        <f t="shared" si="83"/>
        <v>1666000000</v>
      </c>
    </row>
    <row r="1343" spans="1:15" hidden="1" x14ac:dyDescent="0.3">
      <c r="A1343" s="2">
        <v>1396</v>
      </c>
      <c r="B1343" s="2" t="s">
        <v>471</v>
      </c>
      <c r="C1343" s="2" t="s">
        <v>15</v>
      </c>
      <c r="D1343" s="3">
        <v>42004</v>
      </c>
      <c r="E1343" s="4">
        <f t="shared" si="80"/>
        <v>2014</v>
      </c>
      <c r="F1343" s="2" t="s">
        <v>82</v>
      </c>
      <c r="G1343" s="2" t="s">
        <v>340</v>
      </c>
      <c r="H1343" s="5">
        <v>5903000000</v>
      </c>
      <c r="I1343" s="5">
        <v>2790000000</v>
      </c>
      <c r="J1343" s="5">
        <v>393000000</v>
      </c>
      <c r="K1343" s="2">
        <v>0</v>
      </c>
      <c r="L1343" s="5">
        <v>796000000</v>
      </c>
      <c r="M1343" s="1">
        <f t="shared" si="81"/>
        <v>1189000000</v>
      </c>
      <c r="N1343" s="1">
        <f t="shared" si="82"/>
        <v>3113000000</v>
      </c>
      <c r="O1343" s="1">
        <f t="shared" si="83"/>
        <v>1924000000</v>
      </c>
    </row>
    <row r="1344" spans="1:15" hidden="1" x14ac:dyDescent="0.3">
      <c r="A1344" s="2">
        <v>1397</v>
      </c>
      <c r="B1344" s="2" t="s">
        <v>471</v>
      </c>
      <c r="C1344" s="2" t="s">
        <v>16</v>
      </c>
      <c r="D1344" s="3">
        <v>42369</v>
      </c>
      <c r="E1344" s="4">
        <f t="shared" si="80"/>
        <v>2015</v>
      </c>
      <c r="F1344" s="2" t="s">
        <v>82</v>
      </c>
      <c r="G1344" s="2" t="s">
        <v>340</v>
      </c>
      <c r="H1344" s="5">
        <v>5234000000</v>
      </c>
      <c r="I1344" s="5">
        <v>2335000000</v>
      </c>
      <c r="J1344" s="5">
        <v>353000000</v>
      </c>
      <c r="K1344" s="2">
        <v>0</v>
      </c>
      <c r="L1344" s="5">
        <v>764000000</v>
      </c>
      <c r="M1344" s="1">
        <f t="shared" si="81"/>
        <v>1117000000</v>
      </c>
      <c r="N1344" s="1">
        <f t="shared" si="82"/>
        <v>2899000000</v>
      </c>
      <c r="O1344" s="1">
        <f t="shared" si="83"/>
        <v>1782000000</v>
      </c>
    </row>
    <row r="1345" spans="1:15" hidden="1" x14ac:dyDescent="0.3">
      <c r="A1345" s="2">
        <v>1398</v>
      </c>
      <c r="B1345" s="2" t="s">
        <v>472</v>
      </c>
      <c r="C1345" s="2" t="s">
        <v>11</v>
      </c>
      <c r="D1345" s="3">
        <v>41639</v>
      </c>
      <c r="E1345" s="4">
        <f t="shared" si="80"/>
        <v>2013</v>
      </c>
      <c r="F1345" s="2" t="s">
        <v>58</v>
      </c>
      <c r="G1345" s="2" t="s">
        <v>95</v>
      </c>
      <c r="H1345" s="5">
        <v>7690800000</v>
      </c>
      <c r="I1345" s="5">
        <v>5100900000</v>
      </c>
      <c r="J1345" s="5">
        <v>1788300000</v>
      </c>
      <c r="K1345" s="2">
        <v>0</v>
      </c>
      <c r="L1345" s="5">
        <v>123200000</v>
      </c>
      <c r="M1345" s="1">
        <f t="shared" si="81"/>
        <v>1911500000</v>
      </c>
      <c r="N1345" s="1">
        <f t="shared" si="82"/>
        <v>2589900000</v>
      </c>
      <c r="O1345" s="1">
        <f t="shared" si="83"/>
        <v>678400000</v>
      </c>
    </row>
    <row r="1346" spans="1:15" hidden="1" x14ac:dyDescent="0.3">
      <c r="A1346" s="2">
        <v>1399</v>
      </c>
      <c r="B1346" s="2" t="s">
        <v>472</v>
      </c>
      <c r="C1346" s="2" t="s">
        <v>14</v>
      </c>
      <c r="D1346" s="3">
        <v>42004</v>
      </c>
      <c r="E1346" s="4">
        <f t="shared" si="80"/>
        <v>2014</v>
      </c>
      <c r="F1346" s="2" t="s">
        <v>58</v>
      </c>
      <c r="G1346" s="2" t="s">
        <v>95</v>
      </c>
      <c r="H1346" s="5">
        <v>7750500000</v>
      </c>
      <c r="I1346" s="5">
        <v>5062900000</v>
      </c>
      <c r="J1346" s="5">
        <v>1849400000</v>
      </c>
      <c r="K1346" s="2">
        <v>0</v>
      </c>
      <c r="L1346" s="5">
        <v>118900000</v>
      </c>
      <c r="M1346" s="1">
        <f t="shared" si="81"/>
        <v>1968300000</v>
      </c>
      <c r="N1346" s="1">
        <f t="shared" si="82"/>
        <v>2687600000</v>
      </c>
      <c r="O1346" s="1">
        <f t="shared" si="83"/>
        <v>719300000</v>
      </c>
    </row>
    <row r="1347" spans="1:15" hidden="1" x14ac:dyDescent="0.3">
      <c r="A1347" s="2">
        <v>1400</v>
      </c>
      <c r="B1347" s="2" t="s">
        <v>472</v>
      </c>
      <c r="C1347" s="2" t="s">
        <v>15</v>
      </c>
      <c r="D1347" s="3">
        <v>42369</v>
      </c>
      <c r="E1347" s="4">
        <f t="shared" ref="E1347:E1410" si="84">YEAR(D1347)</f>
        <v>2015</v>
      </c>
      <c r="F1347" s="2" t="s">
        <v>58</v>
      </c>
      <c r="G1347" s="2" t="s">
        <v>95</v>
      </c>
      <c r="H1347" s="5">
        <v>7031500000</v>
      </c>
      <c r="I1347" s="5">
        <v>4444900000</v>
      </c>
      <c r="J1347" s="5">
        <v>1656200000</v>
      </c>
      <c r="K1347" s="2">
        <v>0</v>
      </c>
      <c r="L1347" s="5">
        <v>88700000</v>
      </c>
      <c r="M1347" s="1">
        <f t="shared" ref="M1347:M1410" si="85">J1347+K1347+L1347</f>
        <v>1744900000</v>
      </c>
      <c r="N1347" s="1">
        <f t="shared" ref="N1347:N1410" si="86">H1347-I1347</f>
        <v>2586600000</v>
      </c>
      <c r="O1347" s="1">
        <f t="shared" ref="O1347:O1410" si="87">N1347-M1347</f>
        <v>841700000</v>
      </c>
    </row>
    <row r="1348" spans="1:15" hidden="1" x14ac:dyDescent="0.3">
      <c r="A1348" s="2">
        <v>1401</v>
      </c>
      <c r="B1348" s="2" t="s">
        <v>472</v>
      </c>
      <c r="C1348" s="2" t="s">
        <v>16</v>
      </c>
      <c r="D1348" s="3">
        <v>42735</v>
      </c>
      <c r="E1348" s="4">
        <f t="shared" si="84"/>
        <v>2016</v>
      </c>
      <c r="F1348" s="2" t="s">
        <v>58</v>
      </c>
      <c r="G1348" s="2" t="s">
        <v>95</v>
      </c>
      <c r="H1348" s="5">
        <v>6778300000</v>
      </c>
      <c r="I1348" s="5">
        <v>4246700000</v>
      </c>
      <c r="J1348" s="5">
        <v>1604400000</v>
      </c>
      <c r="K1348" s="2">
        <v>0</v>
      </c>
      <c r="L1348" s="5">
        <v>94900000</v>
      </c>
      <c r="M1348" s="1">
        <f t="shared" si="85"/>
        <v>1699300000</v>
      </c>
      <c r="N1348" s="1">
        <f t="shared" si="86"/>
        <v>2531600000</v>
      </c>
      <c r="O1348" s="1">
        <f t="shared" si="87"/>
        <v>832300000</v>
      </c>
    </row>
    <row r="1349" spans="1:15" hidden="1" x14ac:dyDescent="0.3">
      <c r="A1349" s="2">
        <v>1402</v>
      </c>
      <c r="B1349" s="2" t="s">
        <v>473</v>
      </c>
      <c r="C1349" s="2" t="s">
        <v>11</v>
      </c>
      <c r="D1349" s="3">
        <v>41274</v>
      </c>
      <c r="E1349" s="4">
        <f t="shared" si="84"/>
        <v>2012</v>
      </c>
      <c r="F1349" s="2" t="s">
        <v>58</v>
      </c>
      <c r="G1349" s="2" t="s">
        <v>59</v>
      </c>
      <c r="H1349" s="5">
        <v>9534462000</v>
      </c>
      <c r="I1349" s="5">
        <v>5328236000</v>
      </c>
      <c r="J1349" s="5">
        <v>3264896000</v>
      </c>
      <c r="K1349" s="2">
        <v>0</v>
      </c>
      <c r="L1349" s="2">
        <v>0</v>
      </c>
      <c r="M1349" s="1">
        <f t="shared" si="85"/>
        <v>3264896000</v>
      </c>
      <c r="N1349" s="1">
        <f t="shared" si="86"/>
        <v>4206226000</v>
      </c>
      <c r="O1349" s="1">
        <f t="shared" si="87"/>
        <v>941330000</v>
      </c>
    </row>
    <row r="1350" spans="1:15" hidden="1" x14ac:dyDescent="0.3">
      <c r="A1350" s="2">
        <v>1403</v>
      </c>
      <c r="B1350" s="2" t="s">
        <v>473</v>
      </c>
      <c r="C1350" s="2" t="s">
        <v>14</v>
      </c>
      <c r="D1350" s="3">
        <v>41639</v>
      </c>
      <c r="E1350" s="4">
        <f t="shared" si="84"/>
        <v>2013</v>
      </c>
      <c r="F1350" s="2" t="s">
        <v>58</v>
      </c>
      <c r="G1350" s="2" t="s">
        <v>59</v>
      </c>
      <c r="H1350" s="5">
        <v>10185532000</v>
      </c>
      <c r="I1350" s="5">
        <v>5568966000</v>
      </c>
      <c r="J1350" s="5">
        <v>3470200000</v>
      </c>
      <c r="K1350" s="2">
        <v>0</v>
      </c>
      <c r="L1350" s="2">
        <v>0</v>
      </c>
      <c r="M1350" s="1">
        <f t="shared" si="85"/>
        <v>3470200000</v>
      </c>
      <c r="N1350" s="1">
        <f t="shared" si="86"/>
        <v>4616566000</v>
      </c>
      <c r="O1350" s="1">
        <f t="shared" si="87"/>
        <v>1146366000</v>
      </c>
    </row>
    <row r="1351" spans="1:15" hidden="1" x14ac:dyDescent="0.3">
      <c r="A1351" s="2">
        <v>1404</v>
      </c>
      <c r="B1351" s="2" t="s">
        <v>473</v>
      </c>
      <c r="C1351" s="2" t="s">
        <v>15</v>
      </c>
      <c r="D1351" s="3">
        <v>42004</v>
      </c>
      <c r="E1351" s="4">
        <f t="shared" si="84"/>
        <v>2014</v>
      </c>
      <c r="F1351" s="2" t="s">
        <v>58</v>
      </c>
      <c r="G1351" s="2" t="s">
        <v>59</v>
      </c>
      <c r="H1351" s="5">
        <v>11129533000</v>
      </c>
      <c r="I1351" s="5">
        <v>5965049000</v>
      </c>
      <c r="J1351" s="5">
        <v>3860448000</v>
      </c>
      <c r="K1351" s="2">
        <v>0</v>
      </c>
      <c r="L1351" s="2">
        <v>0</v>
      </c>
      <c r="M1351" s="1">
        <f t="shared" si="85"/>
        <v>3860448000</v>
      </c>
      <c r="N1351" s="1">
        <f t="shared" si="86"/>
        <v>5164484000</v>
      </c>
      <c r="O1351" s="1">
        <f t="shared" si="87"/>
        <v>1304036000</v>
      </c>
    </row>
    <row r="1352" spans="1:15" hidden="1" x14ac:dyDescent="0.3">
      <c r="A1352" s="2">
        <v>1405</v>
      </c>
      <c r="B1352" s="2" t="s">
        <v>473</v>
      </c>
      <c r="C1352" s="2" t="s">
        <v>16</v>
      </c>
      <c r="D1352" s="3">
        <v>42369</v>
      </c>
      <c r="E1352" s="4">
        <f t="shared" si="84"/>
        <v>2015</v>
      </c>
      <c r="F1352" s="2" t="s">
        <v>58</v>
      </c>
      <c r="G1352" s="2" t="s">
        <v>59</v>
      </c>
      <c r="H1352" s="5">
        <v>11339304000</v>
      </c>
      <c r="I1352" s="5">
        <v>5780078000</v>
      </c>
      <c r="J1352" s="5">
        <v>3943786000</v>
      </c>
      <c r="K1352" s="2">
        <v>0</v>
      </c>
      <c r="L1352" s="2">
        <v>0</v>
      </c>
      <c r="M1352" s="1">
        <f t="shared" si="85"/>
        <v>3943786000</v>
      </c>
      <c r="N1352" s="1">
        <f t="shared" si="86"/>
        <v>5559226000</v>
      </c>
      <c r="O1352" s="1">
        <f t="shared" si="87"/>
        <v>1615440000</v>
      </c>
    </row>
    <row r="1353" spans="1:15" hidden="1" x14ac:dyDescent="0.3">
      <c r="A1353" s="2">
        <v>1406</v>
      </c>
      <c r="B1353" s="2" t="s">
        <v>474</v>
      </c>
      <c r="C1353" s="2" t="s">
        <v>11</v>
      </c>
      <c r="D1353" s="3">
        <v>41307</v>
      </c>
      <c r="E1353" s="4">
        <f t="shared" si="84"/>
        <v>2013</v>
      </c>
      <c r="F1353" s="2" t="s">
        <v>18</v>
      </c>
      <c r="G1353" s="2" t="s">
        <v>78</v>
      </c>
      <c r="H1353" s="5">
        <v>3983400000</v>
      </c>
      <c r="I1353" s="5">
        <v>2446000000</v>
      </c>
      <c r="J1353" s="5">
        <v>976900000</v>
      </c>
      <c r="K1353" s="2">
        <v>0</v>
      </c>
      <c r="L1353" s="2">
        <v>0</v>
      </c>
      <c r="M1353" s="1">
        <f t="shared" si="85"/>
        <v>976900000</v>
      </c>
      <c r="N1353" s="1">
        <f t="shared" si="86"/>
        <v>1537400000</v>
      </c>
      <c r="O1353" s="1">
        <f t="shared" si="87"/>
        <v>560500000</v>
      </c>
    </row>
    <row r="1354" spans="1:15" hidden="1" x14ac:dyDescent="0.3">
      <c r="A1354" s="2">
        <v>1407</v>
      </c>
      <c r="B1354" s="2" t="s">
        <v>474</v>
      </c>
      <c r="C1354" s="2" t="s">
        <v>14</v>
      </c>
      <c r="D1354" s="3">
        <v>41671</v>
      </c>
      <c r="E1354" s="4">
        <f t="shared" si="84"/>
        <v>2014</v>
      </c>
      <c r="F1354" s="2" t="s">
        <v>18</v>
      </c>
      <c r="G1354" s="2" t="s">
        <v>78</v>
      </c>
      <c r="H1354" s="5">
        <v>4209200000</v>
      </c>
      <c r="I1354" s="5">
        <v>2628700000</v>
      </c>
      <c r="J1354" s="5">
        <v>1010000000</v>
      </c>
      <c r="K1354" s="2">
        <v>0</v>
      </c>
      <c r="L1354" s="2">
        <v>0</v>
      </c>
      <c r="M1354" s="1">
        <f t="shared" si="85"/>
        <v>1010000000</v>
      </c>
      <c r="N1354" s="1">
        <f t="shared" si="86"/>
        <v>1580500000</v>
      </c>
      <c r="O1354" s="1">
        <f t="shared" si="87"/>
        <v>570500000</v>
      </c>
    </row>
    <row r="1355" spans="1:15" hidden="1" x14ac:dyDescent="0.3">
      <c r="A1355" s="2">
        <v>1408</v>
      </c>
      <c r="B1355" s="2" t="s">
        <v>474</v>
      </c>
      <c r="C1355" s="2" t="s">
        <v>15</v>
      </c>
      <c r="D1355" s="3">
        <v>42037</v>
      </c>
      <c r="E1355" s="4">
        <f t="shared" si="84"/>
        <v>2015</v>
      </c>
      <c r="F1355" s="2" t="s">
        <v>18</v>
      </c>
      <c r="G1355" s="2" t="s">
        <v>78</v>
      </c>
      <c r="H1355" s="5">
        <v>5736300000</v>
      </c>
      <c r="I1355" s="5">
        <v>3662100000</v>
      </c>
      <c r="J1355" s="5">
        <v>1497600000</v>
      </c>
      <c r="K1355" s="2">
        <v>0</v>
      </c>
      <c r="L1355" s="2">
        <v>0</v>
      </c>
      <c r="M1355" s="1">
        <f t="shared" si="85"/>
        <v>1497600000</v>
      </c>
      <c r="N1355" s="1">
        <f t="shared" si="86"/>
        <v>2074200000</v>
      </c>
      <c r="O1355" s="1">
        <f t="shared" si="87"/>
        <v>576600000</v>
      </c>
    </row>
    <row r="1356" spans="1:15" hidden="1" x14ac:dyDescent="0.3">
      <c r="A1356" s="2">
        <v>1409</v>
      </c>
      <c r="B1356" s="2" t="s">
        <v>474</v>
      </c>
      <c r="C1356" s="2" t="s">
        <v>16</v>
      </c>
      <c r="D1356" s="3">
        <v>42399</v>
      </c>
      <c r="E1356" s="4">
        <f t="shared" si="84"/>
        <v>2016</v>
      </c>
      <c r="F1356" s="2" t="s">
        <v>18</v>
      </c>
      <c r="G1356" s="2" t="s">
        <v>78</v>
      </c>
      <c r="H1356" s="5">
        <v>6550200000</v>
      </c>
      <c r="I1356" s="5">
        <v>4109800000</v>
      </c>
      <c r="J1356" s="5">
        <v>1736700000</v>
      </c>
      <c r="K1356" s="2">
        <v>0</v>
      </c>
      <c r="L1356" s="2">
        <v>0</v>
      </c>
      <c r="M1356" s="1">
        <f t="shared" si="85"/>
        <v>1736700000</v>
      </c>
      <c r="N1356" s="1">
        <f t="shared" si="86"/>
        <v>2440400000</v>
      </c>
      <c r="O1356" s="1">
        <f t="shared" si="87"/>
        <v>703700000</v>
      </c>
    </row>
    <row r="1357" spans="1:15" hidden="1" x14ac:dyDescent="0.3">
      <c r="A1357" s="2">
        <v>1410</v>
      </c>
      <c r="B1357" s="2" t="s">
        <v>475</v>
      </c>
      <c r="C1357" s="2" t="s">
        <v>11</v>
      </c>
      <c r="D1357" s="3">
        <v>41394</v>
      </c>
      <c r="E1357" s="4">
        <f t="shared" si="84"/>
        <v>2013</v>
      </c>
      <c r="F1357" s="2" t="s">
        <v>35</v>
      </c>
      <c r="G1357" s="2" t="s">
        <v>123</v>
      </c>
      <c r="H1357" s="5">
        <v>5897700000</v>
      </c>
      <c r="I1357" s="5">
        <v>3870100000</v>
      </c>
      <c r="J1357" s="5">
        <v>1020400000</v>
      </c>
      <c r="K1357" s="2">
        <v>0</v>
      </c>
      <c r="L1357" s="5">
        <v>96800000</v>
      </c>
      <c r="M1357" s="1">
        <f t="shared" si="85"/>
        <v>1117200000</v>
      </c>
      <c r="N1357" s="1">
        <f t="shared" si="86"/>
        <v>2027600000</v>
      </c>
      <c r="O1357" s="1">
        <f t="shared" si="87"/>
        <v>910400000</v>
      </c>
    </row>
    <row r="1358" spans="1:15" hidden="1" x14ac:dyDescent="0.3">
      <c r="A1358" s="2">
        <v>1411</v>
      </c>
      <c r="B1358" s="2" t="s">
        <v>475</v>
      </c>
      <c r="C1358" s="2" t="s">
        <v>14</v>
      </c>
      <c r="D1358" s="3">
        <v>41759</v>
      </c>
      <c r="E1358" s="4">
        <f t="shared" si="84"/>
        <v>2014</v>
      </c>
      <c r="F1358" s="2" t="s">
        <v>35</v>
      </c>
      <c r="G1358" s="2" t="s">
        <v>123</v>
      </c>
      <c r="H1358" s="5">
        <v>5610600000</v>
      </c>
      <c r="I1358" s="5">
        <v>3579600000</v>
      </c>
      <c r="J1358" s="5">
        <v>1013100000</v>
      </c>
      <c r="K1358" s="2">
        <v>0</v>
      </c>
      <c r="L1358" s="5">
        <v>98900000</v>
      </c>
      <c r="M1358" s="1">
        <f t="shared" si="85"/>
        <v>1112000000</v>
      </c>
      <c r="N1358" s="1">
        <f t="shared" si="86"/>
        <v>2031000000</v>
      </c>
      <c r="O1358" s="1">
        <f t="shared" si="87"/>
        <v>919000000</v>
      </c>
    </row>
    <row r="1359" spans="1:15" hidden="1" x14ac:dyDescent="0.3">
      <c r="A1359" s="2">
        <v>1412</v>
      </c>
      <c r="B1359" s="2" t="s">
        <v>475</v>
      </c>
      <c r="C1359" s="2" t="s">
        <v>15</v>
      </c>
      <c r="D1359" s="3">
        <v>42124</v>
      </c>
      <c r="E1359" s="4">
        <f t="shared" si="84"/>
        <v>2015</v>
      </c>
      <c r="F1359" s="2" t="s">
        <v>35</v>
      </c>
      <c r="G1359" s="2" t="s">
        <v>123</v>
      </c>
      <c r="H1359" s="5">
        <v>5692700000</v>
      </c>
      <c r="I1359" s="5">
        <v>3724000000</v>
      </c>
      <c r="J1359" s="5">
        <v>1085800000</v>
      </c>
      <c r="K1359" s="2">
        <v>0</v>
      </c>
      <c r="L1359" s="5">
        <v>110900000</v>
      </c>
      <c r="M1359" s="1">
        <f t="shared" si="85"/>
        <v>1196700000</v>
      </c>
      <c r="N1359" s="1">
        <f t="shared" si="86"/>
        <v>1968700000</v>
      </c>
      <c r="O1359" s="1">
        <f t="shared" si="87"/>
        <v>772000000</v>
      </c>
    </row>
    <row r="1360" spans="1:15" hidden="1" x14ac:dyDescent="0.3">
      <c r="A1360" s="2">
        <v>1413</v>
      </c>
      <c r="B1360" s="2" t="s">
        <v>475</v>
      </c>
      <c r="C1360" s="2" t="s">
        <v>16</v>
      </c>
      <c r="D1360" s="3">
        <v>42490</v>
      </c>
      <c r="E1360" s="4">
        <f t="shared" si="84"/>
        <v>2016</v>
      </c>
      <c r="F1360" s="2" t="s">
        <v>35</v>
      </c>
      <c r="G1360" s="2" t="s">
        <v>123</v>
      </c>
      <c r="H1360" s="5">
        <v>7811200000</v>
      </c>
      <c r="I1360" s="5">
        <v>4843400000</v>
      </c>
      <c r="J1360" s="5">
        <v>1614100000</v>
      </c>
      <c r="K1360" s="2">
        <v>0</v>
      </c>
      <c r="L1360" s="5">
        <v>208400000</v>
      </c>
      <c r="M1360" s="1">
        <f t="shared" si="85"/>
        <v>1822500000</v>
      </c>
      <c r="N1360" s="1">
        <f t="shared" si="86"/>
        <v>2967800000</v>
      </c>
      <c r="O1360" s="1">
        <f t="shared" si="87"/>
        <v>1145300000</v>
      </c>
    </row>
    <row r="1361" spans="1:15" hidden="1" x14ac:dyDescent="0.3">
      <c r="A1361" s="2">
        <v>1414</v>
      </c>
      <c r="B1361" s="2" t="s">
        <v>476</v>
      </c>
      <c r="C1361" s="2" t="s">
        <v>11</v>
      </c>
      <c r="D1361" s="3">
        <v>41274</v>
      </c>
      <c r="E1361" s="4">
        <f t="shared" si="84"/>
        <v>2012</v>
      </c>
      <c r="F1361" s="2" t="s">
        <v>51</v>
      </c>
      <c r="G1361" s="2" t="s">
        <v>477</v>
      </c>
      <c r="H1361" s="5">
        <v>1290052000</v>
      </c>
      <c r="I1361" s="5">
        <v>470243000</v>
      </c>
      <c r="J1361" s="5">
        <v>120310000</v>
      </c>
      <c r="K1361" s="2">
        <v>0</v>
      </c>
      <c r="L1361" s="5">
        <v>330418000</v>
      </c>
      <c r="M1361" s="1">
        <f t="shared" si="85"/>
        <v>450728000</v>
      </c>
      <c r="N1361" s="1">
        <f t="shared" si="86"/>
        <v>819809000</v>
      </c>
      <c r="O1361" s="1">
        <f t="shared" si="87"/>
        <v>369081000</v>
      </c>
    </row>
    <row r="1362" spans="1:15" hidden="1" x14ac:dyDescent="0.3">
      <c r="A1362" s="2">
        <v>1415</v>
      </c>
      <c r="B1362" s="2" t="s">
        <v>476</v>
      </c>
      <c r="C1362" s="2" t="s">
        <v>14</v>
      </c>
      <c r="D1362" s="3">
        <v>41639</v>
      </c>
      <c r="E1362" s="4">
        <f t="shared" si="84"/>
        <v>2013</v>
      </c>
      <c r="F1362" s="2" t="s">
        <v>51</v>
      </c>
      <c r="G1362" s="2" t="s">
        <v>477</v>
      </c>
      <c r="H1362" s="5">
        <v>1371065000</v>
      </c>
      <c r="I1362" s="5">
        <v>479665000</v>
      </c>
      <c r="J1362" s="5">
        <v>122128000</v>
      </c>
      <c r="K1362" s="2">
        <v>0</v>
      </c>
      <c r="L1362" s="5">
        <v>340316000</v>
      </c>
      <c r="M1362" s="1">
        <f t="shared" si="85"/>
        <v>462444000</v>
      </c>
      <c r="N1362" s="1">
        <f t="shared" si="86"/>
        <v>891400000</v>
      </c>
      <c r="O1362" s="1">
        <f t="shared" si="87"/>
        <v>428956000</v>
      </c>
    </row>
    <row r="1363" spans="1:15" hidden="1" x14ac:dyDescent="0.3">
      <c r="A1363" s="2">
        <v>1416</v>
      </c>
      <c r="B1363" s="2" t="s">
        <v>476</v>
      </c>
      <c r="C1363" s="2" t="s">
        <v>15</v>
      </c>
      <c r="D1363" s="3">
        <v>42004</v>
      </c>
      <c r="E1363" s="4">
        <f t="shared" si="84"/>
        <v>2014</v>
      </c>
      <c r="F1363" s="2" t="s">
        <v>51</v>
      </c>
      <c r="G1363" s="2" t="s">
        <v>477</v>
      </c>
      <c r="H1363" s="5">
        <v>1519978000</v>
      </c>
      <c r="I1363" s="5">
        <v>500126000</v>
      </c>
      <c r="J1363" s="5">
        <v>133502000</v>
      </c>
      <c r="K1363" s="2">
        <v>0</v>
      </c>
      <c r="L1363" s="5">
        <v>393987000</v>
      </c>
      <c r="M1363" s="1">
        <f t="shared" si="85"/>
        <v>527489000</v>
      </c>
      <c r="N1363" s="1">
        <f t="shared" si="86"/>
        <v>1019852000</v>
      </c>
      <c r="O1363" s="1">
        <f t="shared" si="87"/>
        <v>492363000</v>
      </c>
    </row>
    <row r="1364" spans="1:15" hidden="1" x14ac:dyDescent="0.3">
      <c r="A1364" s="2">
        <v>1417</v>
      </c>
      <c r="B1364" s="2" t="s">
        <v>476</v>
      </c>
      <c r="C1364" s="2" t="s">
        <v>16</v>
      </c>
      <c r="D1364" s="3">
        <v>42369</v>
      </c>
      <c r="E1364" s="4">
        <f t="shared" si="84"/>
        <v>2015</v>
      </c>
      <c r="F1364" s="2" t="s">
        <v>51</v>
      </c>
      <c r="G1364" s="2" t="s">
        <v>477</v>
      </c>
      <c r="H1364" s="5">
        <v>1662829000</v>
      </c>
      <c r="I1364" s="5">
        <v>534326000</v>
      </c>
      <c r="J1364" s="5">
        <v>139137000</v>
      </c>
      <c r="K1364" s="2">
        <v>0</v>
      </c>
      <c r="L1364" s="5">
        <v>588235000</v>
      </c>
      <c r="M1364" s="1">
        <f t="shared" si="85"/>
        <v>727372000</v>
      </c>
      <c r="N1364" s="1">
        <f t="shared" si="86"/>
        <v>1128503000</v>
      </c>
      <c r="O1364" s="1">
        <f t="shared" si="87"/>
        <v>401131000</v>
      </c>
    </row>
    <row r="1365" spans="1:15" hidden="1" x14ac:dyDescent="0.3">
      <c r="A1365" s="2">
        <v>1418</v>
      </c>
      <c r="B1365" s="2" t="s">
        <v>478</v>
      </c>
      <c r="C1365" s="2" t="s">
        <v>11</v>
      </c>
      <c r="D1365" s="3">
        <v>41639</v>
      </c>
      <c r="E1365" s="4">
        <f t="shared" si="84"/>
        <v>2013</v>
      </c>
      <c r="F1365" s="2" t="s">
        <v>18</v>
      </c>
      <c r="G1365" s="2" t="s">
        <v>479</v>
      </c>
      <c r="H1365" s="5">
        <v>3237500000</v>
      </c>
      <c r="I1365" s="5">
        <v>1638900000</v>
      </c>
      <c r="J1365" s="5">
        <v>1012400000</v>
      </c>
      <c r="K1365" s="2">
        <v>0</v>
      </c>
      <c r="L1365" s="2">
        <v>0</v>
      </c>
      <c r="M1365" s="1">
        <f t="shared" si="85"/>
        <v>1012400000</v>
      </c>
      <c r="N1365" s="1">
        <f t="shared" si="86"/>
        <v>1598600000</v>
      </c>
      <c r="O1365" s="1">
        <f t="shared" si="87"/>
        <v>586200000</v>
      </c>
    </row>
    <row r="1366" spans="1:15" hidden="1" x14ac:dyDescent="0.3">
      <c r="A1366" s="2">
        <v>1419</v>
      </c>
      <c r="B1366" s="2" t="s">
        <v>478</v>
      </c>
      <c r="C1366" s="2" t="s">
        <v>14</v>
      </c>
      <c r="D1366" s="3">
        <v>42007</v>
      </c>
      <c r="E1366" s="4">
        <f t="shared" si="84"/>
        <v>2015</v>
      </c>
      <c r="F1366" s="2" t="s">
        <v>18</v>
      </c>
      <c r="G1366" s="2" t="s">
        <v>479</v>
      </c>
      <c r="H1366" s="5">
        <v>3492600000</v>
      </c>
      <c r="I1366" s="5">
        <v>1759200000</v>
      </c>
      <c r="J1366" s="5">
        <v>1048700000</v>
      </c>
      <c r="K1366" s="2">
        <v>0</v>
      </c>
      <c r="L1366" s="2">
        <v>0</v>
      </c>
      <c r="M1366" s="1">
        <f t="shared" si="85"/>
        <v>1048700000</v>
      </c>
      <c r="N1366" s="1">
        <f t="shared" si="86"/>
        <v>1733400000</v>
      </c>
      <c r="O1366" s="1">
        <f t="shared" si="87"/>
        <v>684700000</v>
      </c>
    </row>
    <row r="1367" spans="1:15" hidden="1" x14ac:dyDescent="0.3">
      <c r="A1367" s="2">
        <v>1420</v>
      </c>
      <c r="B1367" s="2" t="s">
        <v>478</v>
      </c>
      <c r="C1367" s="2" t="s">
        <v>15</v>
      </c>
      <c r="D1367" s="3">
        <v>42371</v>
      </c>
      <c r="E1367" s="4">
        <f t="shared" si="84"/>
        <v>2016</v>
      </c>
      <c r="F1367" s="2" t="s">
        <v>18</v>
      </c>
      <c r="G1367" s="2" t="s">
        <v>479</v>
      </c>
      <c r="H1367" s="5">
        <v>3593100000</v>
      </c>
      <c r="I1367" s="5">
        <v>1774600000</v>
      </c>
      <c r="J1367" s="5">
        <v>1053700000</v>
      </c>
      <c r="K1367" s="2">
        <v>0</v>
      </c>
      <c r="L1367" s="2">
        <v>0</v>
      </c>
      <c r="M1367" s="1">
        <f t="shared" si="85"/>
        <v>1053700000</v>
      </c>
      <c r="N1367" s="1">
        <f t="shared" si="86"/>
        <v>1818500000</v>
      </c>
      <c r="O1367" s="1">
        <f t="shared" si="87"/>
        <v>764800000</v>
      </c>
    </row>
    <row r="1368" spans="1:15" hidden="1" x14ac:dyDescent="0.3">
      <c r="A1368" s="2">
        <v>1421</v>
      </c>
      <c r="B1368" s="2" t="s">
        <v>478</v>
      </c>
      <c r="C1368" s="2" t="s">
        <v>16</v>
      </c>
      <c r="D1368" s="3">
        <v>42735</v>
      </c>
      <c r="E1368" s="4">
        <f t="shared" si="84"/>
        <v>2016</v>
      </c>
      <c r="F1368" s="2" t="s">
        <v>18</v>
      </c>
      <c r="G1368" s="2" t="s">
        <v>479</v>
      </c>
      <c r="H1368" s="5">
        <v>3711800000</v>
      </c>
      <c r="I1368" s="5">
        <v>1803500000</v>
      </c>
      <c r="J1368" s="5">
        <v>1054100000</v>
      </c>
      <c r="K1368" s="2">
        <v>0</v>
      </c>
      <c r="L1368" s="2">
        <v>0</v>
      </c>
      <c r="M1368" s="1">
        <f t="shared" si="85"/>
        <v>1054100000</v>
      </c>
      <c r="N1368" s="1">
        <f t="shared" si="86"/>
        <v>1908300000</v>
      </c>
      <c r="O1368" s="1">
        <f t="shared" si="87"/>
        <v>854200000</v>
      </c>
    </row>
    <row r="1369" spans="1:15" hidden="1" x14ac:dyDescent="0.3">
      <c r="A1369" s="2">
        <v>1422</v>
      </c>
      <c r="B1369" s="2" t="s">
        <v>480</v>
      </c>
      <c r="C1369" s="2" t="s">
        <v>11</v>
      </c>
      <c r="D1369" s="3">
        <v>41274</v>
      </c>
      <c r="E1369" s="4">
        <f t="shared" si="84"/>
        <v>2012</v>
      </c>
      <c r="F1369" s="2" t="s">
        <v>18</v>
      </c>
      <c r="G1369" s="2" t="s">
        <v>203</v>
      </c>
      <c r="H1369" s="5">
        <v>2307182000</v>
      </c>
      <c r="I1369" s="5">
        <v>610836000</v>
      </c>
      <c r="J1369" s="5">
        <v>655473000</v>
      </c>
      <c r="K1369" s="2">
        <v>0</v>
      </c>
      <c r="L1369" s="5">
        <v>107591000</v>
      </c>
      <c r="M1369" s="1">
        <f t="shared" si="85"/>
        <v>763064000</v>
      </c>
      <c r="N1369" s="1">
        <f t="shared" si="86"/>
        <v>1696346000</v>
      </c>
      <c r="O1369" s="1">
        <f t="shared" si="87"/>
        <v>933282000</v>
      </c>
    </row>
    <row r="1370" spans="1:15" hidden="1" x14ac:dyDescent="0.3">
      <c r="A1370" s="2">
        <v>1423</v>
      </c>
      <c r="B1370" s="2" t="s">
        <v>480</v>
      </c>
      <c r="C1370" s="2" t="s">
        <v>14</v>
      </c>
      <c r="D1370" s="3">
        <v>41639</v>
      </c>
      <c r="E1370" s="4">
        <f t="shared" si="84"/>
        <v>2013</v>
      </c>
      <c r="F1370" s="2" t="s">
        <v>18</v>
      </c>
      <c r="G1370" s="2" t="s">
        <v>203</v>
      </c>
      <c r="H1370" s="5">
        <v>2530809000</v>
      </c>
      <c r="I1370" s="5">
        <v>699294000</v>
      </c>
      <c r="J1370" s="5">
        <v>729055000</v>
      </c>
      <c r="K1370" s="2">
        <v>0</v>
      </c>
      <c r="L1370" s="5">
        <v>117580000</v>
      </c>
      <c r="M1370" s="1">
        <f t="shared" si="85"/>
        <v>846635000</v>
      </c>
      <c r="N1370" s="1">
        <f t="shared" si="86"/>
        <v>1831515000</v>
      </c>
      <c r="O1370" s="1">
        <f t="shared" si="87"/>
        <v>984880000</v>
      </c>
    </row>
    <row r="1371" spans="1:15" hidden="1" x14ac:dyDescent="0.3">
      <c r="A1371" s="2">
        <v>1424</v>
      </c>
      <c r="B1371" s="2" t="s">
        <v>480</v>
      </c>
      <c r="C1371" s="2" t="s">
        <v>15</v>
      </c>
      <c r="D1371" s="3">
        <v>42004</v>
      </c>
      <c r="E1371" s="4">
        <f t="shared" si="84"/>
        <v>2014</v>
      </c>
      <c r="F1371" s="2" t="s">
        <v>18</v>
      </c>
      <c r="G1371" s="2" t="s">
        <v>203</v>
      </c>
      <c r="H1371" s="5">
        <v>2665456000</v>
      </c>
      <c r="I1371" s="5">
        <v>778896000</v>
      </c>
      <c r="J1371" s="5">
        <v>764799000</v>
      </c>
      <c r="K1371" s="2">
        <v>0</v>
      </c>
      <c r="L1371" s="5">
        <v>128582000</v>
      </c>
      <c r="M1371" s="1">
        <f t="shared" si="85"/>
        <v>893381000</v>
      </c>
      <c r="N1371" s="1">
        <f t="shared" si="86"/>
        <v>1886560000</v>
      </c>
      <c r="O1371" s="1">
        <f t="shared" si="87"/>
        <v>993179000</v>
      </c>
    </row>
    <row r="1372" spans="1:15" hidden="1" x14ac:dyDescent="0.3">
      <c r="A1372" s="2">
        <v>1425</v>
      </c>
      <c r="B1372" s="2" t="s">
        <v>480</v>
      </c>
      <c r="C1372" s="2" t="s">
        <v>16</v>
      </c>
      <c r="D1372" s="3">
        <v>42369</v>
      </c>
      <c r="E1372" s="4">
        <f t="shared" si="84"/>
        <v>2015</v>
      </c>
      <c r="F1372" s="2" t="s">
        <v>18</v>
      </c>
      <c r="G1372" s="2" t="s">
        <v>203</v>
      </c>
      <c r="H1372" s="5">
        <v>3018227000</v>
      </c>
      <c r="I1372" s="5">
        <v>987357000</v>
      </c>
      <c r="J1372" s="5">
        <v>785179000</v>
      </c>
      <c r="K1372" s="2">
        <v>0</v>
      </c>
      <c r="L1372" s="5">
        <v>137596000</v>
      </c>
      <c r="M1372" s="1">
        <f t="shared" si="85"/>
        <v>922775000</v>
      </c>
      <c r="N1372" s="1">
        <f t="shared" si="86"/>
        <v>2030870000</v>
      </c>
      <c r="O1372" s="1">
        <f t="shared" si="87"/>
        <v>1108095000</v>
      </c>
    </row>
    <row r="1373" spans="1:15" hidden="1" x14ac:dyDescent="0.3">
      <c r="A1373" s="2">
        <v>1426</v>
      </c>
      <c r="B1373" s="2" t="s">
        <v>481</v>
      </c>
      <c r="C1373" s="2" t="s">
        <v>11</v>
      </c>
      <c r="D1373" s="3">
        <v>41274</v>
      </c>
      <c r="E1373" s="4">
        <f t="shared" si="84"/>
        <v>2012</v>
      </c>
      <c r="F1373" s="2" t="s">
        <v>41</v>
      </c>
      <c r="G1373" s="2" t="s">
        <v>44</v>
      </c>
      <c r="H1373" s="5">
        <v>16537000000</v>
      </c>
      <c r="I1373" s="5">
        <v>9373000000</v>
      </c>
      <c r="J1373" s="5">
        <v>914000000</v>
      </c>
      <c r="K1373" s="2">
        <v>0</v>
      </c>
      <c r="L1373" s="5">
        <v>1787000000</v>
      </c>
      <c r="M1373" s="1">
        <f t="shared" si="85"/>
        <v>2701000000</v>
      </c>
      <c r="N1373" s="1">
        <f t="shared" si="86"/>
        <v>7164000000</v>
      </c>
      <c r="O1373" s="1">
        <f t="shared" si="87"/>
        <v>4463000000</v>
      </c>
    </row>
    <row r="1374" spans="1:15" hidden="1" x14ac:dyDescent="0.3">
      <c r="A1374" s="2">
        <v>1427</v>
      </c>
      <c r="B1374" s="2" t="s">
        <v>481</v>
      </c>
      <c r="C1374" s="2" t="s">
        <v>14</v>
      </c>
      <c r="D1374" s="3">
        <v>41639</v>
      </c>
      <c r="E1374" s="4">
        <f t="shared" si="84"/>
        <v>2013</v>
      </c>
      <c r="F1374" s="2" t="s">
        <v>41</v>
      </c>
      <c r="G1374" s="2" t="s">
        <v>44</v>
      </c>
      <c r="H1374" s="5">
        <v>17087000000</v>
      </c>
      <c r="I1374" s="5">
        <v>9817000000</v>
      </c>
      <c r="J1374" s="5">
        <v>934000000</v>
      </c>
      <c r="K1374" s="2">
        <v>0</v>
      </c>
      <c r="L1374" s="5">
        <v>1901000000</v>
      </c>
      <c r="M1374" s="1">
        <f t="shared" si="85"/>
        <v>2835000000</v>
      </c>
      <c r="N1374" s="1">
        <f t="shared" si="86"/>
        <v>7270000000</v>
      </c>
      <c r="O1374" s="1">
        <f t="shared" si="87"/>
        <v>4435000000</v>
      </c>
    </row>
    <row r="1375" spans="1:15" hidden="1" x14ac:dyDescent="0.3">
      <c r="A1375" s="2">
        <v>1428</v>
      </c>
      <c r="B1375" s="2" t="s">
        <v>481</v>
      </c>
      <c r="C1375" s="2" t="s">
        <v>15</v>
      </c>
      <c r="D1375" s="3">
        <v>42004</v>
      </c>
      <c r="E1375" s="4">
        <f t="shared" si="84"/>
        <v>2014</v>
      </c>
      <c r="F1375" s="2" t="s">
        <v>41</v>
      </c>
      <c r="G1375" s="2" t="s">
        <v>44</v>
      </c>
      <c r="H1375" s="5">
        <v>18467000000</v>
      </c>
      <c r="I1375" s="5">
        <v>11031000000</v>
      </c>
      <c r="J1375" s="5">
        <v>981000000</v>
      </c>
      <c r="K1375" s="2">
        <v>0</v>
      </c>
      <c r="L1375" s="5">
        <v>1945000000</v>
      </c>
      <c r="M1375" s="1">
        <f t="shared" si="85"/>
        <v>2926000000</v>
      </c>
      <c r="N1375" s="1">
        <f t="shared" si="86"/>
        <v>7436000000</v>
      </c>
      <c r="O1375" s="1">
        <f t="shared" si="87"/>
        <v>4510000000</v>
      </c>
    </row>
    <row r="1376" spans="1:15" hidden="1" x14ac:dyDescent="0.3">
      <c r="A1376" s="2">
        <v>1429</v>
      </c>
      <c r="B1376" s="2" t="s">
        <v>481</v>
      </c>
      <c r="C1376" s="2" t="s">
        <v>16</v>
      </c>
      <c r="D1376" s="3">
        <v>42369</v>
      </c>
      <c r="E1376" s="4">
        <f t="shared" si="84"/>
        <v>2015</v>
      </c>
      <c r="F1376" s="2" t="s">
        <v>41</v>
      </c>
      <c r="G1376" s="2" t="s">
        <v>44</v>
      </c>
      <c r="H1376" s="5">
        <v>17489000000</v>
      </c>
      <c r="I1376" s="5">
        <v>9811000000</v>
      </c>
      <c r="J1376" s="5">
        <v>997000000</v>
      </c>
      <c r="K1376" s="2">
        <v>0</v>
      </c>
      <c r="L1376" s="5">
        <v>2034000000</v>
      </c>
      <c r="M1376" s="1">
        <f t="shared" si="85"/>
        <v>3031000000</v>
      </c>
      <c r="N1376" s="1">
        <f t="shared" si="86"/>
        <v>7678000000</v>
      </c>
      <c r="O1376" s="1">
        <f t="shared" si="87"/>
        <v>4647000000</v>
      </c>
    </row>
    <row r="1377" spans="1:15" hidden="1" x14ac:dyDescent="0.3">
      <c r="A1377" s="2">
        <v>1430</v>
      </c>
      <c r="B1377" s="2" t="s">
        <v>482</v>
      </c>
      <c r="C1377" s="2" t="s">
        <v>11</v>
      </c>
      <c r="D1377" s="3">
        <v>41274</v>
      </c>
      <c r="E1377" s="4">
        <f t="shared" si="84"/>
        <v>2012</v>
      </c>
      <c r="F1377" s="2" t="s">
        <v>51</v>
      </c>
      <c r="G1377" s="2" t="s">
        <v>52</v>
      </c>
      <c r="H1377" s="5">
        <v>4256157000</v>
      </c>
      <c r="I1377" s="5">
        <v>800380000</v>
      </c>
      <c r="J1377" s="5">
        <v>376687000</v>
      </c>
      <c r="K1377" s="2">
        <v>0</v>
      </c>
      <c r="L1377" s="5">
        <v>1068382000</v>
      </c>
      <c r="M1377" s="1">
        <f t="shared" si="85"/>
        <v>1445069000</v>
      </c>
      <c r="N1377" s="1">
        <f t="shared" si="86"/>
        <v>3455777000</v>
      </c>
      <c r="O1377" s="1">
        <f t="shared" si="87"/>
        <v>2010708000</v>
      </c>
    </row>
    <row r="1378" spans="1:15" hidden="1" x14ac:dyDescent="0.3">
      <c r="A1378" s="2">
        <v>1431</v>
      </c>
      <c r="B1378" s="2" t="s">
        <v>482</v>
      </c>
      <c r="C1378" s="2" t="s">
        <v>14</v>
      </c>
      <c r="D1378" s="3">
        <v>41639</v>
      </c>
      <c r="E1378" s="4">
        <f t="shared" si="84"/>
        <v>2013</v>
      </c>
      <c r="F1378" s="2" t="s">
        <v>51</v>
      </c>
      <c r="G1378" s="2" t="s">
        <v>52</v>
      </c>
      <c r="H1378" s="5">
        <v>4543849000</v>
      </c>
      <c r="I1378" s="5">
        <v>837946000</v>
      </c>
      <c r="J1378" s="5">
        <v>402369000</v>
      </c>
      <c r="K1378" s="2">
        <v>0</v>
      </c>
      <c r="L1378" s="5">
        <v>1107700000</v>
      </c>
      <c r="M1378" s="1">
        <f t="shared" si="85"/>
        <v>1510069000</v>
      </c>
      <c r="N1378" s="1">
        <f t="shared" si="86"/>
        <v>3705903000</v>
      </c>
      <c r="O1378" s="1">
        <f t="shared" si="87"/>
        <v>2195834000</v>
      </c>
    </row>
    <row r="1379" spans="1:15" hidden="1" x14ac:dyDescent="0.3">
      <c r="A1379" s="2">
        <v>1432</v>
      </c>
      <c r="B1379" s="2" t="s">
        <v>482</v>
      </c>
      <c r="C1379" s="2" t="s">
        <v>15</v>
      </c>
      <c r="D1379" s="3">
        <v>42004</v>
      </c>
      <c r="E1379" s="4">
        <f t="shared" si="84"/>
        <v>2014</v>
      </c>
      <c r="F1379" s="2" t="s">
        <v>51</v>
      </c>
      <c r="G1379" s="2" t="s">
        <v>52</v>
      </c>
      <c r="H1379" s="5">
        <v>4870818000</v>
      </c>
      <c r="I1379" s="5">
        <v>882803000</v>
      </c>
      <c r="J1379" s="5">
        <v>446845000</v>
      </c>
      <c r="K1379" s="2">
        <v>0</v>
      </c>
      <c r="L1379" s="5">
        <v>1143827000</v>
      </c>
      <c r="M1379" s="1">
        <f t="shared" si="85"/>
        <v>1590672000</v>
      </c>
      <c r="N1379" s="1">
        <f t="shared" si="86"/>
        <v>3988015000</v>
      </c>
      <c r="O1379" s="1">
        <f t="shared" si="87"/>
        <v>2397343000</v>
      </c>
    </row>
    <row r="1380" spans="1:15" hidden="1" x14ac:dyDescent="0.3">
      <c r="A1380" s="2">
        <v>1433</v>
      </c>
      <c r="B1380" s="2" t="s">
        <v>482</v>
      </c>
      <c r="C1380" s="2" t="s">
        <v>16</v>
      </c>
      <c r="D1380" s="3">
        <v>42369</v>
      </c>
      <c r="E1380" s="4">
        <f t="shared" si="84"/>
        <v>2015</v>
      </c>
      <c r="F1380" s="2" t="s">
        <v>51</v>
      </c>
      <c r="G1380" s="2" t="s">
        <v>52</v>
      </c>
      <c r="H1380" s="5">
        <v>5266103000</v>
      </c>
      <c r="I1380" s="5">
        <v>960192000</v>
      </c>
      <c r="J1380" s="5">
        <v>452835000</v>
      </c>
      <c r="K1380" s="2">
        <v>0</v>
      </c>
      <c r="L1380" s="5">
        <v>1177568000</v>
      </c>
      <c r="M1380" s="1">
        <f t="shared" si="85"/>
        <v>1630403000</v>
      </c>
      <c r="N1380" s="1">
        <f t="shared" si="86"/>
        <v>4305911000</v>
      </c>
      <c r="O1380" s="1">
        <f t="shared" si="87"/>
        <v>2675508000</v>
      </c>
    </row>
    <row r="1381" spans="1:15" hidden="1" x14ac:dyDescent="0.3">
      <c r="A1381" s="2">
        <v>1438</v>
      </c>
      <c r="B1381" s="2" t="s">
        <v>483</v>
      </c>
      <c r="C1381" s="2" t="s">
        <v>11</v>
      </c>
      <c r="D1381" s="3">
        <v>41307</v>
      </c>
      <c r="E1381" s="4">
        <f t="shared" si="84"/>
        <v>2013</v>
      </c>
      <c r="F1381" s="2" t="s">
        <v>18</v>
      </c>
      <c r="G1381" s="2" t="s">
        <v>78</v>
      </c>
      <c r="H1381" s="5">
        <v>24380510000</v>
      </c>
      <c r="I1381" s="5">
        <v>17889249000</v>
      </c>
      <c r="J1381" s="5">
        <v>4884284000</v>
      </c>
      <c r="K1381" s="2">
        <v>0</v>
      </c>
      <c r="L1381" s="5">
        <v>78900000</v>
      </c>
      <c r="M1381" s="1">
        <f t="shared" si="85"/>
        <v>4963184000</v>
      </c>
      <c r="N1381" s="1">
        <f t="shared" si="86"/>
        <v>6491261000</v>
      </c>
      <c r="O1381" s="1">
        <f t="shared" si="87"/>
        <v>1528077000</v>
      </c>
    </row>
    <row r="1382" spans="1:15" hidden="1" x14ac:dyDescent="0.3">
      <c r="A1382" s="2">
        <v>1439</v>
      </c>
      <c r="B1382" s="2" t="s">
        <v>483</v>
      </c>
      <c r="C1382" s="2" t="s">
        <v>14</v>
      </c>
      <c r="D1382" s="3">
        <v>41671</v>
      </c>
      <c r="E1382" s="4">
        <f t="shared" si="84"/>
        <v>2014</v>
      </c>
      <c r="F1382" s="2" t="s">
        <v>18</v>
      </c>
      <c r="G1382" s="2" t="s">
        <v>78</v>
      </c>
      <c r="H1382" s="5">
        <v>23114000000</v>
      </c>
      <c r="I1382" s="5">
        <v>17082000000</v>
      </c>
      <c r="J1382" s="5">
        <v>4735000000</v>
      </c>
      <c r="K1382" s="2">
        <v>0</v>
      </c>
      <c r="L1382" s="5">
        <v>55000000</v>
      </c>
      <c r="M1382" s="1">
        <f t="shared" si="85"/>
        <v>4790000000</v>
      </c>
      <c r="N1382" s="1">
        <f t="shared" si="86"/>
        <v>6032000000</v>
      </c>
      <c r="O1382" s="1">
        <f t="shared" si="87"/>
        <v>1242000000</v>
      </c>
    </row>
    <row r="1383" spans="1:15" hidden="1" x14ac:dyDescent="0.3">
      <c r="A1383" s="2">
        <v>1440</v>
      </c>
      <c r="B1383" s="2" t="s">
        <v>483</v>
      </c>
      <c r="C1383" s="2" t="s">
        <v>15</v>
      </c>
      <c r="D1383" s="3">
        <v>42035</v>
      </c>
      <c r="E1383" s="4">
        <f t="shared" si="84"/>
        <v>2015</v>
      </c>
      <c r="F1383" s="2" t="s">
        <v>18</v>
      </c>
      <c r="G1383" s="2" t="s">
        <v>78</v>
      </c>
      <c r="H1383" s="5">
        <v>22492000000</v>
      </c>
      <c r="I1383" s="5">
        <v>16691000000</v>
      </c>
      <c r="J1383" s="5">
        <v>4816000000</v>
      </c>
      <c r="K1383" s="2">
        <v>0</v>
      </c>
      <c r="L1383" s="5">
        <v>62000000</v>
      </c>
      <c r="M1383" s="1">
        <f t="shared" si="85"/>
        <v>4878000000</v>
      </c>
      <c r="N1383" s="1">
        <f t="shared" si="86"/>
        <v>5801000000</v>
      </c>
      <c r="O1383" s="1">
        <f t="shared" si="87"/>
        <v>923000000</v>
      </c>
    </row>
    <row r="1384" spans="1:15" hidden="1" x14ac:dyDescent="0.3">
      <c r="A1384" s="2">
        <v>1441</v>
      </c>
      <c r="B1384" s="2" t="s">
        <v>483</v>
      </c>
      <c r="C1384" s="2" t="s">
        <v>16</v>
      </c>
      <c r="D1384" s="3">
        <v>42399</v>
      </c>
      <c r="E1384" s="4">
        <f t="shared" si="84"/>
        <v>2016</v>
      </c>
      <c r="F1384" s="2" t="s">
        <v>18</v>
      </c>
      <c r="G1384" s="2" t="s">
        <v>78</v>
      </c>
      <c r="H1384" s="5">
        <v>21059000000</v>
      </c>
      <c r="I1384" s="5">
        <v>15545000000</v>
      </c>
      <c r="J1384" s="5">
        <v>4600000000</v>
      </c>
      <c r="K1384" s="2">
        <v>0</v>
      </c>
      <c r="L1384" s="5">
        <v>67000000</v>
      </c>
      <c r="M1384" s="1">
        <f t="shared" si="85"/>
        <v>4667000000</v>
      </c>
      <c r="N1384" s="1">
        <f t="shared" si="86"/>
        <v>5514000000</v>
      </c>
      <c r="O1384" s="1">
        <f t="shared" si="87"/>
        <v>847000000</v>
      </c>
    </row>
    <row r="1385" spans="1:15" hidden="1" x14ac:dyDescent="0.3">
      <c r="A1385" s="2">
        <v>1442</v>
      </c>
      <c r="B1385" s="2" t="s">
        <v>484</v>
      </c>
      <c r="C1385" s="2" t="s">
        <v>11</v>
      </c>
      <c r="D1385" s="3">
        <v>41274</v>
      </c>
      <c r="E1385" s="4">
        <f t="shared" si="84"/>
        <v>2012</v>
      </c>
      <c r="F1385" s="2" t="s">
        <v>12</v>
      </c>
      <c r="G1385" s="2" t="s">
        <v>163</v>
      </c>
      <c r="H1385" s="5">
        <v>1913149000</v>
      </c>
      <c r="I1385" s="5">
        <v>1055844000</v>
      </c>
      <c r="J1385" s="5">
        <v>356817000</v>
      </c>
      <c r="K1385" s="2">
        <v>0</v>
      </c>
      <c r="L1385" s="5">
        <v>31652000</v>
      </c>
      <c r="M1385" s="1">
        <f t="shared" si="85"/>
        <v>388469000</v>
      </c>
      <c r="N1385" s="1">
        <f t="shared" si="86"/>
        <v>857305000</v>
      </c>
      <c r="O1385" s="1">
        <f t="shared" si="87"/>
        <v>468836000</v>
      </c>
    </row>
    <row r="1386" spans="1:15" hidden="1" x14ac:dyDescent="0.3">
      <c r="A1386" s="2">
        <v>1443</v>
      </c>
      <c r="B1386" s="2" t="s">
        <v>484</v>
      </c>
      <c r="C1386" s="2" t="s">
        <v>14</v>
      </c>
      <c r="D1386" s="3">
        <v>41639</v>
      </c>
      <c r="E1386" s="4">
        <f t="shared" si="84"/>
        <v>2013</v>
      </c>
      <c r="F1386" s="2" t="s">
        <v>12</v>
      </c>
      <c r="G1386" s="2" t="s">
        <v>163</v>
      </c>
      <c r="H1386" s="5">
        <v>2142807000</v>
      </c>
      <c r="I1386" s="5">
        <v>1178173000</v>
      </c>
      <c r="J1386" s="5">
        <v>390610000</v>
      </c>
      <c r="K1386" s="2">
        <v>0</v>
      </c>
      <c r="L1386" s="5">
        <v>38405000</v>
      </c>
      <c r="M1386" s="1">
        <f t="shared" si="85"/>
        <v>429015000</v>
      </c>
      <c r="N1386" s="1">
        <f t="shared" si="86"/>
        <v>964634000</v>
      </c>
      <c r="O1386" s="1">
        <f t="shared" si="87"/>
        <v>535619000</v>
      </c>
    </row>
    <row r="1387" spans="1:15" hidden="1" x14ac:dyDescent="0.3">
      <c r="A1387" s="2">
        <v>1444</v>
      </c>
      <c r="B1387" s="2" t="s">
        <v>484</v>
      </c>
      <c r="C1387" s="2" t="s">
        <v>15</v>
      </c>
      <c r="D1387" s="3">
        <v>42004</v>
      </c>
      <c r="E1387" s="4">
        <f t="shared" si="84"/>
        <v>2014</v>
      </c>
      <c r="F1387" s="2" t="s">
        <v>12</v>
      </c>
      <c r="G1387" s="2" t="s">
        <v>163</v>
      </c>
      <c r="H1387" s="5">
        <v>2555601000</v>
      </c>
      <c r="I1387" s="5">
        <v>1461190000</v>
      </c>
      <c r="J1387" s="5">
        <v>489937000</v>
      </c>
      <c r="K1387" s="2">
        <v>0</v>
      </c>
      <c r="L1387" s="5">
        <v>48138000</v>
      </c>
      <c r="M1387" s="1">
        <f t="shared" si="85"/>
        <v>538075000</v>
      </c>
      <c r="N1387" s="1">
        <f t="shared" si="86"/>
        <v>1094411000</v>
      </c>
      <c r="O1387" s="1">
        <f t="shared" si="87"/>
        <v>556336000</v>
      </c>
    </row>
    <row r="1388" spans="1:15" hidden="1" x14ac:dyDescent="0.3">
      <c r="A1388" s="2">
        <v>1445</v>
      </c>
      <c r="B1388" s="2" t="s">
        <v>484</v>
      </c>
      <c r="C1388" s="2" t="s">
        <v>16</v>
      </c>
      <c r="D1388" s="3">
        <v>42369</v>
      </c>
      <c r="E1388" s="4">
        <f t="shared" si="84"/>
        <v>2015</v>
      </c>
      <c r="F1388" s="2" t="s">
        <v>12</v>
      </c>
      <c r="G1388" s="2" t="s">
        <v>163</v>
      </c>
      <c r="H1388" s="5">
        <v>2985908000</v>
      </c>
      <c r="I1388" s="5">
        <v>1719723000</v>
      </c>
      <c r="J1388" s="5">
        <v>712803000</v>
      </c>
      <c r="K1388" s="2">
        <v>0</v>
      </c>
      <c r="L1388" s="5">
        <v>65770000</v>
      </c>
      <c r="M1388" s="1">
        <f t="shared" si="85"/>
        <v>778573000</v>
      </c>
      <c r="N1388" s="1">
        <f t="shared" si="86"/>
        <v>1266185000</v>
      </c>
      <c r="O1388" s="1">
        <f t="shared" si="87"/>
        <v>487612000</v>
      </c>
    </row>
    <row r="1389" spans="1:15" hidden="1" x14ac:dyDescent="0.3">
      <c r="A1389" s="2">
        <v>1446</v>
      </c>
      <c r="B1389" s="2" t="s">
        <v>485</v>
      </c>
      <c r="C1389" s="2" t="s">
        <v>11</v>
      </c>
      <c r="D1389" s="3">
        <v>41274</v>
      </c>
      <c r="E1389" s="4">
        <f t="shared" si="84"/>
        <v>2012</v>
      </c>
      <c r="F1389" s="2" t="s">
        <v>41</v>
      </c>
      <c r="G1389" s="2" t="s">
        <v>42</v>
      </c>
      <c r="H1389" s="5">
        <v>9647000000</v>
      </c>
      <c r="I1389" s="5">
        <v>6646000000</v>
      </c>
      <c r="J1389" s="5">
        <v>359000000</v>
      </c>
      <c r="K1389" s="2">
        <v>0</v>
      </c>
      <c r="L1389" s="5">
        <v>1090000000</v>
      </c>
      <c r="M1389" s="1">
        <f t="shared" si="85"/>
        <v>1449000000</v>
      </c>
      <c r="N1389" s="1">
        <f t="shared" si="86"/>
        <v>3001000000</v>
      </c>
      <c r="O1389" s="1">
        <f t="shared" si="87"/>
        <v>1552000000</v>
      </c>
    </row>
    <row r="1390" spans="1:15" hidden="1" x14ac:dyDescent="0.3">
      <c r="A1390" s="2">
        <v>1447</v>
      </c>
      <c r="B1390" s="2" t="s">
        <v>485</v>
      </c>
      <c r="C1390" s="2" t="s">
        <v>14</v>
      </c>
      <c r="D1390" s="3">
        <v>41639</v>
      </c>
      <c r="E1390" s="4">
        <f t="shared" si="84"/>
        <v>2013</v>
      </c>
      <c r="F1390" s="2" t="s">
        <v>41</v>
      </c>
      <c r="G1390" s="2" t="s">
        <v>42</v>
      </c>
      <c r="H1390" s="5">
        <v>10557000000</v>
      </c>
      <c r="I1390" s="5">
        <v>7186000000</v>
      </c>
      <c r="J1390" s="5">
        <v>574000000</v>
      </c>
      <c r="K1390" s="2">
        <v>0</v>
      </c>
      <c r="L1390" s="5">
        <v>1113000000</v>
      </c>
      <c r="M1390" s="1">
        <f t="shared" si="85"/>
        <v>1687000000</v>
      </c>
      <c r="N1390" s="1">
        <f t="shared" si="86"/>
        <v>3371000000</v>
      </c>
      <c r="O1390" s="1">
        <f t="shared" si="87"/>
        <v>1684000000</v>
      </c>
    </row>
    <row r="1391" spans="1:15" hidden="1" x14ac:dyDescent="0.3">
      <c r="A1391" s="2">
        <v>1448</v>
      </c>
      <c r="B1391" s="2" t="s">
        <v>485</v>
      </c>
      <c r="C1391" s="2" t="s">
        <v>15</v>
      </c>
      <c r="D1391" s="3">
        <v>42004</v>
      </c>
      <c r="E1391" s="4">
        <f t="shared" si="84"/>
        <v>2014</v>
      </c>
      <c r="F1391" s="2" t="s">
        <v>41</v>
      </c>
      <c r="G1391" s="2" t="s">
        <v>42</v>
      </c>
      <c r="H1391" s="5">
        <v>11035000000</v>
      </c>
      <c r="I1391" s="5">
        <v>7689000000</v>
      </c>
      <c r="J1391" s="5">
        <v>414000000</v>
      </c>
      <c r="K1391" s="2">
        <v>0</v>
      </c>
      <c r="L1391" s="5">
        <v>1156000000</v>
      </c>
      <c r="M1391" s="1">
        <f t="shared" si="85"/>
        <v>1570000000</v>
      </c>
      <c r="N1391" s="1">
        <f t="shared" si="86"/>
        <v>3346000000</v>
      </c>
      <c r="O1391" s="1">
        <f t="shared" si="87"/>
        <v>1776000000</v>
      </c>
    </row>
    <row r="1392" spans="1:15" hidden="1" x14ac:dyDescent="0.3">
      <c r="A1392" s="2">
        <v>1449</v>
      </c>
      <c r="B1392" s="2" t="s">
        <v>485</v>
      </c>
      <c r="C1392" s="2" t="s">
        <v>16</v>
      </c>
      <c r="D1392" s="3">
        <v>42369</v>
      </c>
      <c r="E1392" s="4">
        <f t="shared" si="84"/>
        <v>2015</v>
      </c>
      <c r="F1392" s="2" t="s">
        <v>41</v>
      </c>
      <c r="G1392" s="2" t="s">
        <v>42</v>
      </c>
      <c r="H1392" s="5">
        <v>10231000000</v>
      </c>
      <c r="I1392" s="5">
        <v>6648000000</v>
      </c>
      <c r="J1392" s="5">
        <v>397000000</v>
      </c>
      <c r="K1392" s="2">
        <v>0</v>
      </c>
      <c r="L1392" s="5">
        <v>1250000000</v>
      </c>
      <c r="M1392" s="1">
        <f t="shared" si="85"/>
        <v>1647000000</v>
      </c>
      <c r="N1392" s="1">
        <f t="shared" si="86"/>
        <v>3583000000</v>
      </c>
      <c r="O1392" s="1">
        <f t="shared" si="87"/>
        <v>1936000000</v>
      </c>
    </row>
    <row r="1393" spans="1:15" hidden="1" x14ac:dyDescent="0.3">
      <c r="A1393" s="2">
        <v>1450</v>
      </c>
      <c r="B1393" s="2" t="s">
        <v>486</v>
      </c>
      <c r="C1393" s="2" t="s">
        <v>11</v>
      </c>
      <c r="D1393" s="3">
        <v>41274</v>
      </c>
      <c r="E1393" s="4">
        <f t="shared" si="84"/>
        <v>2012</v>
      </c>
      <c r="F1393" s="2" t="s">
        <v>46</v>
      </c>
      <c r="G1393" s="2" t="s">
        <v>104</v>
      </c>
      <c r="H1393" s="5">
        <v>11240000000</v>
      </c>
      <c r="I1393" s="5">
        <v>429000000</v>
      </c>
      <c r="J1393" s="5">
        <v>6073000000</v>
      </c>
      <c r="K1393" s="2">
        <v>0</v>
      </c>
      <c r="L1393" s="5">
        <v>1441000000</v>
      </c>
      <c r="M1393" s="1">
        <f t="shared" si="85"/>
        <v>7514000000</v>
      </c>
      <c r="N1393" s="1">
        <f t="shared" si="86"/>
        <v>10811000000</v>
      </c>
      <c r="O1393" s="1">
        <f t="shared" si="87"/>
        <v>3297000000</v>
      </c>
    </row>
    <row r="1394" spans="1:15" hidden="1" x14ac:dyDescent="0.3">
      <c r="A1394" s="2">
        <v>1451</v>
      </c>
      <c r="B1394" s="2" t="s">
        <v>486</v>
      </c>
      <c r="C1394" s="2" t="s">
        <v>14</v>
      </c>
      <c r="D1394" s="3">
        <v>41639</v>
      </c>
      <c r="E1394" s="4">
        <f t="shared" si="84"/>
        <v>2013</v>
      </c>
      <c r="F1394" s="2" t="s">
        <v>46</v>
      </c>
      <c r="G1394" s="2" t="s">
        <v>104</v>
      </c>
      <c r="H1394" s="5">
        <v>8602000000</v>
      </c>
      <c r="I1394" s="5">
        <v>291000000</v>
      </c>
      <c r="J1394" s="5">
        <v>5808000000</v>
      </c>
      <c r="K1394" s="2">
        <v>0</v>
      </c>
      <c r="L1394" s="5">
        <v>576000000</v>
      </c>
      <c r="M1394" s="1">
        <f t="shared" si="85"/>
        <v>6384000000</v>
      </c>
      <c r="N1394" s="1">
        <f t="shared" si="86"/>
        <v>8311000000</v>
      </c>
      <c r="O1394" s="1">
        <f t="shared" si="87"/>
        <v>1927000000</v>
      </c>
    </row>
    <row r="1395" spans="1:15" hidden="1" x14ac:dyDescent="0.3">
      <c r="A1395" s="2">
        <v>1452</v>
      </c>
      <c r="B1395" s="2" t="s">
        <v>486</v>
      </c>
      <c r="C1395" s="2" t="s">
        <v>15</v>
      </c>
      <c r="D1395" s="3">
        <v>42004</v>
      </c>
      <c r="E1395" s="4">
        <f t="shared" si="84"/>
        <v>2014</v>
      </c>
      <c r="F1395" s="2" t="s">
        <v>46</v>
      </c>
      <c r="G1395" s="2" t="s">
        <v>104</v>
      </c>
      <c r="H1395" s="5">
        <v>8707000000</v>
      </c>
      <c r="I1395" s="5">
        <v>235000000</v>
      </c>
      <c r="J1395" s="5">
        <v>5518000000</v>
      </c>
      <c r="K1395" s="2">
        <v>0</v>
      </c>
      <c r="L1395" s="5">
        <v>367000000</v>
      </c>
      <c r="M1395" s="1">
        <f t="shared" si="85"/>
        <v>5885000000</v>
      </c>
      <c r="N1395" s="1">
        <f t="shared" si="86"/>
        <v>8472000000</v>
      </c>
      <c r="O1395" s="1">
        <f t="shared" si="87"/>
        <v>2587000000</v>
      </c>
    </row>
    <row r="1396" spans="1:15" hidden="1" x14ac:dyDescent="0.3">
      <c r="A1396" s="2">
        <v>1453</v>
      </c>
      <c r="B1396" s="2" t="s">
        <v>486</v>
      </c>
      <c r="C1396" s="2" t="s">
        <v>16</v>
      </c>
      <c r="D1396" s="3">
        <v>42369</v>
      </c>
      <c r="E1396" s="4">
        <f t="shared" si="84"/>
        <v>2015</v>
      </c>
      <c r="F1396" s="2" t="s">
        <v>46</v>
      </c>
      <c r="G1396" s="2" t="s">
        <v>104</v>
      </c>
      <c r="H1396" s="5">
        <v>8533000000</v>
      </c>
      <c r="I1396" s="5">
        <v>219000000</v>
      </c>
      <c r="J1396" s="5">
        <v>5120000000</v>
      </c>
      <c r="K1396" s="2">
        <v>0</v>
      </c>
      <c r="L1396" s="5">
        <v>205000000</v>
      </c>
      <c r="M1396" s="1">
        <f t="shared" si="85"/>
        <v>5325000000</v>
      </c>
      <c r="N1396" s="1">
        <f t="shared" si="86"/>
        <v>8314000000</v>
      </c>
      <c r="O1396" s="1">
        <f t="shared" si="87"/>
        <v>2989000000</v>
      </c>
    </row>
    <row r="1397" spans="1:15" hidden="1" x14ac:dyDescent="0.3">
      <c r="A1397" s="2">
        <v>1458</v>
      </c>
      <c r="B1397" s="2" t="s">
        <v>487</v>
      </c>
      <c r="C1397" s="2" t="s">
        <v>11</v>
      </c>
      <c r="D1397" s="3">
        <v>41453</v>
      </c>
      <c r="E1397" s="4">
        <f t="shared" si="84"/>
        <v>2013</v>
      </c>
      <c r="F1397" s="2" t="s">
        <v>21</v>
      </c>
      <c r="G1397" s="2" t="s">
        <v>488</v>
      </c>
      <c r="H1397" s="5">
        <v>14351000000</v>
      </c>
      <c r="I1397" s="5">
        <v>10411000000</v>
      </c>
      <c r="J1397" s="5">
        <v>635000000</v>
      </c>
      <c r="K1397" s="5">
        <v>1133000000</v>
      </c>
      <c r="L1397" s="5">
        <v>79000000</v>
      </c>
      <c r="M1397" s="1">
        <f t="shared" si="85"/>
        <v>1847000000</v>
      </c>
      <c r="N1397" s="1">
        <f t="shared" si="86"/>
        <v>3940000000</v>
      </c>
      <c r="O1397" s="1">
        <f t="shared" si="87"/>
        <v>2093000000</v>
      </c>
    </row>
    <row r="1398" spans="1:15" hidden="1" x14ac:dyDescent="0.3">
      <c r="A1398" s="2">
        <v>1459</v>
      </c>
      <c r="B1398" s="2" t="s">
        <v>487</v>
      </c>
      <c r="C1398" s="2" t="s">
        <v>14</v>
      </c>
      <c r="D1398" s="3">
        <v>41817</v>
      </c>
      <c r="E1398" s="4">
        <f t="shared" si="84"/>
        <v>2014</v>
      </c>
      <c r="F1398" s="2" t="s">
        <v>21</v>
      </c>
      <c r="G1398" s="2" t="s">
        <v>488</v>
      </c>
      <c r="H1398" s="5">
        <v>13724000000</v>
      </c>
      <c r="I1398" s="5">
        <v>9878000000</v>
      </c>
      <c r="J1398" s="5">
        <v>722000000</v>
      </c>
      <c r="K1398" s="5">
        <v>1226000000</v>
      </c>
      <c r="L1398" s="5">
        <v>98000000</v>
      </c>
      <c r="M1398" s="1">
        <f t="shared" si="85"/>
        <v>2046000000</v>
      </c>
      <c r="N1398" s="1">
        <f t="shared" si="86"/>
        <v>3846000000</v>
      </c>
      <c r="O1398" s="1">
        <f t="shared" si="87"/>
        <v>1800000000</v>
      </c>
    </row>
    <row r="1399" spans="1:15" hidden="1" x14ac:dyDescent="0.3">
      <c r="A1399" s="2">
        <v>1460</v>
      </c>
      <c r="B1399" s="2" t="s">
        <v>487</v>
      </c>
      <c r="C1399" s="2" t="s">
        <v>15</v>
      </c>
      <c r="D1399" s="3">
        <v>42188</v>
      </c>
      <c r="E1399" s="4">
        <f t="shared" si="84"/>
        <v>2015</v>
      </c>
      <c r="F1399" s="2" t="s">
        <v>21</v>
      </c>
      <c r="G1399" s="2" t="s">
        <v>488</v>
      </c>
      <c r="H1399" s="5">
        <v>13739000000</v>
      </c>
      <c r="I1399" s="5">
        <v>9930000000</v>
      </c>
      <c r="J1399" s="5">
        <v>237000000</v>
      </c>
      <c r="K1399" s="5">
        <v>1353000000</v>
      </c>
      <c r="L1399" s="5">
        <v>129000000</v>
      </c>
      <c r="M1399" s="1">
        <f t="shared" si="85"/>
        <v>1719000000</v>
      </c>
      <c r="N1399" s="1">
        <f t="shared" si="86"/>
        <v>3809000000</v>
      </c>
      <c r="O1399" s="1">
        <f t="shared" si="87"/>
        <v>2090000000</v>
      </c>
    </row>
    <row r="1400" spans="1:15" hidden="1" x14ac:dyDescent="0.3">
      <c r="A1400" s="2">
        <v>1461</v>
      </c>
      <c r="B1400" s="2" t="s">
        <v>487</v>
      </c>
      <c r="C1400" s="2" t="s">
        <v>16</v>
      </c>
      <c r="D1400" s="3">
        <v>42552</v>
      </c>
      <c r="E1400" s="4">
        <f t="shared" si="84"/>
        <v>2016</v>
      </c>
      <c r="F1400" s="2" t="s">
        <v>21</v>
      </c>
      <c r="G1400" s="2" t="s">
        <v>488</v>
      </c>
      <c r="H1400" s="5">
        <v>11160000000</v>
      </c>
      <c r="I1400" s="5">
        <v>8545000000</v>
      </c>
      <c r="J1400" s="5">
        <v>635000000</v>
      </c>
      <c r="K1400" s="5">
        <v>1237000000</v>
      </c>
      <c r="L1400" s="5">
        <v>123000000</v>
      </c>
      <c r="M1400" s="1">
        <f t="shared" si="85"/>
        <v>1995000000</v>
      </c>
      <c r="N1400" s="1">
        <f t="shared" si="86"/>
        <v>2615000000</v>
      </c>
      <c r="O1400" s="1">
        <f t="shared" si="87"/>
        <v>620000000</v>
      </c>
    </row>
    <row r="1401" spans="1:15" hidden="1" x14ac:dyDescent="0.3">
      <c r="A1401" s="2">
        <v>1462</v>
      </c>
      <c r="B1401" s="2" t="s">
        <v>489</v>
      </c>
      <c r="C1401" s="2" t="s">
        <v>11</v>
      </c>
      <c r="D1401" s="3">
        <v>41333</v>
      </c>
      <c r="E1401" s="4">
        <f t="shared" si="84"/>
        <v>2013</v>
      </c>
      <c r="F1401" s="2" t="s">
        <v>35</v>
      </c>
      <c r="G1401" s="2" t="s">
        <v>490</v>
      </c>
      <c r="H1401" s="5">
        <v>2796100000</v>
      </c>
      <c r="I1401" s="5">
        <v>1687800000</v>
      </c>
      <c r="J1401" s="5">
        <v>585400000</v>
      </c>
      <c r="K1401" s="2">
        <v>0</v>
      </c>
      <c r="L1401" s="2">
        <v>0</v>
      </c>
      <c r="M1401" s="1">
        <f t="shared" si="85"/>
        <v>585400000</v>
      </c>
      <c r="N1401" s="1">
        <f t="shared" si="86"/>
        <v>1108300000</v>
      </c>
      <c r="O1401" s="1">
        <f t="shared" si="87"/>
        <v>522900000</v>
      </c>
    </row>
    <row r="1402" spans="1:15" hidden="1" x14ac:dyDescent="0.3">
      <c r="A1402" s="2">
        <v>1463</v>
      </c>
      <c r="B1402" s="2" t="s">
        <v>489</v>
      </c>
      <c r="C1402" s="2" t="s">
        <v>14</v>
      </c>
      <c r="D1402" s="3">
        <v>41698</v>
      </c>
      <c r="E1402" s="4">
        <f t="shared" si="84"/>
        <v>2014</v>
      </c>
      <c r="F1402" s="2" t="s">
        <v>35</v>
      </c>
      <c r="G1402" s="2" t="s">
        <v>490</v>
      </c>
      <c r="H1402" s="5">
        <v>4867700000</v>
      </c>
      <c r="I1402" s="5">
        <v>2876000000</v>
      </c>
      <c r="J1402" s="5">
        <v>895100000</v>
      </c>
      <c r="K1402" s="2">
        <v>0</v>
      </c>
      <c r="L1402" s="2">
        <v>0</v>
      </c>
      <c r="M1402" s="1">
        <f t="shared" si="85"/>
        <v>895100000</v>
      </c>
      <c r="N1402" s="1">
        <f t="shared" si="86"/>
        <v>1991700000</v>
      </c>
      <c r="O1402" s="1">
        <f t="shared" si="87"/>
        <v>1096600000</v>
      </c>
    </row>
    <row r="1403" spans="1:15" hidden="1" x14ac:dyDescent="0.3">
      <c r="A1403" s="2">
        <v>1464</v>
      </c>
      <c r="B1403" s="2" t="s">
        <v>489</v>
      </c>
      <c r="C1403" s="2" t="s">
        <v>15</v>
      </c>
      <c r="D1403" s="3">
        <v>42063</v>
      </c>
      <c r="E1403" s="4">
        <f t="shared" si="84"/>
        <v>2015</v>
      </c>
      <c r="F1403" s="2" t="s">
        <v>35</v>
      </c>
      <c r="G1403" s="2" t="s">
        <v>490</v>
      </c>
      <c r="H1403" s="5">
        <v>6028000000</v>
      </c>
      <c r="I1403" s="5">
        <v>3449400000</v>
      </c>
      <c r="J1403" s="5">
        <v>1078400000</v>
      </c>
      <c r="K1403" s="2">
        <v>0</v>
      </c>
      <c r="L1403" s="2">
        <v>0</v>
      </c>
      <c r="M1403" s="1">
        <f t="shared" si="85"/>
        <v>1078400000</v>
      </c>
      <c r="N1403" s="1">
        <f t="shared" si="86"/>
        <v>2578600000</v>
      </c>
      <c r="O1403" s="1">
        <f t="shared" si="87"/>
        <v>1500200000</v>
      </c>
    </row>
    <row r="1404" spans="1:15" hidden="1" x14ac:dyDescent="0.3">
      <c r="A1404" s="2">
        <v>1465</v>
      </c>
      <c r="B1404" s="2" t="s">
        <v>489</v>
      </c>
      <c r="C1404" s="2" t="s">
        <v>16</v>
      </c>
      <c r="D1404" s="3">
        <v>42429</v>
      </c>
      <c r="E1404" s="4">
        <f t="shared" si="84"/>
        <v>2016</v>
      </c>
      <c r="F1404" s="2" t="s">
        <v>35</v>
      </c>
      <c r="G1404" s="2" t="s">
        <v>490</v>
      </c>
      <c r="H1404" s="5">
        <v>6548400000</v>
      </c>
      <c r="I1404" s="5">
        <v>3606100000</v>
      </c>
      <c r="J1404" s="5">
        <v>1177200000</v>
      </c>
      <c r="K1404" s="2">
        <v>0</v>
      </c>
      <c r="L1404" s="2">
        <v>0</v>
      </c>
      <c r="M1404" s="1">
        <f t="shared" si="85"/>
        <v>1177200000</v>
      </c>
      <c r="N1404" s="1">
        <f t="shared" si="86"/>
        <v>2942300000</v>
      </c>
      <c r="O1404" s="1">
        <f t="shared" si="87"/>
        <v>1765100000</v>
      </c>
    </row>
    <row r="1405" spans="1:15" hidden="1" x14ac:dyDescent="0.3">
      <c r="A1405" s="2">
        <v>1466</v>
      </c>
      <c r="B1405" s="2" t="s">
        <v>491</v>
      </c>
      <c r="C1405" s="2" t="s">
        <v>11</v>
      </c>
      <c r="D1405" s="3">
        <v>41636</v>
      </c>
      <c r="E1405" s="4">
        <f t="shared" si="84"/>
        <v>2013</v>
      </c>
      <c r="F1405" s="2" t="s">
        <v>18</v>
      </c>
      <c r="G1405" s="2" t="s">
        <v>479</v>
      </c>
      <c r="H1405" s="5">
        <v>10889500000</v>
      </c>
      <c r="I1405" s="5">
        <v>6985800000</v>
      </c>
      <c r="J1405" s="5">
        <v>2960300000</v>
      </c>
      <c r="K1405" s="2">
        <v>0</v>
      </c>
      <c r="L1405" s="2">
        <v>0</v>
      </c>
      <c r="M1405" s="1">
        <f t="shared" si="85"/>
        <v>2960300000</v>
      </c>
      <c r="N1405" s="1">
        <f t="shared" si="86"/>
        <v>3903700000</v>
      </c>
      <c r="O1405" s="1">
        <f t="shared" si="87"/>
        <v>943400000</v>
      </c>
    </row>
    <row r="1406" spans="1:15" hidden="1" x14ac:dyDescent="0.3">
      <c r="A1406" s="2">
        <v>1467</v>
      </c>
      <c r="B1406" s="2" t="s">
        <v>491</v>
      </c>
      <c r="C1406" s="2" t="s">
        <v>14</v>
      </c>
      <c r="D1406" s="3">
        <v>42007</v>
      </c>
      <c r="E1406" s="4">
        <f t="shared" si="84"/>
        <v>2015</v>
      </c>
      <c r="F1406" s="2" t="s">
        <v>18</v>
      </c>
      <c r="G1406" s="2" t="s">
        <v>479</v>
      </c>
      <c r="H1406" s="5">
        <v>11338600000</v>
      </c>
      <c r="I1406" s="5">
        <v>7235900000</v>
      </c>
      <c r="J1406" s="5">
        <v>2814600000</v>
      </c>
      <c r="K1406" s="2">
        <v>0</v>
      </c>
      <c r="L1406" s="2">
        <v>0</v>
      </c>
      <c r="M1406" s="1">
        <f t="shared" si="85"/>
        <v>2814600000</v>
      </c>
      <c r="N1406" s="1">
        <f t="shared" si="86"/>
        <v>4102700000</v>
      </c>
      <c r="O1406" s="1">
        <f t="shared" si="87"/>
        <v>1288100000</v>
      </c>
    </row>
    <row r="1407" spans="1:15" hidden="1" x14ac:dyDescent="0.3">
      <c r="A1407" s="2">
        <v>1468</v>
      </c>
      <c r="B1407" s="2" t="s">
        <v>491</v>
      </c>
      <c r="C1407" s="2" t="s">
        <v>15</v>
      </c>
      <c r="D1407" s="3">
        <v>42371</v>
      </c>
      <c r="E1407" s="4">
        <f t="shared" si="84"/>
        <v>2016</v>
      </c>
      <c r="F1407" s="2" t="s">
        <v>18</v>
      </c>
      <c r="G1407" s="2" t="s">
        <v>479</v>
      </c>
      <c r="H1407" s="5">
        <v>11171800000</v>
      </c>
      <c r="I1407" s="5">
        <v>7099800000</v>
      </c>
      <c r="J1407" s="5">
        <v>2681100000</v>
      </c>
      <c r="K1407" s="2">
        <v>0</v>
      </c>
      <c r="L1407" s="2">
        <v>0</v>
      </c>
      <c r="M1407" s="1">
        <f t="shared" si="85"/>
        <v>2681100000</v>
      </c>
      <c r="N1407" s="1">
        <f t="shared" si="86"/>
        <v>4072000000</v>
      </c>
      <c r="O1407" s="1">
        <f t="shared" si="87"/>
        <v>1390900000</v>
      </c>
    </row>
    <row r="1408" spans="1:15" hidden="1" x14ac:dyDescent="0.3">
      <c r="A1408" s="2">
        <v>1469</v>
      </c>
      <c r="B1408" s="2" t="s">
        <v>491</v>
      </c>
      <c r="C1408" s="2" t="s">
        <v>16</v>
      </c>
      <c r="D1408" s="3">
        <v>42735</v>
      </c>
      <c r="E1408" s="4">
        <f t="shared" si="84"/>
        <v>2016</v>
      </c>
      <c r="F1408" s="2" t="s">
        <v>18</v>
      </c>
      <c r="G1408" s="2" t="s">
        <v>479</v>
      </c>
      <c r="H1408" s="5">
        <v>11406900000</v>
      </c>
      <c r="I1408" s="5">
        <v>7139700000</v>
      </c>
      <c r="J1408" s="5">
        <v>2798900000</v>
      </c>
      <c r="K1408" s="2">
        <v>0</v>
      </c>
      <c r="L1408" s="2">
        <v>0</v>
      </c>
      <c r="M1408" s="1">
        <f t="shared" si="85"/>
        <v>2798900000</v>
      </c>
      <c r="N1408" s="1">
        <f t="shared" si="86"/>
        <v>4267200000</v>
      </c>
      <c r="O1408" s="1">
        <f t="shared" si="87"/>
        <v>1468300000</v>
      </c>
    </row>
    <row r="1409" spans="1:15" hidden="1" x14ac:dyDescent="0.3">
      <c r="A1409" s="2">
        <v>1470</v>
      </c>
      <c r="B1409" s="2" t="s">
        <v>492</v>
      </c>
      <c r="C1409" s="2" t="s">
        <v>11</v>
      </c>
      <c r="D1409" s="3">
        <v>41544</v>
      </c>
      <c r="E1409" s="4">
        <f t="shared" si="84"/>
        <v>2013</v>
      </c>
      <c r="F1409" s="2" t="s">
        <v>21</v>
      </c>
      <c r="G1409" s="2" t="s">
        <v>33</v>
      </c>
      <c r="H1409" s="5">
        <v>1792000000</v>
      </c>
      <c r="I1409" s="5">
        <v>1025400000</v>
      </c>
      <c r="J1409" s="5">
        <v>159700000</v>
      </c>
      <c r="K1409" s="5">
        <v>226300000</v>
      </c>
      <c r="L1409" s="5">
        <v>29100000</v>
      </c>
      <c r="M1409" s="1">
        <f t="shared" si="85"/>
        <v>415100000</v>
      </c>
      <c r="N1409" s="1">
        <f t="shared" si="86"/>
        <v>766600000</v>
      </c>
      <c r="O1409" s="1">
        <f t="shared" si="87"/>
        <v>351500000</v>
      </c>
    </row>
    <row r="1410" spans="1:15" hidden="1" x14ac:dyDescent="0.3">
      <c r="A1410" s="2">
        <v>1471</v>
      </c>
      <c r="B1410" s="2" t="s">
        <v>492</v>
      </c>
      <c r="C1410" s="2" t="s">
        <v>14</v>
      </c>
      <c r="D1410" s="3">
        <v>41915</v>
      </c>
      <c r="E1410" s="4">
        <f t="shared" si="84"/>
        <v>2014</v>
      </c>
      <c r="F1410" s="2" t="s">
        <v>21</v>
      </c>
      <c r="G1410" s="2" t="s">
        <v>33</v>
      </c>
      <c r="H1410" s="5">
        <v>2291500000</v>
      </c>
      <c r="I1410" s="5">
        <v>1268800000</v>
      </c>
      <c r="J1410" s="5">
        <v>179100000</v>
      </c>
      <c r="K1410" s="5">
        <v>252200000</v>
      </c>
      <c r="L1410" s="5">
        <v>25900000</v>
      </c>
      <c r="M1410" s="1">
        <f t="shared" si="85"/>
        <v>457200000</v>
      </c>
      <c r="N1410" s="1">
        <f t="shared" si="86"/>
        <v>1022700000</v>
      </c>
      <c r="O1410" s="1">
        <f t="shared" si="87"/>
        <v>565500000</v>
      </c>
    </row>
    <row r="1411" spans="1:15" hidden="1" x14ac:dyDescent="0.3">
      <c r="A1411" s="2">
        <v>1472</v>
      </c>
      <c r="B1411" s="2" t="s">
        <v>492</v>
      </c>
      <c r="C1411" s="2" t="s">
        <v>15</v>
      </c>
      <c r="D1411" s="3">
        <v>42279</v>
      </c>
      <c r="E1411" s="4">
        <f t="shared" ref="E1411:E1474" si="88">YEAR(D1411)</f>
        <v>2015</v>
      </c>
      <c r="F1411" s="2" t="s">
        <v>21</v>
      </c>
      <c r="G1411" s="2" t="s">
        <v>33</v>
      </c>
      <c r="H1411" s="5">
        <v>3258400000</v>
      </c>
      <c r="I1411" s="5">
        <v>1703900000</v>
      </c>
      <c r="J1411" s="5">
        <v>191300000</v>
      </c>
      <c r="K1411" s="5">
        <v>303200000</v>
      </c>
      <c r="L1411" s="5">
        <v>33500000</v>
      </c>
      <c r="M1411" s="1">
        <f t="shared" ref="M1411:M1474" si="89">J1411+K1411+L1411</f>
        <v>528000000</v>
      </c>
      <c r="N1411" s="1">
        <f t="shared" ref="N1411:N1474" si="90">H1411-I1411</f>
        <v>1554500000</v>
      </c>
      <c r="O1411" s="1">
        <f t="shared" ref="O1411:O1474" si="91">N1411-M1411</f>
        <v>1026500000</v>
      </c>
    </row>
    <row r="1412" spans="1:15" hidden="1" x14ac:dyDescent="0.3">
      <c r="A1412" s="2">
        <v>1473</v>
      </c>
      <c r="B1412" s="2" t="s">
        <v>492</v>
      </c>
      <c r="C1412" s="2" t="s">
        <v>16</v>
      </c>
      <c r="D1412" s="3">
        <v>42643</v>
      </c>
      <c r="E1412" s="4">
        <f t="shared" si="88"/>
        <v>2016</v>
      </c>
      <c r="F1412" s="2" t="s">
        <v>21</v>
      </c>
      <c r="G1412" s="2" t="s">
        <v>33</v>
      </c>
      <c r="H1412" s="5">
        <v>3289000000</v>
      </c>
      <c r="I1412" s="5">
        <v>1623800000</v>
      </c>
      <c r="J1412" s="5">
        <v>195900000</v>
      </c>
      <c r="K1412" s="5">
        <v>312400000</v>
      </c>
      <c r="L1412" s="5">
        <v>33400000</v>
      </c>
      <c r="M1412" s="1">
        <f t="shared" si="89"/>
        <v>541700000</v>
      </c>
      <c r="N1412" s="1">
        <f t="shared" si="90"/>
        <v>1665200000</v>
      </c>
      <c r="O1412" s="1">
        <f t="shared" si="91"/>
        <v>1123500000</v>
      </c>
    </row>
    <row r="1413" spans="1:15" hidden="1" x14ac:dyDescent="0.3">
      <c r="A1413" s="2">
        <v>1474</v>
      </c>
      <c r="B1413" s="2" t="s">
        <v>493</v>
      </c>
      <c r="C1413" s="2" t="s">
        <v>11</v>
      </c>
      <c r="D1413" s="3">
        <v>41274</v>
      </c>
      <c r="E1413" s="4">
        <f t="shared" si="88"/>
        <v>2012</v>
      </c>
      <c r="F1413" s="2" t="s">
        <v>82</v>
      </c>
      <c r="G1413" s="2" t="s">
        <v>83</v>
      </c>
      <c r="H1413" s="5">
        <v>2730000000</v>
      </c>
      <c r="I1413" s="5">
        <v>245000000</v>
      </c>
      <c r="J1413" s="5">
        <v>835000000</v>
      </c>
      <c r="K1413" s="2">
        <v>0</v>
      </c>
      <c r="L1413" s="5">
        <v>811000000</v>
      </c>
      <c r="M1413" s="1">
        <f t="shared" si="89"/>
        <v>1646000000</v>
      </c>
      <c r="N1413" s="1">
        <f t="shared" si="90"/>
        <v>2485000000</v>
      </c>
      <c r="O1413" s="1">
        <f t="shared" si="91"/>
        <v>839000000</v>
      </c>
    </row>
    <row r="1414" spans="1:15" hidden="1" x14ac:dyDescent="0.3">
      <c r="A1414" s="2">
        <v>1475</v>
      </c>
      <c r="B1414" s="2" t="s">
        <v>493</v>
      </c>
      <c r="C1414" s="2" t="s">
        <v>14</v>
      </c>
      <c r="D1414" s="3">
        <v>41639</v>
      </c>
      <c r="E1414" s="4">
        <f t="shared" si="88"/>
        <v>2013</v>
      </c>
      <c r="F1414" s="2" t="s">
        <v>82</v>
      </c>
      <c r="G1414" s="2" t="s">
        <v>83</v>
      </c>
      <c r="H1414" s="5">
        <v>3371000000</v>
      </c>
      <c r="I1414" s="5">
        <v>328000000</v>
      </c>
      <c r="J1414" s="5">
        <v>1052000000</v>
      </c>
      <c r="K1414" s="2">
        <v>0</v>
      </c>
      <c r="L1414" s="5">
        <v>787000000</v>
      </c>
      <c r="M1414" s="1">
        <f t="shared" si="89"/>
        <v>1839000000</v>
      </c>
      <c r="N1414" s="1">
        <f t="shared" si="90"/>
        <v>3043000000</v>
      </c>
      <c r="O1414" s="1">
        <f t="shared" si="91"/>
        <v>1204000000</v>
      </c>
    </row>
    <row r="1415" spans="1:15" hidden="1" x14ac:dyDescent="0.3">
      <c r="A1415" s="2">
        <v>1476</v>
      </c>
      <c r="B1415" s="2" t="s">
        <v>493</v>
      </c>
      <c r="C1415" s="2" t="s">
        <v>15</v>
      </c>
      <c r="D1415" s="3">
        <v>42004</v>
      </c>
      <c r="E1415" s="4">
        <f t="shared" si="88"/>
        <v>2014</v>
      </c>
      <c r="F1415" s="2" t="s">
        <v>82</v>
      </c>
      <c r="G1415" s="2" t="s">
        <v>83</v>
      </c>
      <c r="H1415" s="5">
        <v>4038000000</v>
      </c>
      <c r="I1415" s="5">
        <v>427000000</v>
      </c>
      <c r="J1415" s="5">
        <v>1296000000</v>
      </c>
      <c r="K1415" s="2">
        <v>0</v>
      </c>
      <c r="L1415" s="5">
        <v>942000000</v>
      </c>
      <c r="M1415" s="1">
        <f t="shared" si="89"/>
        <v>2238000000</v>
      </c>
      <c r="N1415" s="1">
        <f t="shared" si="90"/>
        <v>3611000000</v>
      </c>
      <c r="O1415" s="1">
        <f t="shared" si="91"/>
        <v>1373000000</v>
      </c>
    </row>
    <row r="1416" spans="1:15" hidden="1" x14ac:dyDescent="0.3">
      <c r="A1416" s="2">
        <v>1477</v>
      </c>
      <c r="B1416" s="2" t="s">
        <v>493</v>
      </c>
      <c r="C1416" s="2" t="s">
        <v>16</v>
      </c>
      <c r="D1416" s="3">
        <v>42369</v>
      </c>
      <c r="E1416" s="4">
        <f t="shared" si="88"/>
        <v>2015</v>
      </c>
      <c r="F1416" s="2" t="s">
        <v>82</v>
      </c>
      <c r="G1416" s="2" t="s">
        <v>83</v>
      </c>
      <c r="H1416" s="5">
        <v>3133000000</v>
      </c>
      <c r="I1416" s="5">
        <v>689000000</v>
      </c>
      <c r="J1416" s="5">
        <v>1208000000</v>
      </c>
      <c r="K1416" s="2">
        <v>0</v>
      </c>
      <c r="L1416" s="5">
        <v>1091000000</v>
      </c>
      <c r="M1416" s="1">
        <f t="shared" si="89"/>
        <v>2299000000</v>
      </c>
      <c r="N1416" s="1">
        <f t="shared" si="90"/>
        <v>2444000000</v>
      </c>
      <c r="O1416" s="1">
        <f t="shared" si="91"/>
        <v>145000000</v>
      </c>
    </row>
    <row r="1417" spans="1:15" hidden="1" x14ac:dyDescent="0.3">
      <c r="A1417" s="2">
        <v>1478</v>
      </c>
      <c r="B1417" s="2" t="s">
        <v>494</v>
      </c>
      <c r="C1417" s="2" t="s">
        <v>11</v>
      </c>
      <c r="D1417" s="3">
        <v>41274</v>
      </c>
      <c r="E1417" s="4">
        <f t="shared" si="88"/>
        <v>2012</v>
      </c>
      <c r="F1417" s="2" t="s">
        <v>46</v>
      </c>
      <c r="G1417" s="2" t="s">
        <v>99</v>
      </c>
      <c r="H1417" s="5">
        <v>10793000000</v>
      </c>
      <c r="I1417" s="5">
        <v>362000000</v>
      </c>
      <c r="J1417" s="5">
        <v>2123000000</v>
      </c>
      <c r="K1417" s="2">
        <v>0</v>
      </c>
      <c r="L1417" s="5">
        <v>4549000000</v>
      </c>
      <c r="M1417" s="1">
        <f t="shared" si="89"/>
        <v>6672000000</v>
      </c>
      <c r="N1417" s="1">
        <f t="shared" si="90"/>
        <v>10431000000</v>
      </c>
      <c r="O1417" s="1">
        <f t="shared" si="91"/>
        <v>3759000000</v>
      </c>
    </row>
    <row r="1418" spans="1:15" hidden="1" x14ac:dyDescent="0.3">
      <c r="A1418" s="2">
        <v>1479</v>
      </c>
      <c r="B1418" s="2" t="s">
        <v>494</v>
      </c>
      <c r="C1418" s="2" t="s">
        <v>14</v>
      </c>
      <c r="D1418" s="3">
        <v>41639</v>
      </c>
      <c r="E1418" s="4">
        <f t="shared" si="88"/>
        <v>2013</v>
      </c>
      <c r="F1418" s="2" t="s">
        <v>46</v>
      </c>
      <c r="G1418" s="2" t="s">
        <v>99</v>
      </c>
      <c r="H1418" s="5">
        <v>11813000000</v>
      </c>
      <c r="I1418" s="5">
        <v>374000000</v>
      </c>
      <c r="J1418" s="5">
        <v>2484000000</v>
      </c>
      <c r="K1418" s="2">
        <v>0</v>
      </c>
      <c r="L1418" s="5">
        <v>5445000000</v>
      </c>
      <c r="M1418" s="1">
        <f t="shared" si="89"/>
        <v>7929000000</v>
      </c>
      <c r="N1418" s="1">
        <f t="shared" si="90"/>
        <v>11439000000</v>
      </c>
      <c r="O1418" s="1">
        <f t="shared" si="91"/>
        <v>3510000000</v>
      </c>
    </row>
    <row r="1419" spans="1:15" hidden="1" x14ac:dyDescent="0.3">
      <c r="A1419" s="2">
        <v>1480</v>
      </c>
      <c r="B1419" s="2" t="s">
        <v>494</v>
      </c>
      <c r="C1419" s="2" t="s">
        <v>15</v>
      </c>
      <c r="D1419" s="3">
        <v>42004</v>
      </c>
      <c r="E1419" s="4">
        <f t="shared" si="88"/>
        <v>2014</v>
      </c>
      <c r="F1419" s="2" t="s">
        <v>46</v>
      </c>
      <c r="G1419" s="2" t="s">
        <v>99</v>
      </c>
      <c r="H1419" s="5">
        <v>12727000000</v>
      </c>
      <c r="I1419" s="5">
        <v>470000000</v>
      </c>
      <c r="J1419" s="5">
        <v>2927000000</v>
      </c>
      <c r="K1419" s="2">
        <v>0</v>
      </c>
      <c r="L1419" s="5">
        <v>5492000000</v>
      </c>
      <c r="M1419" s="1">
        <f t="shared" si="89"/>
        <v>8419000000</v>
      </c>
      <c r="N1419" s="1">
        <f t="shared" si="90"/>
        <v>12257000000</v>
      </c>
      <c r="O1419" s="1">
        <f t="shared" si="91"/>
        <v>3838000000</v>
      </c>
    </row>
    <row r="1420" spans="1:15" hidden="1" x14ac:dyDescent="0.3">
      <c r="A1420" s="2">
        <v>1481</v>
      </c>
      <c r="B1420" s="2" t="s">
        <v>494</v>
      </c>
      <c r="C1420" s="2" t="s">
        <v>16</v>
      </c>
      <c r="D1420" s="3">
        <v>42369</v>
      </c>
      <c r="E1420" s="4">
        <f t="shared" si="88"/>
        <v>2015</v>
      </c>
      <c r="F1420" s="2" t="s">
        <v>46</v>
      </c>
      <c r="G1420" s="2" t="s">
        <v>99</v>
      </c>
      <c r="H1420" s="5">
        <v>13620000000</v>
      </c>
      <c r="I1420" s="5">
        <v>607000000</v>
      </c>
      <c r="J1420" s="5">
        <v>3264000000</v>
      </c>
      <c r="K1420" s="2">
        <v>0</v>
      </c>
      <c r="L1420" s="5">
        <v>5690000000</v>
      </c>
      <c r="M1420" s="1">
        <f t="shared" si="89"/>
        <v>8954000000</v>
      </c>
      <c r="N1420" s="1">
        <f t="shared" si="90"/>
        <v>13013000000</v>
      </c>
      <c r="O1420" s="1">
        <f t="shared" si="91"/>
        <v>4059000000</v>
      </c>
    </row>
    <row r="1421" spans="1:15" hidden="1" x14ac:dyDescent="0.3">
      <c r="A1421" s="2">
        <v>1482</v>
      </c>
      <c r="B1421" s="2" t="s">
        <v>495</v>
      </c>
      <c r="C1421" s="2" t="s">
        <v>11</v>
      </c>
      <c r="D1421" s="3">
        <v>41639</v>
      </c>
      <c r="E1421" s="4">
        <f t="shared" si="88"/>
        <v>2013</v>
      </c>
      <c r="F1421" s="2" t="s">
        <v>24</v>
      </c>
      <c r="G1421" s="2" t="s">
        <v>29</v>
      </c>
      <c r="H1421" s="5">
        <v>9021000000</v>
      </c>
      <c r="I1421" s="5">
        <v>3002000000</v>
      </c>
      <c r="J1421" s="5">
        <v>4089000000</v>
      </c>
      <c r="K1421" s="5">
        <v>536000000</v>
      </c>
      <c r="L1421" s="5">
        <v>138000000</v>
      </c>
      <c r="M1421" s="1">
        <f t="shared" si="89"/>
        <v>4763000000</v>
      </c>
      <c r="N1421" s="1">
        <f t="shared" si="90"/>
        <v>6019000000</v>
      </c>
      <c r="O1421" s="1">
        <f t="shared" si="91"/>
        <v>1256000000</v>
      </c>
    </row>
    <row r="1422" spans="1:15" hidden="1" x14ac:dyDescent="0.3">
      <c r="A1422" s="2">
        <v>1483</v>
      </c>
      <c r="B1422" s="2" t="s">
        <v>495</v>
      </c>
      <c r="C1422" s="2" t="s">
        <v>14</v>
      </c>
      <c r="D1422" s="3">
        <v>42004</v>
      </c>
      <c r="E1422" s="4">
        <f t="shared" si="88"/>
        <v>2014</v>
      </c>
      <c r="F1422" s="2" t="s">
        <v>24</v>
      </c>
      <c r="G1422" s="2" t="s">
        <v>29</v>
      </c>
      <c r="H1422" s="5">
        <v>9675000000</v>
      </c>
      <c r="I1422" s="5">
        <v>3319000000</v>
      </c>
      <c r="J1422" s="5">
        <v>4308000000</v>
      </c>
      <c r="K1422" s="5">
        <v>614000000</v>
      </c>
      <c r="L1422" s="5">
        <v>188000000</v>
      </c>
      <c r="M1422" s="1">
        <f t="shared" si="89"/>
        <v>5110000000</v>
      </c>
      <c r="N1422" s="1">
        <f t="shared" si="90"/>
        <v>6356000000</v>
      </c>
      <c r="O1422" s="1">
        <f t="shared" si="91"/>
        <v>1246000000</v>
      </c>
    </row>
    <row r="1423" spans="1:15" hidden="1" x14ac:dyDescent="0.3">
      <c r="A1423" s="2">
        <v>1484</v>
      </c>
      <c r="B1423" s="2" t="s">
        <v>495</v>
      </c>
      <c r="C1423" s="2" t="s">
        <v>15</v>
      </c>
      <c r="D1423" s="3">
        <v>42369</v>
      </c>
      <c r="E1423" s="4">
        <f t="shared" si="88"/>
        <v>2015</v>
      </c>
      <c r="F1423" s="2" t="s">
        <v>24</v>
      </c>
      <c r="G1423" s="2" t="s">
        <v>29</v>
      </c>
      <c r="H1423" s="5">
        <v>9946000000</v>
      </c>
      <c r="I1423" s="5">
        <v>3344000000</v>
      </c>
      <c r="J1423" s="5">
        <v>3906000000</v>
      </c>
      <c r="K1423" s="5">
        <v>625000000</v>
      </c>
      <c r="L1423" s="5">
        <v>210000000</v>
      </c>
      <c r="M1423" s="1">
        <f t="shared" si="89"/>
        <v>4741000000</v>
      </c>
      <c r="N1423" s="1">
        <f t="shared" si="90"/>
        <v>6602000000</v>
      </c>
      <c r="O1423" s="1">
        <f t="shared" si="91"/>
        <v>1861000000</v>
      </c>
    </row>
    <row r="1424" spans="1:15" hidden="1" x14ac:dyDescent="0.3">
      <c r="A1424" s="2">
        <v>1485</v>
      </c>
      <c r="B1424" s="2" t="s">
        <v>495</v>
      </c>
      <c r="C1424" s="2" t="s">
        <v>16</v>
      </c>
      <c r="D1424" s="3">
        <v>42735</v>
      </c>
      <c r="E1424" s="4">
        <f t="shared" si="88"/>
        <v>2016</v>
      </c>
      <c r="F1424" s="2" t="s">
        <v>24</v>
      </c>
      <c r="G1424" s="2" t="s">
        <v>29</v>
      </c>
      <c r="H1424" s="5">
        <v>11325000000</v>
      </c>
      <c r="I1424" s="5">
        <v>3830000000</v>
      </c>
      <c r="J1424" s="5">
        <v>4295000000</v>
      </c>
      <c r="K1424" s="5">
        <v>715000000</v>
      </c>
      <c r="L1424" s="5">
        <v>319000000</v>
      </c>
      <c r="M1424" s="1">
        <f t="shared" si="89"/>
        <v>5329000000</v>
      </c>
      <c r="N1424" s="1">
        <f t="shared" si="90"/>
        <v>7495000000</v>
      </c>
      <c r="O1424" s="1">
        <f t="shared" si="91"/>
        <v>2166000000</v>
      </c>
    </row>
    <row r="1425" spans="1:15" hidden="1" x14ac:dyDescent="0.3">
      <c r="A1425" s="2">
        <v>1486</v>
      </c>
      <c r="B1425" s="2" t="s">
        <v>496</v>
      </c>
      <c r="C1425" s="2" t="s">
        <v>11</v>
      </c>
      <c r="D1425" s="3">
        <v>41362</v>
      </c>
      <c r="E1425" s="4">
        <f t="shared" si="88"/>
        <v>2013</v>
      </c>
      <c r="F1425" s="2" t="s">
        <v>21</v>
      </c>
      <c r="G1425" s="2" t="s">
        <v>31</v>
      </c>
      <c r="H1425" s="5">
        <v>6906000000</v>
      </c>
      <c r="I1425" s="5">
        <v>1175000000</v>
      </c>
      <c r="J1425" s="5">
        <v>3236000000</v>
      </c>
      <c r="K1425" s="5">
        <v>1026000000</v>
      </c>
      <c r="L1425" s="5">
        <v>286000000</v>
      </c>
      <c r="M1425" s="1">
        <f t="shared" si="89"/>
        <v>4548000000</v>
      </c>
      <c r="N1425" s="1">
        <f t="shared" si="90"/>
        <v>5731000000</v>
      </c>
      <c r="O1425" s="1">
        <f t="shared" si="91"/>
        <v>1183000000</v>
      </c>
    </row>
    <row r="1426" spans="1:15" hidden="1" x14ac:dyDescent="0.3">
      <c r="A1426" s="2">
        <v>1487</v>
      </c>
      <c r="B1426" s="2" t="s">
        <v>496</v>
      </c>
      <c r="C1426" s="2" t="s">
        <v>14</v>
      </c>
      <c r="D1426" s="3">
        <v>41726</v>
      </c>
      <c r="E1426" s="4">
        <f t="shared" si="88"/>
        <v>2014</v>
      </c>
      <c r="F1426" s="2" t="s">
        <v>21</v>
      </c>
      <c r="G1426" s="2" t="s">
        <v>31</v>
      </c>
      <c r="H1426" s="5">
        <v>4183000000</v>
      </c>
      <c r="I1426" s="5">
        <v>791000000</v>
      </c>
      <c r="J1426" s="5">
        <v>2186000000</v>
      </c>
      <c r="K1426" s="5">
        <v>722000000</v>
      </c>
      <c r="L1426" s="5">
        <v>93000000</v>
      </c>
      <c r="M1426" s="1">
        <f t="shared" si="89"/>
        <v>3001000000</v>
      </c>
      <c r="N1426" s="1">
        <f t="shared" si="90"/>
        <v>3392000000</v>
      </c>
      <c r="O1426" s="1">
        <f t="shared" si="91"/>
        <v>391000000</v>
      </c>
    </row>
    <row r="1427" spans="1:15" hidden="1" x14ac:dyDescent="0.3">
      <c r="A1427" s="2">
        <v>1488</v>
      </c>
      <c r="B1427" s="2" t="s">
        <v>496</v>
      </c>
      <c r="C1427" s="2" t="s">
        <v>15</v>
      </c>
      <c r="D1427" s="3">
        <v>42097</v>
      </c>
      <c r="E1427" s="4">
        <f t="shared" si="88"/>
        <v>2015</v>
      </c>
      <c r="F1427" s="2" t="s">
        <v>21</v>
      </c>
      <c r="G1427" s="2" t="s">
        <v>31</v>
      </c>
      <c r="H1427" s="5">
        <v>3956000000</v>
      </c>
      <c r="I1427" s="5">
        <v>727000000</v>
      </c>
      <c r="J1427" s="5">
        <v>2012000000</v>
      </c>
      <c r="K1427" s="5">
        <v>812000000</v>
      </c>
      <c r="L1427" s="5">
        <v>87000000</v>
      </c>
      <c r="M1427" s="1">
        <f t="shared" si="89"/>
        <v>2911000000</v>
      </c>
      <c r="N1427" s="1">
        <f t="shared" si="90"/>
        <v>3229000000</v>
      </c>
      <c r="O1427" s="1">
        <f t="shared" si="91"/>
        <v>318000000</v>
      </c>
    </row>
    <row r="1428" spans="1:15" hidden="1" x14ac:dyDescent="0.3">
      <c r="A1428" s="2">
        <v>1489</v>
      </c>
      <c r="B1428" s="2" t="s">
        <v>496</v>
      </c>
      <c r="C1428" s="2" t="s">
        <v>16</v>
      </c>
      <c r="D1428" s="3">
        <v>42461</v>
      </c>
      <c r="E1428" s="4">
        <f t="shared" si="88"/>
        <v>2016</v>
      </c>
      <c r="F1428" s="2" t="s">
        <v>21</v>
      </c>
      <c r="G1428" s="2" t="s">
        <v>31</v>
      </c>
      <c r="H1428" s="5">
        <v>3600000000</v>
      </c>
      <c r="I1428" s="5">
        <v>615000000</v>
      </c>
      <c r="J1428" s="5">
        <v>1587000000</v>
      </c>
      <c r="K1428" s="5">
        <v>748000000</v>
      </c>
      <c r="L1428" s="5">
        <v>57000000</v>
      </c>
      <c r="M1428" s="1">
        <f t="shared" si="89"/>
        <v>2392000000</v>
      </c>
      <c r="N1428" s="1">
        <f t="shared" si="90"/>
        <v>2985000000</v>
      </c>
      <c r="O1428" s="1">
        <f t="shared" si="91"/>
        <v>593000000</v>
      </c>
    </row>
    <row r="1429" spans="1:15" hidden="1" x14ac:dyDescent="0.3">
      <c r="A1429" s="2">
        <v>1490</v>
      </c>
      <c r="B1429" s="2" t="s">
        <v>497</v>
      </c>
      <c r="C1429" s="2" t="s">
        <v>11</v>
      </c>
      <c r="D1429" s="3">
        <v>41454</v>
      </c>
      <c r="E1429" s="4">
        <f t="shared" si="88"/>
        <v>2013</v>
      </c>
      <c r="F1429" s="2" t="s">
        <v>35</v>
      </c>
      <c r="G1429" s="2" t="s">
        <v>498</v>
      </c>
      <c r="H1429" s="5">
        <v>44411233000</v>
      </c>
      <c r="I1429" s="5">
        <v>36414626000</v>
      </c>
      <c r="J1429" s="5">
        <v>6338129000</v>
      </c>
      <c r="K1429" s="2">
        <v>0</v>
      </c>
      <c r="L1429" s="2">
        <v>0</v>
      </c>
      <c r="M1429" s="1">
        <f t="shared" si="89"/>
        <v>6338129000</v>
      </c>
      <c r="N1429" s="1">
        <f t="shared" si="90"/>
        <v>7996607000</v>
      </c>
      <c r="O1429" s="1">
        <f t="shared" si="91"/>
        <v>1658478000</v>
      </c>
    </row>
    <row r="1430" spans="1:15" hidden="1" x14ac:dyDescent="0.3">
      <c r="A1430" s="2">
        <v>1491</v>
      </c>
      <c r="B1430" s="2" t="s">
        <v>497</v>
      </c>
      <c r="C1430" s="2" t="s">
        <v>14</v>
      </c>
      <c r="D1430" s="3">
        <v>41818</v>
      </c>
      <c r="E1430" s="4">
        <f t="shared" si="88"/>
        <v>2014</v>
      </c>
      <c r="F1430" s="2" t="s">
        <v>35</v>
      </c>
      <c r="G1430" s="2" t="s">
        <v>498</v>
      </c>
      <c r="H1430" s="5">
        <v>46516712000</v>
      </c>
      <c r="I1430" s="5">
        <v>38335677000</v>
      </c>
      <c r="J1430" s="2">
        <v>0</v>
      </c>
      <c r="K1430" s="2">
        <v>0</v>
      </c>
      <c r="L1430" s="2">
        <v>0</v>
      </c>
      <c r="M1430" s="1">
        <f t="shared" si="89"/>
        <v>0</v>
      </c>
      <c r="N1430" s="1">
        <f t="shared" si="90"/>
        <v>8181035000</v>
      </c>
      <c r="O1430" s="1">
        <f t="shared" si="91"/>
        <v>8181035000</v>
      </c>
    </row>
    <row r="1431" spans="1:15" hidden="1" x14ac:dyDescent="0.3">
      <c r="A1431" s="2">
        <v>1492</v>
      </c>
      <c r="B1431" s="2" t="s">
        <v>497</v>
      </c>
      <c r="C1431" s="2" t="s">
        <v>15</v>
      </c>
      <c r="D1431" s="3">
        <v>42182</v>
      </c>
      <c r="E1431" s="4">
        <f t="shared" si="88"/>
        <v>2015</v>
      </c>
      <c r="F1431" s="2" t="s">
        <v>35</v>
      </c>
      <c r="G1431" s="2" t="s">
        <v>498</v>
      </c>
      <c r="H1431" s="5">
        <v>48680752000</v>
      </c>
      <c r="I1431" s="5">
        <v>40129236000</v>
      </c>
      <c r="J1431" s="2">
        <v>0</v>
      </c>
      <c r="K1431" s="2">
        <v>0</v>
      </c>
      <c r="L1431" s="2">
        <v>0</v>
      </c>
      <c r="M1431" s="1">
        <f t="shared" si="89"/>
        <v>0</v>
      </c>
      <c r="N1431" s="1">
        <f t="shared" si="90"/>
        <v>8551516000</v>
      </c>
      <c r="O1431" s="1">
        <f t="shared" si="91"/>
        <v>8551516000</v>
      </c>
    </row>
    <row r="1432" spans="1:15" hidden="1" x14ac:dyDescent="0.3">
      <c r="A1432" s="2">
        <v>1493</v>
      </c>
      <c r="B1432" s="2" t="s">
        <v>497</v>
      </c>
      <c r="C1432" s="2" t="s">
        <v>16</v>
      </c>
      <c r="D1432" s="3">
        <v>42553</v>
      </c>
      <c r="E1432" s="4">
        <f t="shared" si="88"/>
        <v>2016</v>
      </c>
      <c r="F1432" s="2" t="s">
        <v>35</v>
      </c>
      <c r="G1432" s="2" t="s">
        <v>498</v>
      </c>
      <c r="H1432" s="5">
        <v>50366919000</v>
      </c>
      <c r="I1432" s="5">
        <v>41326447000</v>
      </c>
      <c r="J1432" s="2">
        <v>0</v>
      </c>
      <c r="K1432" s="2">
        <v>0</v>
      </c>
      <c r="L1432" s="2">
        <v>0</v>
      </c>
      <c r="M1432" s="1">
        <f t="shared" si="89"/>
        <v>0</v>
      </c>
      <c r="N1432" s="1">
        <f t="shared" si="90"/>
        <v>9040472000</v>
      </c>
      <c r="O1432" s="1">
        <f t="shared" si="91"/>
        <v>9040472000</v>
      </c>
    </row>
    <row r="1433" spans="1:15" hidden="1" x14ac:dyDescent="0.3">
      <c r="A1433" s="2">
        <v>1494</v>
      </c>
      <c r="B1433" s="2" t="s">
        <v>499</v>
      </c>
      <c r="C1433" s="2" t="s">
        <v>11</v>
      </c>
      <c r="D1433" s="3">
        <v>41274</v>
      </c>
      <c r="E1433" s="4">
        <f t="shared" si="88"/>
        <v>2012</v>
      </c>
      <c r="F1433" s="2" t="s">
        <v>181</v>
      </c>
      <c r="G1433" s="2" t="s">
        <v>182</v>
      </c>
      <c r="H1433" s="5">
        <v>127434000000</v>
      </c>
      <c r="I1433" s="5">
        <v>55228000000</v>
      </c>
      <c r="J1433" s="5">
        <v>41066000000</v>
      </c>
      <c r="K1433" s="2">
        <v>0</v>
      </c>
      <c r="L1433" s="5">
        <v>18143000000</v>
      </c>
      <c r="M1433" s="1">
        <f t="shared" si="89"/>
        <v>59209000000</v>
      </c>
      <c r="N1433" s="1">
        <f t="shared" si="90"/>
        <v>72206000000</v>
      </c>
      <c r="O1433" s="1">
        <f t="shared" si="91"/>
        <v>12997000000</v>
      </c>
    </row>
    <row r="1434" spans="1:15" hidden="1" x14ac:dyDescent="0.3">
      <c r="A1434" s="2">
        <v>1495</v>
      </c>
      <c r="B1434" s="2" t="s">
        <v>499</v>
      </c>
      <c r="C1434" s="2" t="s">
        <v>14</v>
      </c>
      <c r="D1434" s="3">
        <v>41639</v>
      </c>
      <c r="E1434" s="4">
        <f t="shared" si="88"/>
        <v>2013</v>
      </c>
      <c r="F1434" s="2" t="s">
        <v>181</v>
      </c>
      <c r="G1434" s="2" t="s">
        <v>182</v>
      </c>
      <c r="H1434" s="5">
        <v>128752000000</v>
      </c>
      <c r="I1434" s="5">
        <v>51191000000</v>
      </c>
      <c r="J1434" s="5">
        <v>28414000000</v>
      </c>
      <c r="K1434" s="2">
        <v>0</v>
      </c>
      <c r="L1434" s="5">
        <v>18395000000</v>
      </c>
      <c r="M1434" s="1">
        <f t="shared" si="89"/>
        <v>46809000000</v>
      </c>
      <c r="N1434" s="1">
        <f t="shared" si="90"/>
        <v>77561000000</v>
      </c>
      <c r="O1434" s="1">
        <f t="shared" si="91"/>
        <v>30752000000</v>
      </c>
    </row>
    <row r="1435" spans="1:15" hidden="1" x14ac:dyDescent="0.3">
      <c r="A1435" s="2">
        <v>1496</v>
      </c>
      <c r="B1435" s="2" t="s">
        <v>499</v>
      </c>
      <c r="C1435" s="2" t="s">
        <v>15</v>
      </c>
      <c r="D1435" s="3">
        <v>42004</v>
      </c>
      <c r="E1435" s="4">
        <f t="shared" si="88"/>
        <v>2014</v>
      </c>
      <c r="F1435" s="2" t="s">
        <v>181</v>
      </c>
      <c r="G1435" s="2" t="s">
        <v>182</v>
      </c>
      <c r="H1435" s="5">
        <v>132447000000</v>
      </c>
      <c r="I1435" s="5">
        <v>60145000000</v>
      </c>
      <c r="J1435" s="5">
        <v>41817000000</v>
      </c>
      <c r="K1435" s="2">
        <v>0</v>
      </c>
      <c r="L1435" s="5">
        <v>18273000000</v>
      </c>
      <c r="M1435" s="1">
        <f t="shared" si="89"/>
        <v>60090000000</v>
      </c>
      <c r="N1435" s="1">
        <f t="shared" si="90"/>
        <v>72302000000</v>
      </c>
      <c r="O1435" s="1">
        <f t="shared" si="91"/>
        <v>12212000000</v>
      </c>
    </row>
    <row r="1436" spans="1:15" hidden="1" x14ac:dyDescent="0.3">
      <c r="A1436" s="2">
        <v>1497</v>
      </c>
      <c r="B1436" s="2" t="s">
        <v>499</v>
      </c>
      <c r="C1436" s="2" t="s">
        <v>16</v>
      </c>
      <c r="D1436" s="3">
        <v>42369</v>
      </c>
      <c r="E1436" s="4">
        <f t="shared" si="88"/>
        <v>2015</v>
      </c>
      <c r="F1436" s="2" t="s">
        <v>181</v>
      </c>
      <c r="G1436" s="2" t="s">
        <v>182</v>
      </c>
      <c r="H1436" s="5">
        <v>146801000000</v>
      </c>
      <c r="I1436" s="5">
        <v>67046000000</v>
      </c>
      <c r="J1436" s="5">
        <v>32954000000</v>
      </c>
      <c r="K1436" s="2">
        <v>0</v>
      </c>
      <c r="L1436" s="5">
        <v>22016000000</v>
      </c>
      <c r="M1436" s="1">
        <f t="shared" si="89"/>
        <v>54970000000</v>
      </c>
      <c r="N1436" s="1">
        <f t="shared" si="90"/>
        <v>79755000000</v>
      </c>
      <c r="O1436" s="1">
        <f t="shared" si="91"/>
        <v>24785000000</v>
      </c>
    </row>
    <row r="1437" spans="1:15" hidden="1" x14ac:dyDescent="0.3">
      <c r="A1437" s="2">
        <v>1498</v>
      </c>
      <c r="B1437" s="2" t="s">
        <v>500</v>
      </c>
      <c r="C1437" s="2" t="s">
        <v>11</v>
      </c>
      <c r="D1437" s="3">
        <v>41639</v>
      </c>
      <c r="E1437" s="4">
        <f t="shared" si="88"/>
        <v>2013</v>
      </c>
      <c r="F1437" s="2" t="s">
        <v>35</v>
      </c>
      <c r="G1437" s="2" t="s">
        <v>501</v>
      </c>
      <c r="H1437" s="5">
        <v>4206100000</v>
      </c>
      <c r="I1437" s="5">
        <v>2545600000</v>
      </c>
      <c r="J1437" s="5">
        <v>1193800000</v>
      </c>
      <c r="K1437" s="2">
        <v>0</v>
      </c>
      <c r="L1437" s="2">
        <v>0</v>
      </c>
      <c r="M1437" s="1">
        <f t="shared" si="89"/>
        <v>1193800000</v>
      </c>
      <c r="N1437" s="1">
        <f t="shared" si="90"/>
        <v>1660500000</v>
      </c>
      <c r="O1437" s="1">
        <f t="shared" si="91"/>
        <v>466700000</v>
      </c>
    </row>
    <row r="1438" spans="1:15" hidden="1" x14ac:dyDescent="0.3">
      <c r="A1438" s="2">
        <v>1499</v>
      </c>
      <c r="B1438" s="2" t="s">
        <v>500</v>
      </c>
      <c r="C1438" s="2" t="s">
        <v>14</v>
      </c>
      <c r="D1438" s="3">
        <v>42004</v>
      </c>
      <c r="E1438" s="4">
        <f t="shared" si="88"/>
        <v>2014</v>
      </c>
      <c r="F1438" s="2" t="s">
        <v>35</v>
      </c>
      <c r="G1438" s="2" t="s">
        <v>501</v>
      </c>
      <c r="H1438" s="5">
        <v>4146300000</v>
      </c>
      <c r="I1438" s="5">
        <v>2493300000</v>
      </c>
      <c r="J1438" s="5">
        <v>1163900000</v>
      </c>
      <c r="K1438" s="2">
        <v>0</v>
      </c>
      <c r="L1438" s="2">
        <v>0</v>
      </c>
      <c r="M1438" s="1">
        <f t="shared" si="89"/>
        <v>1163900000</v>
      </c>
      <c r="N1438" s="1">
        <f t="shared" si="90"/>
        <v>1653000000</v>
      </c>
      <c r="O1438" s="1">
        <f t="shared" si="91"/>
        <v>489100000</v>
      </c>
    </row>
    <row r="1439" spans="1:15" hidden="1" x14ac:dyDescent="0.3">
      <c r="A1439" s="2">
        <v>1500</v>
      </c>
      <c r="B1439" s="2" t="s">
        <v>500</v>
      </c>
      <c r="C1439" s="2" t="s">
        <v>15</v>
      </c>
      <c r="D1439" s="3">
        <v>42369</v>
      </c>
      <c r="E1439" s="4">
        <f t="shared" si="88"/>
        <v>2015</v>
      </c>
      <c r="F1439" s="2" t="s">
        <v>35</v>
      </c>
      <c r="G1439" s="2" t="s">
        <v>501</v>
      </c>
      <c r="H1439" s="5">
        <v>3567500000</v>
      </c>
      <c r="I1439" s="5">
        <v>2163500000</v>
      </c>
      <c r="J1439" s="5">
        <v>1051800000</v>
      </c>
      <c r="K1439" s="2">
        <v>0</v>
      </c>
      <c r="L1439" s="2">
        <v>0</v>
      </c>
      <c r="M1439" s="1">
        <f t="shared" si="89"/>
        <v>1051800000</v>
      </c>
      <c r="N1439" s="1">
        <f t="shared" si="90"/>
        <v>1404000000</v>
      </c>
      <c r="O1439" s="1">
        <f t="shared" si="91"/>
        <v>352200000</v>
      </c>
    </row>
    <row r="1440" spans="1:15" hidden="1" x14ac:dyDescent="0.3">
      <c r="A1440" s="2">
        <v>1501</v>
      </c>
      <c r="B1440" s="2" t="s">
        <v>500</v>
      </c>
      <c r="C1440" s="2" t="s">
        <v>16</v>
      </c>
      <c r="D1440" s="3">
        <v>42735</v>
      </c>
      <c r="E1440" s="4">
        <f t="shared" si="88"/>
        <v>2016</v>
      </c>
      <c r="F1440" s="2" t="s">
        <v>35</v>
      </c>
      <c r="G1440" s="2" t="s">
        <v>501</v>
      </c>
      <c r="H1440" s="5">
        <v>4885000000</v>
      </c>
      <c r="I1440" s="5">
        <v>3003100000</v>
      </c>
      <c r="J1440" s="5">
        <v>1597300000</v>
      </c>
      <c r="K1440" s="2">
        <v>0</v>
      </c>
      <c r="L1440" s="2">
        <v>0</v>
      </c>
      <c r="M1440" s="1">
        <f t="shared" si="89"/>
        <v>1597300000</v>
      </c>
      <c r="N1440" s="1">
        <f t="shared" si="90"/>
        <v>1881900000</v>
      </c>
      <c r="O1440" s="1">
        <f t="shared" si="91"/>
        <v>284600000</v>
      </c>
    </row>
    <row r="1441" spans="1:15" hidden="1" x14ac:dyDescent="0.3">
      <c r="A1441" s="2">
        <v>1502</v>
      </c>
      <c r="B1441" s="2" t="s">
        <v>502</v>
      </c>
      <c r="C1441" s="2" t="s">
        <v>11</v>
      </c>
      <c r="D1441" s="3">
        <v>41274</v>
      </c>
      <c r="E1441" s="4">
        <f t="shared" si="88"/>
        <v>2012</v>
      </c>
      <c r="F1441" s="2" t="s">
        <v>21</v>
      </c>
      <c r="G1441" s="2" t="s">
        <v>31</v>
      </c>
      <c r="H1441" s="5">
        <v>2665000000</v>
      </c>
      <c r="I1441" s="5">
        <v>1174000000</v>
      </c>
      <c r="J1441" s="5">
        <v>728000000</v>
      </c>
      <c r="K1441" s="5">
        <v>183000000</v>
      </c>
      <c r="L1441" s="2">
        <v>0</v>
      </c>
      <c r="M1441" s="1">
        <f t="shared" si="89"/>
        <v>911000000</v>
      </c>
      <c r="N1441" s="1">
        <f t="shared" si="90"/>
        <v>1491000000</v>
      </c>
      <c r="O1441" s="1">
        <f t="shared" si="91"/>
        <v>580000000</v>
      </c>
    </row>
    <row r="1442" spans="1:15" hidden="1" x14ac:dyDescent="0.3">
      <c r="A1442" s="2">
        <v>1503</v>
      </c>
      <c r="B1442" s="2" t="s">
        <v>502</v>
      </c>
      <c r="C1442" s="2" t="s">
        <v>14</v>
      </c>
      <c r="D1442" s="3">
        <v>41639</v>
      </c>
      <c r="E1442" s="4">
        <f t="shared" si="88"/>
        <v>2013</v>
      </c>
      <c r="F1442" s="2" t="s">
        <v>21</v>
      </c>
      <c r="G1442" s="2" t="s">
        <v>31</v>
      </c>
      <c r="H1442" s="5">
        <v>2692000000</v>
      </c>
      <c r="I1442" s="5">
        <v>1219000000</v>
      </c>
      <c r="J1442" s="5">
        <v>757000000</v>
      </c>
      <c r="K1442" s="5">
        <v>184000000</v>
      </c>
      <c r="L1442" s="2">
        <v>0</v>
      </c>
      <c r="M1442" s="1">
        <f t="shared" si="89"/>
        <v>941000000</v>
      </c>
      <c r="N1442" s="1">
        <f t="shared" si="90"/>
        <v>1473000000</v>
      </c>
      <c r="O1442" s="1">
        <f t="shared" si="91"/>
        <v>532000000</v>
      </c>
    </row>
    <row r="1443" spans="1:15" hidden="1" x14ac:dyDescent="0.3">
      <c r="A1443" s="2">
        <v>1504</v>
      </c>
      <c r="B1443" s="2" t="s">
        <v>502</v>
      </c>
      <c r="C1443" s="2" t="s">
        <v>15</v>
      </c>
      <c r="D1443" s="3">
        <v>42004</v>
      </c>
      <c r="E1443" s="4">
        <f t="shared" si="88"/>
        <v>2014</v>
      </c>
      <c r="F1443" s="2" t="s">
        <v>21</v>
      </c>
      <c r="G1443" s="2" t="s">
        <v>31</v>
      </c>
      <c r="H1443" s="5">
        <v>2732000000</v>
      </c>
      <c r="I1443" s="5">
        <v>1253000000</v>
      </c>
      <c r="J1443" s="5">
        <v>770000000</v>
      </c>
      <c r="K1443" s="5">
        <v>206000000</v>
      </c>
      <c r="L1443" s="2">
        <v>0</v>
      </c>
      <c r="M1443" s="1">
        <f t="shared" si="89"/>
        <v>976000000</v>
      </c>
      <c r="N1443" s="1">
        <f t="shared" si="90"/>
        <v>1479000000</v>
      </c>
      <c r="O1443" s="1">
        <f t="shared" si="91"/>
        <v>503000000</v>
      </c>
    </row>
    <row r="1444" spans="1:15" hidden="1" x14ac:dyDescent="0.3">
      <c r="A1444" s="2">
        <v>1505</v>
      </c>
      <c r="B1444" s="2" t="s">
        <v>502</v>
      </c>
      <c r="C1444" s="2" t="s">
        <v>16</v>
      </c>
      <c r="D1444" s="3">
        <v>42369</v>
      </c>
      <c r="E1444" s="4">
        <f t="shared" si="88"/>
        <v>2015</v>
      </c>
      <c r="F1444" s="2" t="s">
        <v>21</v>
      </c>
      <c r="G1444" s="2" t="s">
        <v>31</v>
      </c>
      <c r="H1444" s="5">
        <v>2530000000</v>
      </c>
      <c r="I1444" s="5">
        <v>1254000000</v>
      </c>
      <c r="J1444" s="5">
        <v>765000000</v>
      </c>
      <c r="K1444" s="5">
        <v>228000000</v>
      </c>
      <c r="L1444" s="2">
        <v>0</v>
      </c>
      <c r="M1444" s="1">
        <f t="shared" si="89"/>
        <v>993000000</v>
      </c>
      <c r="N1444" s="1">
        <f t="shared" si="90"/>
        <v>1276000000</v>
      </c>
      <c r="O1444" s="1">
        <f t="shared" si="91"/>
        <v>283000000</v>
      </c>
    </row>
    <row r="1445" spans="1:15" hidden="1" x14ac:dyDescent="0.3">
      <c r="A1445" s="2">
        <v>1506</v>
      </c>
      <c r="B1445" s="2" t="s">
        <v>503</v>
      </c>
      <c r="C1445" s="2" t="s">
        <v>11</v>
      </c>
      <c r="D1445" s="3">
        <v>41547</v>
      </c>
      <c r="E1445" s="4">
        <f t="shared" si="88"/>
        <v>2013</v>
      </c>
      <c r="F1445" s="2" t="s">
        <v>12</v>
      </c>
      <c r="G1445" s="2" t="s">
        <v>90</v>
      </c>
      <c r="H1445" s="5">
        <v>1924400000</v>
      </c>
      <c r="I1445" s="5">
        <v>874838000</v>
      </c>
      <c r="J1445" s="5">
        <v>254468000</v>
      </c>
      <c r="K1445" s="2">
        <v>0</v>
      </c>
      <c r="L1445" s="5">
        <v>45639000</v>
      </c>
      <c r="M1445" s="1">
        <f t="shared" si="89"/>
        <v>300107000</v>
      </c>
      <c r="N1445" s="1">
        <f t="shared" si="90"/>
        <v>1049562000</v>
      </c>
      <c r="O1445" s="1">
        <f t="shared" si="91"/>
        <v>749455000</v>
      </c>
    </row>
    <row r="1446" spans="1:15" hidden="1" x14ac:dyDescent="0.3">
      <c r="A1446" s="2">
        <v>1507</v>
      </c>
      <c r="B1446" s="2" t="s">
        <v>503</v>
      </c>
      <c r="C1446" s="2" t="s">
        <v>14</v>
      </c>
      <c r="D1446" s="3">
        <v>41912</v>
      </c>
      <c r="E1446" s="4">
        <f t="shared" si="88"/>
        <v>2014</v>
      </c>
      <c r="F1446" s="2" t="s">
        <v>12</v>
      </c>
      <c r="G1446" s="2" t="s">
        <v>90</v>
      </c>
      <c r="H1446" s="5">
        <v>2372906000</v>
      </c>
      <c r="I1446" s="5">
        <v>1105032000</v>
      </c>
      <c r="J1446" s="5">
        <v>276446000</v>
      </c>
      <c r="K1446" s="2">
        <v>0</v>
      </c>
      <c r="L1446" s="5">
        <v>63608000</v>
      </c>
      <c r="M1446" s="1">
        <f t="shared" si="89"/>
        <v>340054000</v>
      </c>
      <c r="N1446" s="1">
        <f t="shared" si="90"/>
        <v>1267874000</v>
      </c>
      <c r="O1446" s="1">
        <f t="shared" si="91"/>
        <v>927820000</v>
      </c>
    </row>
    <row r="1447" spans="1:15" hidden="1" x14ac:dyDescent="0.3">
      <c r="A1447" s="2">
        <v>1508</v>
      </c>
      <c r="B1447" s="2" t="s">
        <v>503</v>
      </c>
      <c r="C1447" s="2" t="s">
        <v>15</v>
      </c>
      <c r="D1447" s="3">
        <v>42277</v>
      </c>
      <c r="E1447" s="4">
        <f t="shared" si="88"/>
        <v>2015</v>
      </c>
      <c r="F1447" s="2" t="s">
        <v>12</v>
      </c>
      <c r="G1447" s="2" t="s">
        <v>90</v>
      </c>
      <c r="H1447" s="5">
        <v>2707115000</v>
      </c>
      <c r="I1447" s="5">
        <v>1257270000</v>
      </c>
      <c r="J1447" s="5">
        <v>321624000</v>
      </c>
      <c r="K1447" s="2">
        <v>0</v>
      </c>
      <c r="L1447" s="5">
        <v>54219000</v>
      </c>
      <c r="M1447" s="1">
        <f t="shared" si="89"/>
        <v>375843000</v>
      </c>
      <c r="N1447" s="1">
        <f t="shared" si="90"/>
        <v>1449845000</v>
      </c>
      <c r="O1447" s="1">
        <f t="shared" si="91"/>
        <v>1074002000</v>
      </c>
    </row>
    <row r="1448" spans="1:15" hidden="1" x14ac:dyDescent="0.3">
      <c r="A1448" s="2">
        <v>1509</v>
      </c>
      <c r="B1448" s="2" t="s">
        <v>503</v>
      </c>
      <c r="C1448" s="2" t="s">
        <v>16</v>
      </c>
      <c r="D1448" s="3">
        <v>42643</v>
      </c>
      <c r="E1448" s="4">
        <f t="shared" si="88"/>
        <v>2016</v>
      </c>
      <c r="F1448" s="2" t="s">
        <v>12</v>
      </c>
      <c r="G1448" s="2" t="s">
        <v>90</v>
      </c>
      <c r="H1448" s="5">
        <v>3171411000</v>
      </c>
      <c r="I1448" s="5">
        <v>1443348000</v>
      </c>
      <c r="J1448" s="5">
        <v>382858000</v>
      </c>
      <c r="K1448" s="2">
        <v>0</v>
      </c>
      <c r="L1448" s="5">
        <v>77445000</v>
      </c>
      <c r="M1448" s="1">
        <f t="shared" si="89"/>
        <v>460303000</v>
      </c>
      <c r="N1448" s="1">
        <f t="shared" si="90"/>
        <v>1728063000</v>
      </c>
      <c r="O1448" s="1">
        <f t="shared" si="91"/>
        <v>1267760000</v>
      </c>
    </row>
    <row r="1449" spans="1:15" hidden="1" x14ac:dyDescent="0.3">
      <c r="A1449" s="2">
        <v>1510</v>
      </c>
      <c r="B1449" s="2" t="s">
        <v>504</v>
      </c>
      <c r="C1449" s="2" t="s">
        <v>11</v>
      </c>
      <c r="D1449" s="3">
        <v>41544</v>
      </c>
      <c r="E1449" s="4">
        <f t="shared" si="88"/>
        <v>2013</v>
      </c>
      <c r="F1449" s="2" t="s">
        <v>21</v>
      </c>
      <c r="G1449" s="2" t="s">
        <v>505</v>
      </c>
      <c r="H1449" s="5">
        <v>11390000000</v>
      </c>
      <c r="I1449" s="5">
        <v>7739000000</v>
      </c>
      <c r="J1449" s="5">
        <v>1440000000</v>
      </c>
      <c r="K1449" s="5">
        <v>590000000</v>
      </c>
      <c r="L1449" s="2">
        <v>0</v>
      </c>
      <c r="M1449" s="1">
        <f t="shared" si="89"/>
        <v>2030000000</v>
      </c>
      <c r="N1449" s="1">
        <f t="shared" si="90"/>
        <v>3651000000</v>
      </c>
      <c r="O1449" s="1">
        <f t="shared" si="91"/>
        <v>1621000000</v>
      </c>
    </row>
    <row r="1450" spans="1:15" hidden="1" x14ac:dyDescent="0.3">
      <c r="A1450" s="2">
        <v>1511</v>
      </c>
      <c r="B1450" s="2" t="s">
        <v>504</v>
      </c>
      <c r="C1450" s="2" t="s">
        <v>14</v>
      </c>
      <c r="D1450" s="3">
        <v>41908</v>
      </c>
      <c r="E1450" s="4">
        <f t="shared" si="88"/>
        <v>2014</v>
      </c>
      <c r="F1450" s="2" t="s">
        <v>21</v>
      </c>
      <c r="G1450" s="2" t="s">
        <v>505</v>
      </c>
      <c r="H1450" s="5">
        <v>11973000000</v>
      </c>
      <c r="I1450" s="5">
        <v>8001000000</v>
      </c>
      <c r="J1450" s="5">
        <v>1534000000</v>
      </c>
      <c r="K1450" s="5">
        <v>583000000</v>
      </c>
      <c r="L1450" s="2">
        <v>0</v>
      </c>
      <c r="M1450" s="1">
        <f t="shared" si="89"/>
        <v>2117000000</v>
      </c>
      <c r="N1450" s="1">
        <f t="shared" si="90"/>
        <v>3972000000</v>
      </c>
      <c r="O1450" s="1">
        <f t="shared" si="91"/>
        <v>1855000000</v>
      </c>
    </row>
    <row r="1451" spans="1:15" hidden="1" x14ac:dyDescent="0.3">
      <c r="A1451" s="2">
        <v>1512</v>
      </c>
      <c r="B1451" s="2" t="s">
        <v>504</v>
      </c>
      <c r="C1451" s="2" t="s">
        <v>15</v>
      </c>
      <c r="D1451" s="3">
        <v>42272</v>
      </c>
      <c r="E1451" s="4">
        <f t="shared" si="88"/>
        <v>2015</v>
      </c>
      <c r="F1451" s="2" t="s">
        <v>21</v>
      </c>
      <c r="G1451" s="2" t="s">
        <v>505</v>
      </c>
      <c r="H1451" s="5">
        <v>12233000000</v>
      </c>
      <c r="I1451" s="5">
        <v>8146000000</v>
      </c>
      <c r="J1451" s="5">
        <v>1504000000</v>
      </c>
      <c r="K1451" s="5">
        <v>627000000</v>
      </c>
      <c r="L1451" s="2">
        <v>0</v>
      </c>
      <c r="M1451" s="1">
        <f t="shared" si="89"/>
        <v>2131000000</v>
      </c>
      <c r="N1451" s="1">
        <f t="shared" si="90"/>
        <v>4087000000</v>
      </c>
      <c r="O1451" s="1">
        <f t="shared" si="91"/>
        <v>1956000000</v>
      </c>
    </row>
    <row r="1452" spans="1:15" hidden="1" x14ac:dyDescent="0.3">
      <c r="A1452" s="2">
        <v>1513</v>
      </c>
      <c r="B1452" s="2" t="s">
        <v>504</v>
      </c>
      <c r="C1452" s="2" t="s">
        <v>16</v>
      </c>
      <c r="D1452" s="3">
        <v>42643</v>
      </c>
      <c r="E1452" s="4">
        <f t="shared" si="88"/>
        <v>2016</v>
      </c>
      <c r="F1452" s="2" t="s">
        <v>21</v>
      </c>
      <c r="G1452" s="2" t="s">
        <v>505</v>
      </c>
      <c r="H1452" s="5">
        <v>12238000000</v>
      </c>
      <c r="I1452" s="5">
        <v>8205000000</v>
      </c>
      <c r="J1452" s="5">
        <v>1463000000</v>
      </c>
      <c r="K1452" s="5">
        <v>644000000</v>
      </c>
      <c r="L1452" s="2">
        <v>0</v>
      </c>
      <c r="M1452" s="1">
        <f t="shared" si="89"/>
        <v>2107000000</v>
      </c>
      <c r="N1452" s="1">
        <f t="shared" si="90"/>
        <v>4033000000</v>
      </c>
      <c r="O1452" s="1">
        <f t="shared" si="91"/>
        <v>1926000000</v>
      </c>
    </row>
    <row r="1453" spans="1:15" hidden="1" x14ac:dyDescent="0.3">
      <c r="A1453" s="2">
        <v>1514</v>
      </c>
      <c r="B1453" s="2" t="s">
        <v>506</v>
      </c>
      <c r="C1453" s="2" t="s">
        <v>11</v>
      </c>
      <c r="D1453" s="3">
        <v>41273</v>
      </c>
      <c r="E1453" s="4">
        <f t="shared" si="88"/>
        <v>2012</v>
      </c>
      <c r="F1453" s="2" t="s">
        <v>18</v>
      </c>
      <c r="G1453" s="2" t="s">
        <v>507</v>
      </c>
      <c r="H1453" s="5">
        <v>5353197000</v>
      </c>
      <c r="I1453" s="5">
        <v>2943847000</v>
      </c>
      <c r="J1453" s="5">
        <v>1303427000</v>
      </c>
      <c r="K1453" s="2">
        <v>0</v>
      </c>
      <c r="L1453" s="5">
        <v>194039000</v>
      </c>
      <c r="M1453" s="1">
        <f t="shared" si="89"/>
        <v>1497466000</v>
      </c>
      <c r="N1453" s="1">
        <f t="shared" si="90"/>
        <v>2409350000</v>
      </c>
      <c r="O1453" s="1">
        <f t="shared" si="91"/>
        <v>911884000</v>
      </c>
    </row>
    <row r="1454" spans="1:15" hidden="1" x14ac:dyDescent="0.3">
      <c r="A1454" s="2">
        <v>1515</v>
      </c>
      <c r="B1454" s="2" t="s">
        <v>506</v>
      </c>
      <c r="C1454" s="2" t="s">
        <v>14</v>
      </c>
      <c r="D1454" s="3">
        <v>41637</v>
      </c>
      <c r="E1454" s="4">
        <f t="shared" si="88"/>
        <v>2013</v>
      </c>
      <c r="F1454" s="2" t="s">
        <v>18</v>
      </c>
      <c r="G1454" s="2" t="s">
        <v>507</v>
      </c>
      <c r="H1454" s="5">
        <v>1603123000</v>
      </c>
      <c r="I1454" s="5">
        <v>662769000</v>
      </c>
      <c r="J1454" s="5">
        <v>531932000</v>
      </c>
      <c r="K1454" s="2">
        <v>0</v>
      </c>
      <c r="L1454" s="5">
        <v>74833000</v>
      </c>
      <c r="M1454" s="1">
        <f t="shared" si="89"/>
        <v>606765000</v>
      </c>
      <c r="N1454" s="1">
        <f t="shared" si="90"/>
        <v>940354000</v>
      </c>
      <c r="O1454" s="1">
        <f t="shared" si="91"/>
        <v>333589000</v>
      </c>
    </row>
    <row r="1455" spans="1:15" hidden="1" x14ac:dyDescent="0.3">
      <c r="A1455" s="2">
        <v>1516</v>
      </c>
      <c r="B1455" s="2" t="s">
        <v>506</v>
      </c>
      <c r="C1455" s="2" t="s">
        <v>15</v>
      </c>
      <c r="D1455" s="3">
        <v>42004</v>
      </c>
      <c r="E1455" s="4">
        <f t="shared" si="88"/>
        <v>2014</v>
      </c>
      <c r="F1455" s="2" t="s">
        <v>18</v>
      </c>
      <c r="G1455" s="2" t="s">
        <v>507</v>
      </c>
      <c r="H1455" s="5">
        <v>2626141000</v>
      </c>
      <c r="I1455" s="5">
        <v>954990000</v>
      </c>
      <c r="J1455" s="5">
        <v>766854000</v>
      </c>
      <c r="K1455" s="2">
        <v>0</v>
      </c>
      <c r="L1455" s="5">
        <v>151837000</v>
      </c>
      <c r="M1455" s="1">
        <f t="shared" si="89"/>
        <v>918691000</v>
      </c>
      <c r="N1455" s="1">
        <f t="shared" si="90"/>
        <v>1671151000</v>
      </c>
      <c r="O1455" s="1">
        <f t="shared" si="91"/>
        <v>752460000</v>
      </c>
    </row>
    <row r="1456" spans="1:15" hidden="1" x14ac:dyDescent="0.3">
      <c r="A1456" s="2">
        <v>1517</v>
      </c>
      <c r="B1456" s="2" t="s">
        <v>506</v>
      </c>
      <c r="C1456" s="2" t="s">
        <v>16</v>
      </c>
      <c r="D1456" s="3">
        <v>42369</v>
      </c>
      <c r="E1456" s="4">
        <f t="shared" si="88"/>
        <v>2015</v>
      </c>
      <c r="F1456" s="2" t="s">
        <v>18</v>
      </c>
      <c r="G1456" s="2" t="s">
        <v>507</v>
      </c>
      <c r="H1456" s="5">
        <v>3050945000</v>
      </c>
      <c r="I1456" s="5">
        <v>923336000</v>
      </c>
      <c r="J1456" s="5">
        <v>1068221000</v>
      </c>
      <c r="K1456" s="2">
        <v>0</v>
      </c>
      <c r="L1456" s="5">
        <v>205087000</v>
      </c>
      <c r="M1456" s="1">
        <f t="shared" si="89"/>
        <v>1273308000</v>
      </c>
      <c r="N1456" s="1">
        <f t="shared" si="90"/>
        <v>2127609000</v>
      </c>
      <c r="O1456" s="1">
        <f t="shared" si="91"/>
        <v>854301000</v>
      </c>
    </row>
    <row r="1457" spans="1:15" hidden="1" x14ac:dyDescent="0.3">
      <c r="A1457" s="2">
        <v>1518</v>
      </c>
      <c r="B1457" s="2" t="s">
        <v>508</v>
      </c>
      <c r="C1457" s="2" t="s">
        <v>11</v>
      </c>
      <c r="D1457" s="3">
        <v>41307</v>
      </c>
      <c r="E1457" s="4">
        <f t="shared" si="88"/>
        <v>2013</v>
      </c>
      <c r="F1457" s="2" t="s">
        <v>18</v>
      </c>
      <c r="G1457" s="2" t="s">
        <v>196</v>
      </c>
      <c r="H1457" s="5">
        <v>73301000000</v>
      </c>
      <c r="I1457" s="5">
        <v>50568000000</v>
      </c>
      <c r="J1457" s="5">
        <v>15110000000</v>
      </c>
      <c r="K1457" s="2">
        <v>0</v>
      </c>
      <c r="L1457" s="5">
        <v>2044000000</v>
      </c>
      <c r="M1457" s="1">
        <f t="shared" si="89"/>
        <v>17154000000</v>
      </c>
      <c r="N1457" s="1">
        <f t="shared" si="90"/>
        <v>22733000000</v>
      </c>
      <c r="O1457" s="1">
        <f t="shared" si="91"/>
        <v>5579000000</v>
      </c>
    </row>
    <row r="1458" spans="1:15" hidden="1" x14ac:dyDescent="0.3">
      <c r="A1458" s="2">
        <v>1519</v>
      </c>
      <c r="B1458" s="2" t="s">
        <v>508</v>
      </c>
      <c r="C1458" s="2" t="s">
        <v>14</v>
      </c>
      <c r="D1458" s="3">
        <v>41671</v>
      </c>
      <c r="E1458" s="4">
        <f t="shared" si="88"/>
        <v>2014</v>
      </c>
      <c r="F1458" s="2" t="s">
        <v>18</v>
      </c>
      <c r="G1458" s="2" t="s">
        <v>196</v>
      </c>
      <c r="H1458" s="5">
        <v>71279000000</v>
      </c>
      <c r="I1458" s="5">
        <v>50039000000</v>
      </c>
      <c r="J1458" s="5">
        <v>14465000000</v>
      </c>
      <c r="K1458" s="2">
        <v>0</v>
      </c>
      <c r="L1458" s="5">
        <v>1996000000</v>
      </c>
      <c r="M1458" s="1">
        <f t="shared" si="89"/>
        <v>16461000000</v>
      </c>
      <c r="N1458" s="1">
        <f t="shared" si="90"/>
        <v>21240000000</v>
      </c>
      <c r="O1458" s="1">
        <f t="shared" si="91"/>
        <v>4779000000</v>
      </c>
    </row>
    <row r="1459" spans="1:15" hidden="1" x14ac:dyDescent="0.3">
      <c r="A1459" s="2">
        <v>1520</v>
      </c>
      <c r="B1459" s="2" t="s">
        <v>508</v>
      </c>
      <c r="C1459" s="2" t="s">
        <v>15</v>
      </c>
      <c r="D1459" s="3">
        <v>42035</v>
      </c>
      <c r="E1459" s="4">
        <f t="shared" si="88"/>
        <v>2015</v>
      </c>
      <c r="F1459" s="2" t="s">
        <v>18</v>
      </c>
      <c r="G1459" s="2" t="s">
        <v>196</v>
      </c>
      <c r="H1459" s="5">
        <v>72618000000</v>
      </c>
      <c r="I1459" s="5">
        <v>51278000000</v>
      </c>
      <c r="J1459" s="5">
        <v>14676000000</v>
      </c>
      <c r="K1459" s="2">
        <v>0</v>
      </c>
      <c r="L1459" s="5">
        <v>2129000000</v>
      </c>
      <c r="M1459" s="1">
        <f t="shared" si="89"/>
        <v>16805000000</v>
      </c>
      <c r="N1459" s="1">
        <f t="shared" si="90"/>
        <v>21340000000</v>
      </c>
      <c r="O1459" s="1">
        <f t="shared" si="91"/>
        <v>4535000000</v>
      </c>
    </row>
    <row r="1460" spans="1:15" hidden="1" x14ac:dyDescent="0.3">
      <c r="A1460" s="2">
        <v>1521</v>
      </c>
      <c r="B1460" s="2" t="s">
        <v>508</v>
      </c>
      <c r="C1460" s="2" t="s">
        <v>16</v>
      </c>
      <c r="D1460" s="3">
        <v>42399</v>
      </c>
      <c r="E1460" s="4">
        <f t="shared" si="88"/>
        <v>2016</v>
      </c>
      <c r="F1460" s="2" t="s">
        <v>18</v>
      </c>
      <c r="G1460" s="2" t="s">
        <v>196</v>
      </c>
      <c r="H1460" s="5">
        <v>73785000000</v>
      </c>
      <c r="I1460" s="5">
        <v>51997000000</v>
      </c>
      <c r="J1460" s="5">
        <v>14665000000</v>
      </c>
      <c r="K1460" s="2">
        <v>0</v>
      </c>
      <c r="L1460" s="5">
        <v>2213000000</v>
      </c>
      <c r="M1460" s="1">
        <f t="shared" si="89"/>
        <v>16878000000</v>
      </c>
      <c r="N1460" s="1">
        <f t="shared" si="90"/>
        <v>21788000000</v>
      </c>
      <c r="O1460" s="1">
        <f t="shared" si="91"/>
        <v>4910000000</v>
      </c>
    </row>
    <row r="1461" spans="1:15" hidden="1" x14ac:dyDescent="0.3">
      <c r="A1461" s="2">
        <v>1522</v>
      </c>
      <c r="B1461" s="2" t="s">
        <v>509</v>
      </c>
      <c r="C1461" s="2" t="s">
        <v>11</v>
      </c>
      <c r="D1461" s="3">
        <v>41305</v>
      </c>
      <c r="E1461" s="4">
        <f t="shared" si="88"/>
        <v>2013</v>
      </c>
      <c r="F1461" s="2" t="s">
        <v>18</v>
      </c>
      <c r="G1461" s="2" t="s">
        <v>288</v>
      </c>
      <c r="H1461" s="5">
        <v>3794249000</v>
      </c>
      <c r="I1461" s="5">
        <v>1630965000</v>
      </c>
      <c r="J1461" s="5">
        <v>1466067000</v>
      </c>
      <c r="K1461" s="2">
        <v>0</v>
      </c>
      <c r="L1461" s="2">
        <v>0</v>
      </c>
      <c r="M1461" s="1">
        <f t="shared" si="89"/>
        <v>1466067000</v>
      </c>
      <c r="N1461" s="1">
        <f t="shared" si="90"/>
        <v>2163284000</v>
      </c>
      <c r="O1461" s="1">
        <f t="shared" si="91"/>
        <v>697217000</v>
      </c>
    </row>
    <row r="1462" spans="1:15" hidden="1" x14ac:dyDescent="0.3">
      <c r="A1462" s="2">
        <v>1523</v>
      </c>
      <c r="B1462" s="2" t="s">
        <v>509</v>
      </c>
      <c r="C1462" s="2" t="s">
        <v>14</v>
      </c>
      <c r="D1462" s="3">
        <v>41670</v>
      </c>
      <c r="E1462" s="4">
        <f t="shared" si="88"/>
        <v>2014</v>
      </c>
      <c r="F1462" s="2" t="s">
        <v>18</v>
      </c>
      <c r="G1462" s="2" t="s">
        <v>288</v>
      </c>
      <c r="H1462" s="5">
        <v>4031100000</v>
      </c>
      <c r="I1462" s="5">
        <v>1690700000</v>
      </c>
      <c r="J1462" s="5">
        <v>2036100000</v>
      </c>
      <c r="K1462" s="2">
        <v>0</v>
      </c>
      <c r="L1462" s="2">
        <v>0</v>
      </c>
      <c r="M1462" s="1">
        <f t="shared" si="89"/>
        <v>2036100000</v>
      </c>
      <c r="N1462" s="1">
        <f t="shared" si="90"/>
        <v>2340400000</v>
      </c>
      <c r="O1462" s="1">
        <f t="shared" si="91"/>
        <v>304300000</v>
      </c>
    </row>
    <row r="1463" spans="1:15" hidden="1" x14ac:dyDescent="0.3">
      <c r="A1463" s="2">
        <v>1524</v>
      </c>
      <c r="B1463" s="2" t="s">
        <v>509</v>
      </c>
      <c r="C1463" s="2" t="s">
        <v>15</v>
      </c>
      <c r="D1463" s="3">
        <v>42035</v>
      </c>
      <c r="E1463" s="4">
        <f t="shared" si="88"/>
        <v>2015</v>
      </c>
      <c r="F1463" s="2" t="s">
        <v>18</v>
      </c>
      <c r="G1463" s="2" t="s">
        <v>288</v>
      </c>
      <c r="H1463" s="5">
        <v>4249900000</v>
      </c>
      <c r="I1463" s="5">
        <v>1712700000</v>
      </c>
      <c r="J1463" s="5">
        <v>1645800000</v>
      </c>
      <c r="K1463" s="2">
        <v>0</v>
      </c>
      <c r="L1463" s="2">
        <v>0</v>
      </c>
      <c r="M1463" s="1">
        <f t="shared" si="89"/>
        <v>1645800000</v>
      </c>
      <c r="N1463" s="1">
        <f t="shared" si="90"/>
        <v>2537200000</v>
      </c>
      <c r="O1463" s="1">
        <f t="shared" si="91"/>
        <v>891400000</v>
      </c>
    </row>
    <row r="1464" spans="1:15" hidden="1" x14ac:dyDescent="0.3">
      <c r="A1464" s="2">
        <v>1525</v>
      </c>
      <c r="B1464" s="2" t="s">
        <v>509</v>
      </c>
      <c r="C1464" s="2" t="s">
        <v>16</v>
      </c>
      <c r="D1464" s="3">
        <v>42400</v>
      </c>
      <c r="E1464" s="4">
        <f t="shared" si="88"/>
        <v>2016</v>
      </c>
      <c r="F1464" s="2" t="s">
        <v>18</v>
      </c>
      <c r="G1464" s="2" t="s">
        <v>288</v>
      </c>
      <c r="H1464" s="5">
        <v>4104900000</v>
      </c>
      <c r="I1464" s="5">
        <v>1613600000</v>
      </c>
      <c r="J1464" s="5">
        <v>1731200000</v>
      </c>
      <c r="K1464" s="2">
        <v>0</v>
      </c>
      <c r="L1464" s="2">
        <v>0</v>
      </c>
      <c r="M1464" s="1">
        <f t="shared" si="89"/>
        <v>1731200000</v>
      </c>
      <c r="N1464" s="1">
        <f t="shared" si="90"/>
        <v>2491300000</v>
      </c>
      <c r="O1464" s="1">
        <f t="shared" si="91"/>
        <v>760100000</v>
      </c>
    </row>
    <row r="1465" spans="1:15" hidden="1" x14ac:dyDescent="0.3">
      <c r="A1465" s="2">
        <v>1526</v>
      </c>
      <c r="B1465" s="2" t="s">
        <v>510</v>
      </c>
      <c r="C1465" s="2" t="s">
        <v>11</v>
      </c>
      <c r="D1465" s="3">
        <v>41307</v>
      </c>
      <c r="E1465" s="4">
        <f t="shared" si="88"/>
        <v>2013</v>
      </c>
      <c r="F1465" s="2" t="s">
        <v>18</v>
      </c>
      <c r="G1465" s="2" t="s">
        <v>256</v>
      </c>
      <c r="H1465" s="5">
        <v>25878372000</v>
      </c>
      <c r="I1465" s="5">
        <v>18521400000</v>
      </c>
      <c r="J1465" s="5">
        <v>4250446000</v>
      </c>
      <c r="K1465" s="2">
        <v>0</v>
      </c>
      <c r="L1465" s="2">
        <v>0</v>
      </c>
      <c r="M1465" s="1">
        <f t="shared" si="89"/>
        <v>4250446000</v>
      </c>
      <c r="N1465" s="1">
        <f t="shared" si="90"/>
        <v>7356972000</v>
      </c>
      <c r="O1465" s="1">
        <f t="shared" si="91"/>
        <v>3106526000</v>
      </c>
    </row>
    <row r="1466" spans="1:15" hidden="1" x14ac:dyDescent="0.3">
      <c r="A1466" s="2">
        <v>1527</v>
      </c>
      <c r="B1466" s="2" t="s">
        <v>510</v>
      </c>
      <c r="C1466" s="2" t="s">
        <v>14</v>
      </c>
      <c r="D1466" s="3">
        <v>41671</v>
      </c>
      <c r="E1466" s="4">
        <f t="shared" si="88"/>
        <v>2014</v>
      </c>
      <c r="F1466" s="2" t="s">
        <v>18</v>
      </c>
      <c r="G1466" s="2" t="s">
        <v>256</v>
      </c>
      <c r="H1466" s="5">
        <v>27422696000</v>
      </c>
      <c r="I1466" s="5">
        <v>19605037000</v>
      </c>
      <c r="J1466" s="5">
        <v>4467089000</v>
      </c>
      <c r="K1466" s="2">
        <v>0</v>
      </c>
      <c r="L1466" s="2">
        <v>0</v>
      </c>
      <c r="M1466" s="1">
        <f t="shared" si="89"/>
        <v>4467089000</v>
      </c>
      <c r="N1466" s="1">
        <f t="shared" si="90"/>
        <v>7817659000</v>
      </c>
      <c r="O1466" s="1">
        <f t="shared" si="91"/>
        <v>3350570000</v>
      </c>
    </row>
    <row r="1467" spans="1:15" hidden="1" x14ac:dyDescent="0.3">
      <c r="A1467" s="2">
        <v>1528</v>
      </c>
      <c r="B1467" s="2" t="s">
        <v>510</v>
      </c>
      <c r="C1467" s="2" t="s">
        <v>15</v>
      </c>
      <c r="D1467" s="3">
        <v>42035</v>
      </c>
      <c r="E1467" s="4">
        <f t="shared" si="88"/>
        <v>2015</v>
      </c>
      <c r="F1467" s="2" t="s">
        <v>18</v>
      </c>
      <c r="G1467" s="2" t="s">
        <v>256</v>
      </c>
      <c r="H1467" s="5">
        <v>29078407000</v>
      </c>
      <c r="I1467" s="5">
        <v>20776522000</v>
      </c>
      <c r="J1467" s="5">
        <v>4695384000</v>
      </c>
      <c r="K1467" s="2">
        <v>0</v>
      </c>
      <c r="L1467" s="2">
        <v>0</v>
      </c>
      <c r="M1467" s="1">
        <f t="shared" si="89"/>
        <v>4695384000</v>
      </c>
      <c r="N1467" s="1">
        <f t="shared" si="90"/>
        <v>8301885000</v>
      </c>
      <c r="O1467" s="1">
        <f t="shared" si="91"/>
        <v>3606501000</v>
      </c>
    </row>
    <row r="1468" spans="1:15" hidden="1" x14ac:dyDescent="0.3">
      <c r="A1468" s="2">
        <v>1529</v>
      </c>
      <c r="B1468" s="2" t="s">
        <v>510</v>
      </c>
      <c r="C1468" s="2" t="s">
        <v>16</v>
      </c>
      <c r="D1468" s="3">
        <v>42399</v>
      </c>
      <c r="E1468" s="4">
        <f t="shared" si="88"/>
        <v>2016</v>
      </c>
      <c r="F1468" s="2" t="s">
        <v>18</v>
      </c>
      <c r="G1468" s="2" t="s">
        <v>256</v>
      </c>
      <c r="H1468" s="5">
        <v>30944938000</v>
      </c>
      <c r="I1468" s="5">
        <v>22034523000</v>
      </c>
      <c r="J1468" s="5">
        <v>5205715000</v>
      </c>
      <c r="K1468" s="2">
        <v>0</v>
      </c>
      <c r="L1468" s="2">
        <v>0</v>
      </c>
      <c r="M1468" s="1">
        <f t="shared" si="89"/>
        <v>5205715000</v>
      </c>
      <c r="N1468" s="1">
        <f t="shared" si="90"/>
        <v>8910415000</v>
      </c>
      <c r="O1468" s="1">
        <f t="shared" si="91"/>
        <v>3704700000</v>
      </c>
    </row>
    <row r="1469" spans="1:15" hidden="1" x14ac:dyDescent="0.3">
      <c r="A1469" s="2">
        <v>1530</v>
      </c>
      <c r="B1469" s="2" t="s">
        <v>511</v>
      </c>
      <c r="C1469" s="2" t="s">
        <v>11</v>
      </c>
      <c r="D1469" s="3">
        <v>41274</v>
      </c>
      <c r="E1469" s="4">
        <f t="shared" si="88"/>
        <v>2012</v>
      </c>
      <c r="F1469" s="2" t="s">
        <v>46</v>
      </c>
      <c r="G1469" s="2" t="s">
        <v>47</v>
      </c>
      <c r="H1469" s="5">
        <v>3589516000</v>
      </c>
      <c r="I1469" s="5">
        <v>1955682000</v>
      </c>
      <c r="J1469" s="2">
        <v>0</v>
      </c>
      <c r="K1469" s="2">
        <v>0</v>
      </c>
      <c r="L1469" s="5">
        <v>787329000</v>
      </c>
      <c r="M1469" s="1">
        <f t="shared" si="89"/>
        <v>787329000</v>
      </c>
      <c r="N1469" s="1">
        <f t="shared" si="90"/>
        <v>1633834000</v>
      </c>
      <c r="O1469" s="1">
        <f t="shared" si="91"/>
        <v>846505000</v>
      </c>
    </row>
    <row r="1470" spans="1:15" hidden="1" x14ac:dyDescent="0.3">
      <c r="A1470" s="2">
        <v>1531</v>
      </c>
      <c r="B1470" s="2" t="s">
        <v>511</v>
      </c>
      <c r="C1470" s="2" t="s">
        <v>14</v>
      </c>
      <c r="D1470" s="3">
        <v>41639</v>
      </c>
      <c r="E1470" s="4">
        <f t="shared" si="88"/>
        <v>2013</v>
      </c>
      <c r="F1470" s="2" t="s">
        <v>46</v>
      </c>
      <c r="G1470" s="2" t="s">
        <v>47</v>
      </c>
      <c r="H1470" s="5">
        <v>3494253000</v>
      </c>
      <c r="I1470" s="5">
        <v>1838766000</v>
      </c>
      <c r="J1470" s="2">
        <v>0</v>
      </c>
      <c r="K1470" s="2">
        <v>0</v>
      </c>
      <c r="L1470" s="5">
        <v>819711000</v>
      </c>
      <c r="M1470" s="1">
        <f t="shared" si="89"/>
        <v>819711000</v>
      </c>
      <c r="N1470" s="1">
        <f t="shared" si="90"/>
        <v>1655487000</v>
      </c>
      <c r="O1470" s="1">
        <f t="shared" si="91"/>
        <v>835776000</v>
      </c>
    </row>
    <row r="1471" spans="1:15" hidden="1" x14ac:dyDescent="0.3">
      <c r="A1471" s="2">
        <v>1532</v>
      </c>
      <c r="B1471" s="2" t="s">
        <v>511</v>
      </c>
      <c r="C1471" s="2" t="s">
        <v>15</v>
      </c>
      <c r="D1471" s="3">
        <v>42004</v>
      </c>
      <c r="E1471" s="4">
        <f t="shared" si="88"/>
        <v>2014</v>
      </c>
      <c r="F1471" s="2" t="s">
        <v>46</v>
      </c>
      <c r="G1471" s="2" t="s">
        <v>47</v>
      </c>
      <c r="H1471" s="5">
        <v>3620095000</v>
      </c>
      <c r="I1471" s="5">
        <v>1903384000</v>
      </c>
      <c r="J1471" s="2">
        <v>0</v>
      </c>
      <c r="K1471" s="2">
        <v>0</v>
      </c>
      <c r="L1471" s="5">
        <v>855908000</v>
      </c>
      <c r="M1471" s="1">
        <f t="shared" si="89"/>
        <v>855908000</v>
      </c>
      <c r="N1471" s="1">
        <f t="shared" si="90"/>
        <v>1716711000</v>
      </c>
      <c r="O1471" s="1">
        <f t="shared" si="91"/>
        <v>860803000</v>
      </c>
    </row>
    <row r="1472" spans="1:15" hidden="1" x14ac:dyDescent="0.3">
      <c r="A1472" s="2">
        <v>1533</v>
      </c>
      <c r="B1472" s="2" t="s">
        <v>511</v>
      </c>
      <c r="C1472" s="2" t="s">
        <v>16</v>
      </c>
      <c r="D1472" s="3">
        <v>42369</v>
      </c>
      <c r="E1472" s="4">
        <f t="shared" si="88"/>
        <v>2015</v>
      </c>
      <c r="F1472" s="2" t="s">
        <v>46</v>
      </c>
      <c r="G1472" s="2" t="s">
        <v>47</v>
      </c>
      <c r="H1472" s="5">
        <v>3766065000</v>
      </c>
      <c r="I1472" s="5">
        <v>2016212000</v>
      </c>
      <c r="J1472" s="2">
        <v>0</v>
      </c>
      <c r="K1472" s="2">
        <v>0</v>
      </c>
      <c r="L1472" s="5">
        <v>907024000</v>
      </c>
      <c r="M1472" s="1">
        <f t="shared" si="89"/>
        <v>907024000</v>
      </c>
      <c r="N1472" s="1">
        <f t="shared" si="90"/>
        <v>1749853000</v>
      </c>
      <c r="O1472" s="1">
        <f t="shared" si="91"/>
        <v>842829000</v>
      </c>
    </row>
    <row r="1473" spans="1:15" hidden="1" x14ac:dyDescent="0.3">
      <c r="A1473" s="2">
        <v>1534</v>
      </c>
      <c r="B1473" s="2" t="s">
        <v>512</v>
      </c>
      <c r="C1473" s="2" t="s">
        <v>11</v>
      </c>
      <c r="D1473" s="3">
        <v>41274</v>
      </c>
      <c r="E1473" s="4">
        <f t="shared" si="88"/>
        <v>2012</v>
      </c>
      <c r="F1473" s="2" t="s">
        <v>24</v>
      </c>
      <c r="G1473" s="2" t="s">
        <v>29</v>
      </c>
      <c r="H1473" s="5">
        <v>12509900000</v>
      </c>
      <c r="I1473" s="5">
        <v>7214400000</v>
      </c>
      <c r="J1473" s="5">
        <v>3354900000</v>
      </c>
      <c r="K1473" s="5">
        <v>376400000</v>
      </c>
      <c r="L1473" s="2">
        <v>0</v>
      </c>
      <c r="M1473" s="1">
        <f t="shared" si="89"/>
        <v>3731300000</v>
      </c>
      <c r="N1473" s="1">
        <f t="shared" si="90"/>
        <v>5295500000</v>
      </c>
      <c r="O1473" s="1">
        <f t="shared" si="91"/>
        <v>1564200000</v>
      </c>
    </row>
    <row r="1474" spans="1:15" hidden="1" x14ac:dyDescent="0.3">
      <c r="A1474" s="2">
        <v>1535</v>
      </c>
      <c r="B1474" s="2" t="s">
        <v>512</v>
      </c>
      <c r="C1474" s="2" t="s">
        <v>14</v>
      </c>
      <c r="D1474" s="3">
        <v>41639</v>
      </c>
      <c r="E1474" s="4">
        <f t="shared" si="88"/>
        <v>2013</v>
      </c>
      <c r="F1474" s="2" t="s">
        <v>24</v>
      </c>
      <c r="G1474" s="2" t="s">
        <v>29</v>
      </c>
      <c r="H1474" s="5">
        <v>13090300000</v>
      </c>
      <c r="I1474" s="5">
        <v>7561200000</v>
      </c>
      <c r="J1474" s="5">
        <v>3446300000</v>
      </c>
      <c r="K1474" s="5">
        <v>395500000</v>
      </c>
      <c r="L1474" s="2">
        <v>0</v>
      </c>
      <c r="M1474" s="1">
        <f t="shared" si="89"/>
        <v>3841800000</v>
      </c>
      <c r="N1474" s="1">
        <f t="shared" si="90"/>
        <v>5529100000</v>
      </c>
      <c r="O1474" s="1">
        <f t="shared" si="91"/>
        <v>1687300000</v>
      </c>
    </row>
    <row r="1475" spans="1:15" hidden="1" x14ac:dyDescent="0.3">
      <c r="A1475" s="2">
        <v>1536</v>
      </c>
      <c r="B1475" s="2" t="s">
        <v>512</v>
      </c>
      <c r="C1475" s="2" t="s">
        <v>15</v>
      </c>
      <c r="D1475" s="3">
        <v>42004</v>
      </c>
      <c r="E1475" s="4">
        <f t="shared" ref="E1475:E1538" si="92">YEAR(D1475)</f>
        <v>2014</v>
      </c>
      <c r="F1475" s="2" t="s">
        <v>24</v>
      </c>
      <c r="G1475" s="2" t="s">
        <v>29</v>
      </c>
      <c r="H1475" s="5">
        <v>16889600000</v>
      </c>
      <c r="I1475" s="5">
        <v>9397600000</v>
      </c>
      <c r="J1475" s="5">
        <v>4896100000</v>
      </c>
      <c r="K1475" s="5">
        <v>691100000</v>
      </c>
      <c r="L1475" s="2">
        <v>0</v>
      </c>
      <c r="M1475" s="1">
        <f t="shared" ref="M1475:M1538" si="93">J1475+K1475+L1475</f>
        <v>5587200000</v>
      </c>
      <c r="N1475" s="1">
        <f t="shared" ref="N1475:N1538" si="94">H1475-I1475</f>
        <v>7492000000</v>
      </c>
      <c r="O1475" s="1">
        <f t="shared" ref="O1475:O1538" si="95">N1475-M1475</f>
        <v>1904800000</v>
      </c>
    </row>
    <row r="1476" spans="1:15" hidden="1" x14ac:dyDescent="0.3">
      <c r="A1476" s="2">
        <v>1537</v>
      </c>
      <c r="B1476" s="2" t="s">
        <v>512</v>
      </c>
      <c r="C1476" s="2" t="s">
        <v>16</v>
      </c>
      <c r="D1476" s="3">
        <v>42369</v>
      </c>
      <c r="E1476" s="4">
        <f t="shared" si="92"/>
        <v>2015</v>
      </c>
      <c r="F1476" s="2" t="s">
        <v>24</v>
      </c>
      <c r="G1476" s="2" t="s">
        <v>29</v>
      </c>
      <c r="H1476" s="5">
        <v>16965400000</v>
      </c>
      <c r="I1476" s="5">
        <v>9209500000</v>
      </c>
      <c r="J1476" s="5">
        <v>4612100000</v>
      </c>
      <c r="K1476" s="5">
        <v>692300000</v>
      </c>
      <c r="L1476" s="2">
        <v>0</v>
      </c>
      <c r="M1476" s="1">
        <f t="shared" si="93"/>
        <v>5304400000</v>
      </c>
      <c r="N1476" s="1">
        <f t="shared" si="94"/>
        <v>7755900000</v>
      </c>
      <c r="O1476" s="1">
        <f t="shared" si="95"/>
        <v>2451500000</v>
      </c>
    </row>
    <row r="1477" spans="1:15" hidden="1" x14ac:dyDescent="0.3">
      <c r="A1477" s="2">
        <v>1538</v>
      </c>
      <c r="B1477" s="2" t="s">
        <v>513</v>
      </c>
      <c r="C1477" s="2" t="s">
        <v>11</v>
      </c>
      <c r="D1477" s="3">
        <v>41274</v>
      </c>
      <c r="E1477" s="4">
        <f t="shared" si="92"/>
        <v>2012</v>
      </c>
      <c r="F1477" s="2" t="s">
        <v>18</v>
      </c>
      <c r="G1477" s="2" t="s">
        <v>76</v>
      </c>
      <c r="H1477" s="5">
        <v>763000000</v>
      </c>
      <c r="I1477" s="5">
        <v>12000000</v>
      </c>
      <c r="J1477" s="5">
        <v>429000000</v>
      </c>
      <c r="K1477" s="2">
        <v>0</v>
      </c>
      <c r="L1477" s="5">
        <v>26000000</v>
      </c>
      <c r="M1477" s="1">
        <f t="shared" si="93"/>
        <v>455000000</v>
      </c>
      <c r="N1477" s="1">
        <f t="shared" si="94"/>
        <v>751000000</v>
      </c>
      <c r="O1477" s="1">
        <f t="shared" si="95"/>
        <v>296000000</v>
      </c>
    </row>
    <row r="1478" spans="1:15" hidden="1" x14ac:dyDescent="0.3">
      <c r="A1478" s="2">
        <v>1539</v>
      </c>
      <c r="B1478" s="2" t="s">
        <v>513</v>
      </c>
      <c r="C1478" s="2" t="s">
        <v>14</v>
      </c>
      <c r="D1478" s="3">
        <v>41639</v>
      </c>
      <c r="E1478" s="4">
        <f t="shared" si="92"/>
        <v>2013</v>
      </c>
      <c r="F1478" s="2" t="s">
        <v>18</v>
      </c>
      <c r="G1478" s="2" t="s">
        <v>76</v>
      </c>
      <c r="H1478" s="5">
        <v>945000000</v>
      </c>
      <c r="I1478" s="5">
        <v>18000000</v>
      </c>
      <c r="J1478" s="5">
        <v>597000000</v>
      </c>
      <c r="K1478" s="2">
        <v>0</v>
      </c>
      <c r="L1478" s="5">
        <v>36000000</v>
      </c>
      <c r="M1478" s="1">
        <f t="shared" si="93"/>
        <v>633000000</v>
      </c>
      <c r="N1478" s="1">
        <f t="shared" si="94"/>
        <v>927000000</v>
      </c>
      <c r="O1478" s="1">
        <f t="shared" si="95"/>
        <v>294000000</v>
      </c>
    </row>
    <row r="1479" spans="1:15" hidden="1" x14ac:dyDescent="0.3">
      <c r="A1479" s="2">
        <v>1540</v>
      </c>
      <c r="B1479" s="2" t="s">
        <v>513</v>
      </c>
      <c r="C1479" s="2" t="s">
        <v>15</v>
      </c>
      <c r="D1479" s="3">
        <v>42004</v>
      </c>
      <c r="E1479" s="4">
        <f t="shared" si="92"/>
        <v>2014</v>
      </c>
      <c r="F1479" s="2" t="s">
        <v>18</v>
      </c>
      <c r="G1479" s="2" t="s">
        <v>76</v>
      </c>
      <c r="H1479" s="5">
        <v>1246000000</v>
      </c>
      <c r="I1479" s="5">
        <v>40000000</v>
      </c>
      <c r="J1479" s="5">
        <v>801000000</v>
      </c>
      <c r="K1479" s="2">
        <v>0</v>
      </c>
      <c r="L1479" s="5">
        <v>65000000</v>
      </c>
      <c r="M1479" s="1">
        <f t="shared" si="93"/>
        <v>866000000</v>
      </c>
      <c r="N1479" s="1">
        <f t="shared" si="94"/>
        <v>1206000000</v>
      </c>
      <c r="O1479" s="1">
        <f t="shared" si="95"/>
        <v>340000000</v>
      </c>
    </row>
    <row r="1480" spans="1:15" hidden="1" x14ac:dyDescent="0.3">
      <c r="A1480" s="2">
        <v>1541</v>
      </c>
      <c r="B1480" s="2" t="s">
        <v>513</v>
      </c>
      <c r="C1480" s="2" t="s">
        <v>16</v>
      </c>
      <c r="D1480" s="3">
        <v>42369</v>
      </c>
      <c r="E1480" s="4">
        <f t="shared" si="92"/>
        <v>2015</v>
      </c>
      <c r="F1480" s="2" t="s">
        <v>18</v>
      </c>
      <c r="G1480" s="2" t="s">
        <v>76</v>
      </c>
      <c r="H1480" s="5">
        <v>1492000000</v>
      </c>
      <c r="I1480" s="5">
        <v>58000000</v>
      </c>
      <c r="J1480" s="5">
        <v>1109000000</v>
      </c>
      <c r="K1480" s="2">
        <v>0</v>
      </c>
      <c r="L1480" s="5">
        <v>93000000</v>
      </c>
      <c r="M1480" s="1">
        <f t="shared" si="93"/>
        <v>1202000000</v>
      </c>
      <c r="N1480" s="1">
        <f t="shared" si="94"/>
        <v>1434000000</v>
      </c>
      <c r="O1480" s="1">
        <f t="shared" si="95"/>
        <v>232000000</v>
      </c>
    </row>
    <row r="1481" spans="1:15" hidden="1" x14ac:dyDescent="0.3">
      <c r="A1481" s="2">
        <v>1542</v>
      </c>
      <c r="B1481" s="2" t="s">
        <v>514</v>
      </c>
      <c r="C1481" s="2" t="s">
        <v>11</v>
      </c>
      <c r="D1481" s="3">
        <v>41639</v>
      </c>
      <c r="E1481" s="4">
        <f t="shared" si="92"/>
        <v>2013</v>
      </c>
      <c r="F1481" s="2" t="s">
        <v>46</v>
      </c>
      <c r="G1481" s="2" t="s">
        <v>49</v>
      </c>
      <c r="H1481" s="5">
        <v>26191000000</v>
      </c>
      <c r="I1481" s="5">
        <v>13307000000</v>
      </c>
      <c r="J1481" s="5">
        <v>3757000000</v>
      </c>
      <c r="K1481" s="2">
        <v>0</v>
      </c>
      <c r="L1481" s="5">
        <v>3821000000</v>
      </c>
      <c r="M1481" s="1">
        <f t="shared" si="93"/>
        <v>7578000000</v>
      </c>
      <c r="N1481" s="1">
        <f t="shared" si="94"/>
        <v>12884000000</v>
      </c>
      <c r="O1481" s="1">
        <f t="shared" si="95"/>
        <v>5306000000</v>
      </c>
    </row>
    <row r="1482" spans="1:15" hidden="1" x14ac:dyDescent="0.3">
      <c r="A1482" s="2">
        <v>1543</v>
      </c>
      <c r="B1482" s="2" t="s">
        <v>514</v>
      </c>
      <c r="C1482" s="2" t="s">
        <v>14</v>
      </c>
      <c r="D1482" s="3">
        <v>42004</v>
      </c>
      <c r="E1482" s="4">
        <f t="shared" si="92"/>
        <v>2014</v>
      </c>
      <c r="F1482" s="2" t="s">
        <v>46</v>
      </c>
      <c r="G1482" s="2" t="s">
        <v>49</v>
      </c>
      <c r="H1482" s="5">
        <v>27174000000</v>
      </c>
      <c r="I1482" s="5">
        <v>13870000000</v>
      </c>
      <c r="J1482" s="5">
        <v>3964000000</v>
      </c>
      <c r="K1482" s="2">
        <v>0</v>
      </c>
      <c r="L1482" s="5">
        <v>3882000000</v>
      </c>
      <c r="M1482" s="1">
        <f t="shared" si="93"/>
        <v>7846000000</v>
      </c>
      <c r="N1482" s="1">
        <f t="shared" si="94"/>
        <v>13304000000</v>
      </c>
      <c r="O1482" s="1">
        <f t="shared" si="95"/>
        <v>5458000000</v>
      </c>
    </row>
    <row r="1483" spans="1:15" hidden="1" x14ac:dyDescent="0.3">
      <c r="A1483" s="2">
        <v>1544</v>
      </c>
      <c r="B1483" s="2" t="s">
        <v>514</v>
      </c>
      <c r="C1483" s="2" t="s">
        <v>15</v>
      </c>
      <c r="D1483" s="3">
        <v>42369</v>
      </c>
      <c r="E1483" s="4">
        <f t="shared" si="92"/>
        <v>2015</v>
      </c>
      <c r="F1483" s="2" t="s">
        <v>46</v>
      </c>
      <c r="G1483" s="2" t="s">
        <v>49</v>
      </c>
      <c r="H1483" s="5">
        <v>26815000000</v>
      </c>
      <c r="I1483" s="5">
        <v>13723000000</v>
      </c>
      <c r="J1483" s="5">
        <v>4094000000</v>
      </c>
      <c r="K1483" s="2">
        <v>0</v>
      </c>
      <c r="L1483" s="5">
        <v>3885000000</v>
      </c>
      <c r="M1483" s="1">
        <f t="shared" si="93"/>
        <v>7979000000</v>
      </c>
      <c r="N1483" s="1">
        <f t="shared" si="94"/>
        <v>13092000000</v>
      </c>
      <c r="O1483" s="1">
        <f t="shared" si="95"/>
        <v>5113000000</v>
      </c>
    </row>
    <row r="1484" spans="1:15" hidden="1" x14ac:dyDescent="0.3">
      <c r="A1484" s="2">
        <v>1545</v>
      </c>
      <c r="B1484" s="2" t="s">
        <v>514</v>
      </c>
      <c r="C1484" s="2" t="s">
        <v>16</v>
      </c>
      <c r="D1484" s="3">
        <v>42735</v>
      </c>
      <c r="E1484" s="4">
        <f t="shared" si="92"/>
        <v>2016</v>
      </c>
      <c r="F1484" s="2" t="s">
        <v>46</v>
      </c>
      <c r="G1484" s="2" t="s">
        <v>49</v>
      </c>
      <c r="H1484" s="5">
        <v>27625000000</v>
      </c>
      <c r="I1484" s="5">
        <v>15070000000</v>
      </c>
      <c r="J1484" s="5">
        <v>4154000000</v>
      </c>
      <c r="K1484" s="2">
        <v>0</v>
      </c>
      <c r="L1484" s="5">
        <v>3985000000</v>
      </c>
      <c r="M1484" s="1">
        <f t="shared" si="93"/>
        <v>8139000000</v>
      </c>
      <c r="N1484" s="1">
        <f t="shared" si="94"/>
        <v>12555000000</v>
      </c>
      <c r="O1484" s="1">
        <f t="shared" si="95"/>
        <v>4416000000</v>
      </c>
    </row>
    <row r="1485" spans="1:15" hidden="1" x14ac:dyDescent="0.3">
      <c r="A1485" s="2">
        <v>1546</v>
      </c>
      <c r="B1485" s="2" t="s">
        <v>515</v>
      </c>
      <c r="C1485" s="2" t="s">
        <v>11</v>
      </c>
      <c r="D1485" s="3">
        <v>41272</v>
      </c>
      <c r="E1485" s="4">
        <f t="shared" si="92"/>
        <v>2012</v>
      </c>
      <c r="F1485" s="2" t="s">
        <v>18</v>
      </c>
      <c r="G1485" s="2" t="s">
        <v>516</v>
      </c>
      <c r="H1485" s="5">
        <v>4664120000</v>
      </c>
      <c r="I1485" s="5">
        <v>3098066000</v>
      </c>
      <c r="J1485" s="5">
        <v>1040287000</v>
      </c>
      <c r="K1485" s="2">
        <v>0</v>
      </c>
      <c r="L1485" s="5">
        <v>88975000</v>
      </c>
      <c r="M1485" s="1">
        <f t="shared" si="93"/>
        <v>1129262000</v>
      </c>
      <c r="N1485" s="1">
        <f t="shared" si="94"/>
        <v>1566054000</v>
      </c>
      <c r="O1485" s="1">
        <f t="shared" si="95"/>
        <v>436792000</v>
      </c>
    </row>
    <row r="1486" spans="1:15" hidden="1" x14ac:dyDescent="0.3">
      <c r="A1486" s="2">
        <v>1547</v>
      </c>
      <c r="B1486" s="2" t="s">
        <v>515</v>
      </c>
      <c r="C1486" s="2" t="s">
        <v>14</v>
      </c>
      <c r="D1486" s="3">
        <v>41636</v>
      </c>
      <c r="E1486" s="4">
        <f t="shared" si="92"/>
        <v>2013</v>
      </c>
      <c r="F1486" s="2" t="s">
        <v>18</v>
      </c>
      <c r="G1486" s="2" t="s">
        <v>516</v>
      </c>
      <c r="H1486" s="5">
        <v>5164784000</v>
      </c>
      <c r="I1486" s="5">
        <v>3411175000</v>
      </c>
      <c r="J1486" s="5">
        <v>1138934000</v>
      </c>
      <c r="K1486" s="2">
        <v>0</v>
      </c>
      <c r="L1486" s="5">
        <v>100025000</v>
      </c>
      <c r="M1486" s="1">
        <f t="shared" si="93"/>
        <v>1238959000</v>
      </c>
      <c r="N1486" s="1">
        <f t="shared" si="94"/>
        <v>1753609000</v>
      </c>
      <c r="O1486" s="1">
        <f t="shared" si="95"/>
        <v>514650000</v>
      </c>
    </row>
    <row r="1487" spans="1:15" hidden="1" x14ac:dyDescent="0.3">
      <c r="A1487" s="2">
        <v>1548</v>
      </c>
      <c r="B1487" s="2" t="s">
        <v>515</v>
      </c>
      <c r="C1487" s="2" t="s">
        <v>15</v>
      </c>
      <c r="D1487" s="3">
        <v>42000</v>
      </c>
      <c r="E1487" s="4">
        <f t="shared" si="92"/>
        <v>2014</v>
      </c>
      <c r="F1487" s="2" t="s">
        <v>18</v>
      </c>
      <c r="G1487" s="2" t="s">
        <v>516</v>
      </c>
      <c r="H1487" s="5">
        <v>5711715000</v>
      </c>
      <c r="I1487" s="5">
        <v>3761300000</v>
      </c>
      <c r="J1487" s="5">
        <v>1246308000</v>
      </c>
      <c r="K1487" s="2">
        <v>0</v>
      </c>
      <c r="L1487" s="5">
        <v>114635000</v>
      </c>
      <c r="M1487" s="1">
        <f t="shared" si="93"/>
        <v>1360943000</v>
      </c>
      <c r="N1487" s="1">
        <f t="shared" si="94"/>
        <v>1950415000</v>
      </c>
      <c r="O1487" s="1">
        <f t="shared" si="95"/>
        <v>589472000</v>
      </c>
    </row>
    <row r="1488" spans="1:15" hidden="1" x14ac:dyDescent="0.3">
      <c r="A1488" s="2">
        <v>1549</v>
      </c>
      <c r="B1488" s="2" t="s">
        <v>515</v>
      </c>
      <c r="C1488" s="2" t="s">
        <v>16</v>
      </c>
      <c r="D1488" s="3">
        <v>42364</v>
      </c>
      <c r="E1488" s="4">
        <f t="shared" si="92"/>
        <v>2015</v>
      </c>
      <c r="F1488" s="2" t="s">
        <v>18</v>
      </c>
      <c r="G1488" s="2" t="s">
        <v>516</v>
      </c>
      <c r="H1488" s="5">
        <v>6226507000</v>
      </c>
      <c r="I1488" s="5">
        <v>4083333000</v>
      </c>
      <c r="J1488" s="5">
        <v>1369097000</v>
      </c>
      <c r="K1488" s="2">
        <v>0</v>
      </c>
      <c r="L1488" s="5">
        <v>123569000</v>
      </c>
      <c r="M1488" s="1">
        <f t="shared" si="93"/>
        <v>1492666000</v>
      </c>
      <c r="N1488" s="1">
        <f t="shared" si="94"/>
        <v>2143174000</v>
      </c>
      <c r="O1488" s="1">
        <f t="shared" si="95"/>
        <v>650508000</v>
      </c>
    </row>
    <row r="1489" spans="1:15" hidden="1" x14ac:dyDescent="0.3">
      <c r="A1489" s="2">
        <v>1550</v>
      </c>
      <c r="B1489" s="2" t="s">
        <v>517</v>
      </c>
      <c r="C1489" s="2" t="s">
        <v>11</v>
      </c>
      <c r="D1489" s="3">
        <v>41550</v>
      </c>
      <c r="E1489" s="4">
        <f t="shared" si="92"/>
        <v>2013</v>
      </c>
      <c r="F1489" s="2" t="s">
        <v>35</v>
      </c>
      <c r="G1489" s="2" t="s">
        <v>123</v>
      </c>
      <c r="H1489" s="5">
        <v>34374000000</v>
      </c>
      <c r="I1489" s="5">
        <v>32016000000</v>
      </c>
      <c r="J1489" s="5">
        <v>983000000</v>
      </c>
      <c r="K1489" s="2">
        <v>0</v>
      </c>
      <c r="L1489" s="2">
        <v>0</v>
      </c>
      <c r="M1489" s="1">
        <f t="shared" si="93"/>
        <v>983000000</v>
      </c>
      <c r="N1489" s="1">
        <f t="shared" si="94"/>
        <v>2358000000</v>
      </c>
      <c r="O1489" s="1">
        <f t="shared" si="95"/>
        <v>1375000000</v>
      </c>
    </row>
    <row r="1490" spans="1:15" hidden="1" x14ac:dyDescent="0.3">
      <c r="A1490" s="2">
        <v>1551</v>
      </c>
      <c r="B1490" s="2" t="s">
        <v>517</v>
      </c>
      <c r="C1490" s="2" t="s">
        <v>14</v>
      </c>
      <c r="D1490" s="3">
        <v>41915</v>
      </c>
      <c r="E1490" s="4">
        <f t="shared" si="92"/>
        <v>2014</v>
      </c>
      <c r="F1490" s="2" t="s">
        <v>35</v>
      </c>
      <c r="G1490" s="2" t="s">
        <v>123</v>
      </c>
      <c r="H1490" s="5">
        <v>37580000000</v>
      </c>
      <c r="I1490" s="5">
        <v>34895000000</v>
      </c>
      <c r="J1490" s="5">
        <v>1255000000</v>
      </c>
      <c r="K1490" s="2">
        <v>0</v>
      </c>
      <c r="L1490" s="2">
        <v>0</v>
      </c>
      <c r="M1490" s="1">
        <f t="shared" si="93"/>
        <v>1255000000</v>
      </c>
      <c r="N1490" s="1">
        <f t="shared" si="94"/>
        <v>2685000000</v>
      </c>
      <c r="O1490" s="1">
        <f t="shared" si="95"/>
        <v>1430000000</v>
      </c>
    </row>
    <row r="1491" spans="1:15" hidden="1" x14ac:dyDescent="0.3">
      <c r="A1491" s="2">
        <v>1552</v>
      </c>
      <c r="B1491" s="2" t="s">
        <v>517</v>
      </c>
      <c r="C1491" s="2" t="s">
        <v>15</v>
      </c>
      <c r="D1491" s="3">
        <v>42280</v>
      </c>
      <c r="E1491" s="4">
        <f t="shared" si="92"/>
        <v>2015</v>
      </c>
      <c r="F1491" s="2" t="s">
        <v>35</v>
      </c>
      <c r="G1491" s="2" t="s">
        <v>123</v>
      </c>
      <c r="H1491" s="5">
        <v>41373000000</v>
      </c>
      <c r="I1491" s="5">
        <v>37456000000</v>
      </c>
      <c r="J1491" s="5">
        <v>1748000000</v>
      </c>
      <c r="K1491" s="2">
        <v>0</v>
      </c>
      <c r="L1491" s="2">
        <v>0</v>
      </c>
      <c r="M1491" s="1">
        <f t="shared" si="93"/>
        <v>1748000000</v>
      </c>
      <c r="N1491" s="1">
        <f t="shared" si="94"/>
        <v>3917000000</v>
      </c>
      <c r="O1491" s="1">
        <f t="shared" si="95"/>
        <v>2169000000</v>
      </c>
    </row>
    <row r="1492" spans="1:15" hidden="1" x14ac:dyDescent="0.3">
      <c r="A1492" s="2">
        <v>1553</v>
      </c>
      <c r="B1492" s="2" t="s">
        <v>517</v>
      </c>
      <c r="C1492" s="2" t="s">
        <v>16</v>
      </c>
      <c r="D1492" s="3">
        <v>42644</v>
      </c>
      <c r="E1492" s="4">
        <f t="shared" si="92"/>
        <v>2016</v>
      </c>
      <c r="F1492" s="2" t="s">
        <v>35</v>
      </c>
      <c r="G1492" s="2" t="s">
        <v>123</v>
      </c>
      <c r="H1492" s="5">
        <v>36881000000</v>
      </c>
      <c r="I1492" s="5">
        <v>32184000000</v>
      </c>
      <c r="J1492" s="5">
        <v>1864000000</v>
      </c>
      <c r="K1492" s="2">
        <v>0</v>
      </c>
      <c r="L1492" s="2">
        <v>0</v>
      </c>
      <c r="M1492" s="1">
        <f t="shared" si="93"/>
        <v>1864000000</v>
      </c>
      <c r="N1492" s="1">
        <f t="shared" si="94"/>
        <v>4697000000</v>
      </c>
      <c r="O1492" s="1">
        <f t="shared" si="95"/>
        <v>2833000000</v>
      </c>
    </row>
    <row r="1493" spans="1:15" hidden="1" x14ac:dyDescent="0.3">
      <c r="A1493" s="2">
        <v>1554</v>
      </c>
      <c r="B1493" s="2" t="s">
        <v>518</v>
      </c>
      <c r="C1493" s="2" t="s">
        <v>11</v>
      </c>
      <c r="D1493" s="3">
        <v>41274</v>
      </c>
      <c r="E1493" s="4">
        <f t="shared" si="92"/>
        <v>2012</v>
      </c>
      <c r="F1493" s="2" t="s">
        <v>82</v>
      </c>
      <c r="G1493" s="2" t="s">
        <v>340</v>
      </c>
      <c r="H1493" s="5">
        <v>29809000000</v>
      </c>
      <c r="I1493" s="5">
        <v>26045000000</v>
      </c>
      <c r="J1493" s="5">
        <v>1702000000</v>
      </c>
      <c r="K1493" s="2">
        <v>0</v>
      </c>
      <c r="L1493" s="5">
        <v>418000000</v>
      </c>
      <c r="M1493" s="1">
        <f t="shared" si="93"/>
        <v>2120000000</v>
      </c>
      <c r="N1493" s="1">
        <f t="shared" si="94"/>
        <v>3764000000</v>
      </c>
      <c r="O1493" s="1">
        <f t="shared" si="95"/>
        <v>1644000000</v>
      </c>
    </row>
    <row r="1494" spans="1:15" hidden="1" x14ac:dyDescent="0.3">
      <c r="A1494" s="2">
        <v>1555</v>
      </c>
      <c r="B1494" s="2" t="s">
        <v>518</v>
      </c>
      <c r="C1494" s="2" t="s">
        <v>14</v>
      </c>
      <c r="D1494" s="3">
        <v>41639</v>
      </c>
      <c r="E1494" s="4">
        <f t="shared" si="92"/>
        <v>2013</v>
      </c>
      <c r="F1494" s="2" t="s">
        <v>82</v>
      </c>
      <c r="G1494" s="2" t="s">
        <v>340</v>
      </c>
      <c r="H1494" s="5">
        <v>37601000000</v>
      </c>
      <c r="I1494" s="5">
        <v>34085000000</v>
      </c>
      <c r="J1494" s="5">
        <v>2248000000</v>
      </c>
      <c r="K1494" s="2">
        <v>0</v>
      </c>
      <c r="L1494" s="5">
        <v>489000000</v>
      </c>
      <c r="M1494" s="1">
        <f t="shared" si="93"/>
        <v>2737000000</v>
      </c>
      <c r="N1494" s="1">
        <f t="shared" si="94"/>
        <v>3516000000</v>
      </c>
      <c r="O1494" s="1">
        <f t="shared" si="95"/>
        <v>779000000</v>
      </c>
    </row>
    <row r="1495" spans="1:15" hidden="1" x14ac:dyDescent="0.3">
      <c r="A1495" s="2">
        <v>1556</v>
      </c>
      <c r="B1495" s="2" t="s">
        <v>518</v>
      </c>
      <c r="C1495" s="2" t="s">
        <v>15</v>
      </c>
      <c r="D1495" s="3">
        <v>42004</v>
      </c>
      <c r="E1495" s="4">
        <f t="shared" si="92"/>
        <v>2014</v>
      </c>
      <c r="F1495" s="2" t="s">
        <v>82</v>
      </c>
      <c r="G1495" s="2" t="s">
        <v>340</v>
      </c>
      <c r="H1495" s="5">
        <v>40633000000</v>
      </c>
      <c r="I1495" s="5">
        <v>35673000000</v>
      </c>
      <c r="J1495" s="5">
        <v>2762000000</v>
      </c>
      <c r="K1495" s="2">
        <v>0</v>
      </c>
      <c r="L1495" s="5">
        <v>562000000</v>
      </c>
      <c r="M1495" s="1">
        <f t="shared" si="93"/>
        <v>3324000000</v>
      </c>
      <c r="N1495" s="1">
        <f t="shared" si="94"/>
        <v>4960000000</v>
      </c>
      <c r="O1495" s="1">
        <f t="shared" si="95"/>
        <v>1636000000</v>
      </c>
    </row>
    <row r="1496" spans="1:15" hidden="1" x14ac:dyDescent="0.3">
      <c r="A1496" s="2">
        <v>1557</v>
      </c>
      <c r="B1496" s="2" t="s">
        <v>518</v>
      </c>
      <c r="C1496" s="2" t="s">
        <v>16</v>
      </c>
      <c r="D1496" s="3">
        <v>42369</v>
      </c>
      <c r="E1496" s="4">
        <f t="shared" si="92"/>
        <v>2015</v>
      </c>
      <c r="F1496" s="2" t="s">
        <v>82</v>
      </c>
      <c r="G1496" s="2" t="s">
        <v>340</v>
      </c>
      <c r="H1496" s="5">
        <v>28711000000</v>
      </c>
      <c r="I1496" s="5">
        <v>22466000000</v>
      </c>
      <c r="J1496" s="5">
        <v>2620000000</v>
      </c>
      <c r="K1496" s="2">
        <v>0</v>
      </c>
      <c r="L1496" s="5">
        <v>756000000</v>
      </c>
      <c r="M1496" s="1">
        <f t="shared" si="93"/>
        <v>3376000000</v>
      </c>
      <c r="N1496" s="1">
        <f t="shared" si="94"/>
        <v>6245000000</v>
      </c>
      <c r="O1496" s="1">
        <f t="shared" si="95"/>
        <v>2869000000</v>
      </c>
    </row>
    <row r="1497" spans="1:15" hidden="1" x14ac:dyDescent="0.3">
      <c r="A1497" s="2">
        <v>1558</v>
      </c>
      <c r="B1497" s="2" t="s">
        <v>519</v>
      </c>
      <c r="C1497" s="2" t="s">
        <v>11</v>
      </c>
      <c r="D1497" s="3">
        <v>41274</v>
      </c>
      <c r="E1497" s="4">
        <f t="shared" si="92"/>
        <v>2012</v>
      </c>
      <c r="F1497" s="2" t="s">
        <v>21</v>
      </c>
      <c r="G1497" s="2" t="s">
        <v>56</v>
      </c>
      <c r="H1497" s="5">
        <v>1793557000</v>
      </c>
      <c r="I1497" s="5">
        <v>1189341000</v>
      </c>
      <c r="J1497" s="5">
        <v>247597000</v>
      </c>
      <c r="K1497" s="2">
        <v>0</v>
      </c>
      <c r="L1497" s="2">
        <v>0</v>
      </c>
      <c r="M1497" s="1">
        <f t="shared" si="93"/>
        <v>247597000</v>
      </c>
      <c r="N1497" s="1">
        <f t="shared" si="94"/>
        <v>604216000</v>
      </c>
      <c r="O1497" s="1">
        <f t="shared" si="95"/>
        <v>356619000</v>
      </c>
    </row>
    <row r="1498" spans="1:15" hidden="1" x14ac:dyDescent="0.3">
      <c r="A1498" s="2">
        <v>1559</v>
      </c>
      <c r="B1498" s="2" t="s">
        <v>519</v>
      </c>
      <c r="C1498" s="2" t="s">
        <v>14</v>
      </c>
      <c r="D1498" s="3">
        <v>41639</v>
      </c>
      <c r="E1498" s="4">
        <f t="shared" si="92"/>
        <v>2013</v>
      </c>
      <c r="F1498" s="2" t="s">
        <v>21</v>
      </c>
      <c r="G1498" s="2" t="s">
        <v>56</v>
      </c>
      <c r="H1498" s="5">
        <v>2064305000</v>
      </c>
      <c r="I1498" s="5">
        <v>1369438000</v>
      </c>
      <c r="J1498" s="5">
        <v>312367000</v>
      </c>
      <c r="K1498" s="2">
        <v>0</v>
      </c>
      <c r="L1498" s="2">
        <v>0</v>
      </c>
      <c r="M1498" s="1">
        <f t="shared" si="93"/>
        <v>312367000</v>
      </c>
      <c r="N1498" s="1">
        <f t="shared" si="94"/>
        <v>694867000</v>
      </c>
      <c r="O1498" s="1">
        <f t="shared" si="95"/>
        <v>382500000</v>
      </c>
    </row>
    <row r="1499" spans="1:15" hidden="1" x14ac:dyDescent="0.3">
      <c r="A1499" s="2">
        <v>1560</v>
      </c>
      <c r="B1499" s="2" t="s">
        <v>519</v>
      </c>
      <c r="C1499" s="2" t="s">
        <v>15</v>
      </c>
      <c r="D1499" s="3">
        <v>42004</v>
      </c>
      <c r="E1499" s="4">
        <f t="shared" si="92"/>
        <v>2014</v>
      </c>
      <c r="F1499" s="2" t="s">
        <v>21</v>
      </c>
      <c r="G1499" s="2" t="s">
        <v>56</v>
      </c>
      <c r="H1499" s="5">
        <v>2446877000</v>
      </c>
      <c r="I1499" s="5">
        <v>1668892000</v>
      </c>
      <c r="J1499" s="5">
        <v>346345000</v>
      </c>
      <c r="K1499" s="2">
        <v>0</v>
      </c>
      <c r="L1499" s="2">
        <v>0</v>
      </c>
      <c r="M1499" s="1">
        <f t="shared" si="93"/>
        <v>346345000</v>
      </c>
      <c r="N1499" s="1">
        <f t="shared" si="94"/>
        <v>777985000</v>
      </c>
      <c r="O1499" s="1">
        <f t="shared" si="95"/>
        <v>431640000</v>
      </c>
    </row>
    <row r="1500" spans="1:15" hidden="1" x14ac:dyDescent="0.3">
      <c r="A1500" s="2">
        <v>1561</v>
      </c>
      <c r="B1500" s="2" t="s">
        <v>519</v>
      </c>
      <c r="C1500" s="2" t="s">
        <v>16</v>
      </c>
      <c r="D1500" s="3">
        <v>42369</v>
      </c>
      <c r="E1500" s="4">
        <f t="shared" si="92"/>
        <v>2015</v>
      </c>
      <c r="F1500" s="2" t="s">
        <v>21</v>
      </c>
      <c r="G1500" s="2" t="s">
        <v>56</v>
      </c>
      <c r="H1500" s="5">
        <v>2779541000</v>
      </c>
      <c r="I1500" s="5">
        <v>1855181000</v>
      </c>
      <c r="J1500" s="5">
        <v>390253000</v>
      </c>
      <c r="K1500" s="2">
        <v>0</v>
      </c>
      <c r="L1500" s="2">
        <v>0</v>
      </c>
      <c r="M1500" s="1">
        <f t="shared" si="93"/>
        <v>390253000</v>
      </c>
      <c r="N1500" s="1">
        <f t="shared" si="94"/>
        <v>924360000</v>
      </c>
      <c r="O1500" s="1">
        <f t="shared" si="95"/>
        <v>534107000</v>
      </c>
    </row>
    <row r="1501" spans="1:15" hidden="1" x14ac:dyDescent="0.3">
      <c r="A1501" s="2">
        <v>1562</v>
      </c>
      <c r="B1501" s="2" t="s">
        <v>520</v>
      </c>
      <c r="C1501" s="2" t="s">
        <v>11</v>
      </c>
      <c r="D1501" s="3">
        <v>41274</v>
      </c>
      <c r="E1501" s="4">
        <f t="shared" si="92"/>
        <v>2012</v>
      </c>
      <c r="F1501" s="2" t="s">
        <v>21</v>
      </c>
      <c r="G1501" s="2" t="s">
        <v>33</v>
      </c>
      <c r="H1501" s="5">
        <v>12825000000</v>
      </c>
      <c r="I1501" s="5">
        <v>6457000000</v>
      </c>
      <c r="J1501" s="5">
        <v>1804000000</v>
      </c>
      <c r="K1501" s="5">
        <v>1877000000</v>
      </c>
      <c r="L1501" s="2">
        <v>0</v>
      </c>
      <c r="M1501" s="1">
        <f t="shared" si="93"/>
        <v>3681000000</v>
      </c>
      <c r="N1501" s="1">
        <f t="shared" si="94"/>
        <v>6368000000</v>
      </c>
      <c r="O1501" s="1">
        <f t="shared" si="95"/>
        <v>2687000000</v>
      </c>
    </row>
    <row r="1502" spans="1:15" hidden="1" x14ac:dyDescent="0.3">
      <c r="A1502" s="2">
        <v>1563</v>
      </c>
      <c r="B1502" s="2" t="s">
        <v>520</v>
      </c>
      <c r="C1502" s="2" t="s">
        <v>14</v>
      </c>
      <c r="D1502" s="3">
        <v>41639</v>
      </c>
      <c r="E1502" s="4">
        <f t="shared" si="92"/>
        <v>2013</v>
      </c>
      <c r="F1502" s="2" t="s">
        <v>21</v>
      </c>
      <c r="G1502" s="2" t="s">
        <v>33</v>
      </c>
      <c r="H1502" s="5">
        <v>12205000000</v>
      </c>
      <c r="I1502" s="5">
        <v>5841000000</v>
      </c>
      <c r="J1502" s="5">
        <v>1858000000</v>
      </c>
      <c r="K1502" s="5">
        <v>1522000000</v>
      </c>
      <c r="L1502" s="2">
        <v>0</v>
      </c>
      <c r="M1502" s="1">
        <f t="shared" si="93"/>
        <v>3380000000</v>
      </c>
      <c r="N1502" s="1">
        <f t="shared" si="94"/>
        <v>6364000000</v>
      </c>
      <c r="O1502" s="1">
        <f t="shared" si="95"/>
        <v>2984000000</v>
      </c>
    </row>
    <row r="1503" spans="1:15" hidden="1" x14ac:dyDescent="0.3">
      <c r="A1503" s="2">
        <v>1564</v>
      </c>
      <c r="B1503" s="2" t="s">
        <v>520</v>
      </c>
      <c r="C1503" s="2" t="s">
        <v>15</v>
      </c>
      <c r="D1503" s="3">
        <v>42004</v>
      </c>
      <c r="E1503" s="4">
        <f t="shared" si="92"/>
        <v>2014</v>
      </c>
      <c r="F1503" s="2" t="s">
        <v>21</v>
      </c>
      <c r="G1503" s="2" t="s">
        <v>33</v>
      </c>
      <c r="H1503" s="5">
        <v>13045000000</v>
      </c>
      <c r="I1503" s="5">
        <v>5618000000</v>
      </c>
      <c r="J1503" s="5">
        <v>1843000000</v>
      </c>
      <c r="K1503" s="5">
        <v>1358000000</v>
      </c>
      <c r="L1503" s="2">
        <v>0</v>
      </c>
      <c r="M1503" s="1">
        <f t="shared" si="93"/>
        <v>3201000000</v>
      </c>
      <c r="N1503" s="1">
        <f t="shared" si="94"/>
        <v>7427000000</v>
      </c>
      <c r="O1503" s="1">
        <f t="shared" si="95"/>
        <v>4226000000</v>
      </c>
    </row>
    <row r="1504" spans="1:15" hidden="1" x14ac:dyDescent="0.3">
      <c r="A1504" s="2">
        <v>1565</v>
      </c>
      <c r="B1504" s="2" t="s">
        <v>520</v>
      </c>
      <c r="C1504" s="2" t="s">
        <v>16</v>
      </c>
      <c r="D1504" s="3">
        <v>42369</v>
      </c>
      <c r="E1504" s="4">
        <f t="shared" si="92"/>
        <v>2015</v>
      </c>
      <c r="F1504" s="2" t="s">
        <v>21</v>
      </c>
      <c r="G1504" s="2" t="s">
        <v>33</v>
      </c>
      <c r="H1504" s="5">
        <v>13000000000</v>
      </c>
      <c r="I1504" s="5">
        <v>5440000000</v>
      </c>
      <c r="J1504" s="5">
        <v>1748000000</v>
      </c>
      <c r="K1504" s="5">
        <v>1280000000</v>
      </c>
      <c r="L1504" s="2">
        <v>0</v>
      </c>
      <c r="M1504" s="1">
        <f t="shared" si="93"/>
        <v>3028000000</v>
      </c>
      <c r="N1504" s="1">
        <f t="shared" si="94"/>
        <v>7560000000</v>
      </c>
      <c r="O1504" s="1">
        <f t="shared" si="95"/>
        <v>4532000000</v>
      </c>
    </row>
    <row r="1505" spans="1:15" hidden="1" x14ac:dyDescent="0.3">
      <c r="A1505" s="2">
        <v>1566</v>
      </c>
      <c r="B1505" s="2" t="s">
        <v>521</v>
      </c>
      <c r="C1505" s="2" t="s">
        <v>11</v>
      </c>
      <c r="D1505" s="3">
        <v>41272</v>
      </c>
      <c r="E1505" s="4">
        <f t="shared" si="92"/>
        <v>2012</v>
      </c>
      <c r="F1505" s="2" t="s">
        <v>12</v>
      </c>
      <c r="G1505" s="2" t="s">
        <v>163</v>
      </c>
      <c r="H1505" s="5">
        <v>12237000000</v>
      </c>
      <c r="I1505" s="5">
        <v>10019000000</v>
      </c>
      <c r="J1505" s="5">
        <v>1165000000</v>
      </c>
      <c r="K1505" s="2">
        <v>0</v>
      </c>
      <c r="L1505" s="2">
        <v>0</v>
      </c>
      <c r="M1505" s="1">
        <f t="shared" si="93"/>
        <v>1165000000</v>
      </c>
      <c r="N1505" s="1">
        <f t="shared" si="94"/>
        <v>2218000000</v>
      </c>
      <c r="O1505" s="1">
        <f t="shared" si="95"/>
        <v>1053000000</v>
      </c>
    </row>
    <row r="1506" spans="1:15" hidden="1" x14ac:dyDescent="0.3">
      <c r="A1506" s="2">
        <v>1567</v>
      </c>
      <c r="B1506" s="2" t="s">
        <v>521</v>
      </c>
      <c r="C1506" s="2" t="s">
        <v>14</v>
      </c>
      <c r="D1506" s="3">
        <v>41636</v>
      </c>
      <c r="E1506" s="4">
        <f t="shared" si="92"/>
        <v>2013</v>
      </c>
      <c r="F1506" s="2" t="s">
        <v>12</v>
      </c>
      <c r="G1506" s="2" t="s">
        <v>163</v>
      </c>
      <c r="H1506" s="5">
        <v>12104000000</v>
      </c>
      <c r="I1506" s="5">
        <v>10131000000</v>
      </c>
      <c r="J1506" s="5">
        <v>1126000000</v>
      </c>
      <c r="K1506" s="2">
        <v>0</v>
      </c>
      <c r="L1506" s="2">
        <v>0</v>
      </c>
      <c r="M1506" s="1">
        <f t="shared" si="93"/>
        <v>1126000000</v>
      </c>
      <c r="N1506" s="1">
        <f t="shared" si="94"/>
        <v>1973000000</v>
      </c>
      <c r="O1506" s="1">
        <f t="shared" si="95"/>
        <v>847000000</v>
      </c>
    </row>
    <row r="1507" spans="1:15" hidden="1" x14ac:dyDescent="0.3">
      <c r="A1507" s="2">
        <v>1568</v>
      </c>
      <c r="B1507" s="2" t="s">
        <v>521</v>
      </c>
      <c r="C1507" s="2" t="s">
        <v>15</v>
      </c>
      <c r="D1507" s="3">
        <v>42007</v>
      </c>
      <c r="E1507" s="4">
        <f t="shared" si="92"/>
        <v>2015</v>
      </c>
      <c r="F1507" s="2" t="s">
        <v>12</v>
      </c>
      <c r="G1507" s="2" t="s">
        <v>163</v>
      </c>
      <c r="H1507" s="5">
        <v>13878000000</v>
      </c>
      <c r="I1507" s="5">
        <v>11421000000</v>
      </c>
      <c r="J1507" s="5">
        <v>1361000000</v>
      </c>
      <c r="K1507" s="2">
        <v>0</v>
      </c>
      <c r="L1507" s="2">
        <v>0</v>
      </c>
      <c r="M1507" s="1">
        <f t="shared" si="93"/>
        <v>1361000000</v>
      </c>
      <c r="N1507" s="1">
        <f t="shared" si="94"/>
        <v>2457000000</v>
      </c>
      <c r="O1507" s="1">
        <f t="shared" si="95"/>
        <v>1096000000</v>
      </c>
    </row>
    <row r="1508" spans="1:15" hidden="1" x14ac:dyDescent="0.3">
      <c r="A1508" s="2">
        <v>1569</v>
      </c>
      <c r="B1508" s="2" t="s">
        <v>521</v>
      </c>
      <c r="C1508" s="2" t="s">
        <v>16</v>
      </c>
      <c r="D1508" s="3">
        <v>42371</v>
      </c>
      <c r="E1508" s="4">
        <f t="shared" si="92"/>
        <v>2016</v>
      </c>
      <c r="F1508" s="2" t="s">
        <v>12</v>
      </c>
      <c r="G1508" s="2" t="s">
        <v>163</v>
      </c>
      <c r="H1508" s="5">
        <v>13423000000</v>
      </c>
      <c r="I1508" s="5">
        <v>10979000000</v>
      </c>
      <c r="J1508" s="5">
        <v>1304000000</v>
      </c>
      <c r="K1508" s="2">
        <v>0</v>
      </c>
      <c r="L1508" s="2">
        <v>0</v>
      </c>
      <c r="M1508" s="1">
        <f t="shared" si="93"/>
        <v>1304000000</v>
      </c>
      <c r="N1508" s="1">
        <f t="shared" si="94"/>
        <v>2444000000</v>
      </c>
      <c r="O1508" s="1">
        <f t="shared" si="95"/>
        <v>1140000000</v>
      </c>
    </row>
    <row r="1509" spans="1:15" hidden="1" x14ac:dyDescent="0.3">
      <c r="A1509" s="2">
        <v>1570</v>
      </c>
      <c r="B1509" s="2" t="s">
        <v>522</v>
      </c>
      <c r="C1509" s="2" t="s">
        <v>11</v>
      </c>
      <c r="D1509" s="3">
        <v>41274</v>
      </c>
      <c r="E1509" s="4">
        <f t="shared" si="92"/>
        <v>2012</v>
      </c>
      <c r="F1509" s="2" t="s">
        <v>18</v>
      </c>
      <c r="G1509" s="2" t="s">
        <v>288</v>
      </c>
      <c r="H1509" s="5">
        <v>1834921000</v>
      </c>
      <c r="I1509" s="5">
        <v>955624000</v>
      </c>
      <c r="J1509" s="5">
        <v>670602000</v>
      </c>
      <c r="K1509" s="2">
        <v>0</v>
      </c>
      <c r="L1509" s="2">
        <v>0</v>
      </c>
      <c r="M1509" s="1">
        <f t="shared" si="93"/>
        <v>670602000</v>
      </c>
      <c r="N1509" s="1">
        <f t="shared" si="94"/>
        <v>879297000</v>
      </c>
      <c r="O1509" s="1">
        <f t="shared" si="95"/>
        <v>208695000</v>
      </c>
    </row>
    <row r="1510" spans="1:15" hidden="1" x14ac:dyDescent="0.3">
      <c r="A1510" s="2">
        <v>1571</v>
      </c>
      <c r="B1510" s="2" t="s">
        <v>522</v>
      </c>
      <c r="C1510" s="2" t="s">
        <v>14</v>
      </c>
      <c r="D1510" s="3">
        <v>41639</v>
      </c>
      <c r="E1510" s="4">
        <f t="shared" si="92"/>
        <v>2013</v>
      </c>
      <c r="F1510" s="2" t="s">
        <v>18</v>
      </c>
      <c r="G1510" s="2" t="s">
        <v>288</v>
      </c>
      <c r="H1510" s="5">
        <v>2332051000</v>
      </c>
      <c r="I1510" s="5">
        <v>1195381000</v>
      </c>
      <c r="J1510" s="5">
        <v>871572000</v>
      </c>
      <c r="K1510" s="2">
        <v>0</v>
      </c>
      <c r="L1510" s="2">
        <v>0</v>
      </c>
      <c r="M1510" s="1">
        <f t="shared" si="93"/>
        <v>871572000</v>
      </c>
      <c r="N1510" s="1">
        <f t="shared" si="94"/>
        <v>1136670000</v>
      </c>
      <c r="O1510" s="1">
        <f t="shared" si="95"/>
        <v>265098000</v>
      </c>
    </row>
    <row r="1511" spans="1:15" hidden="1" x14ac:dyDescent="0.3">
      <c r="A1511" s="2">
        <v>1572</v>
      </c>
      <c r="B1511" s="2" t="s">
        <v>522</v>
      </c>
      <c r="C1511" s="2" t="s">
        <v>15</v>
      </c>
      <c r="D1511" s="3">
        <v>42004</v>
      </c>
      <c r="E1511" s="4">
        <f t="shared" si="92"/>
        <v>2014</v>
      </c>
      <c r="F1511" s="2" t="s">
        <v>18</v>
      </c>
      <c r="G1511" s="2" t="s">
        <v>288</v>
      </c>
      <c r="H1511" s="5">
        <v>3084370000</v>
      </c>
      <c r="I1511" s="5">
        <v>1572164000</v>
      </c>
      <c r="J1511" s="5">
        <v>1158251000</v>
      </c>
      <c r="K1511" s="2">
        <v>0</v>
      </c>
      <c r="L1511" s="2">
        <v>0</v>
      </c>
      <c r="M1511" s="1">
        <f t="shared" si="93"/>
        <v>1158251000</v>
      </c>
      <c r="N1511" s="1">
        <f t="shared" si="94"/>
        <v>1512206000</v>
      </c>
      <c r="O1511" s="1">
        <f t="shared" si="95"/>
        <v>353955000</v>
      </c>
    </row>
    <row r="1512" spans="1:15" hidden="1" x14ac:dyDescent="0.3">
      <c r="A1512" s="2">
        <v>1573</v>
      </c>
      <c r="B1512" s="2" t="s">
        <v>522</v>
      </c>
      <c r="C1512" s="2" t="s">
        <v>16</v>
      </c>
      <c r="D1512" s="3">
        <v>42369</v>
      </c>
      <c r="E1512" s="4">
        <f t="shared" si="92"/>
        <v>2015</v>
      </c>
      <c r="F1512" s="2" t="s">
        <v>18</v>
      </c>
      <c r="G1512" s="2" t="s">
        <v>288</v>
      </c>
      <c r="H1512" s="5">
        <v>3963313000</v>
      </c>
      <c r="I1512" s="5">
        <v>2057766000</v>
      </c>
      <c r="J1512" s="5">
        <v>1497000000</v>
      </c>
      <c r="K1512" s="2">
        <v>0</v>
      </c>
      <c r="L1512" s="2">
        <v>0</v>
      </c>
      <c r="M1512" s="1">
        <f t="shared" si="93"/>
        <v>1497000000</v>
      </c>
      <c r="N1512" s="1">
        <f t="shared" si="94"/>
        <v>1905547000</v>
      </c>
      <c r="O1512" s="1">
        <f t="shared" si="95"/>
        <v>408547000</v>
      </c>
    </row>
    <row r="1513" spans="1:15" hidden="1" x14ac:dyDescent="0.3">
      <c r="A1513" s="2">
        <v>1574</v>
      </c>
      <c r="B1513" s="2" t="s">
        <v>523</v>
      </c>
      <c r="C1513" s="2" t="s">
        <v>11</v>
      </c>
      <c r="D1513" s="3">
        <v>41274</v>
      </c>
      <c r="E1513" s="4">
        <f t="shared" si="92"/>
        <v>2012</v>
      </c>
      <c r="F1513" s="2" t="s">
        <v>18</v>
      </c>
      <c r="G1513" s="2" t="s">
        <v>288</v>
      </c>
      <c r="H1513" s="5">
        <v>1834921000</v>
      </c>
      <c r="I1513" s="5">
        <v>955624000</v>
      </c>
      <c r="J1513" s="5">
        <v>670602000</v>
      </c>
      <c r="K1513" s="2">
        <v>0</v>
      </c>
      <c r="L1513" s="2">
        <v>0</v>
      </c>
      <c r="M1513" s="1">
        <f t="shared" si="93"/>
        <v>670602000</v>
      </c>
      <c r="N1513" s="1">
        <f t="shared" si="94"/>
        <v>879297000</v>
      </c>
      <c r="O1513" s="1">
        <f t="shared" si="95"/>
        <v>208695000</v>
      </c>
    </row>
    <row r="1514" spans="1:15" hidden="1" x14ac:dyDescent="0.3">
      <c r="A1514" s="2">
        <v>1575</v>
      </c>
      <c r="B1514" s="2" t="s">
        <v>523</v>
      </c>
      <c r="C1514" s="2" t="s">
        <v>14</v>
      </c>
      <c r="D1514" s="3">
        <v>41639</v>
      </c>
      <c r="E1514" s="4">
        <f t="shared" si="92"/>
        <v>2013</v>
      </c>
      <c r="F1514" s="2" t="s">
        <v>18</v>
      </c>
      <c r="G1514" s="2" t="s">
        <v>288</v>
      </c>
      <c r="H1514" s="5">
        <v>2332051000</v>
      </c>
      <c r="I1514" s="5">
        <v>1195381000</v>
      </c>
      <c r="J1514" s="5">
        <v>871572000</v>
      </c>
      <c r="K1514" s="2">
        <v>0</v>
      </c>
      <c r="L1514" s="2">
        <v>0</v>
      </c>
      <c r="M1514" s="1">
        <f t="shared" si="93"/>
        <v>871572000</v>
      </c>
      <c r="N1514" s="1">
        <f t="shared" si="94"/>
        <v>1136670000</v>
      </c>
      <c r="O1514" s="1">
        <f t="shared" si="95"/>
        <v>265098000</v>
      </c>
    </row>
    <row r="1515" spans="1:15" hidden="1" x14ac:dyDescent="0.3">
      <c r="A1515" s="2">
        <v>1576</v>
      </c>
      <c r="B1515" s="2" t="s">
        <v>523</v>
      </c>
      <c r="C1515" s="2" t="s">
        <v>15</v>
      </c>
      <c r="D1515" s="3">
        <v>42004</v>
      </c>
      <c r="E1515" s="4">
        <f t="shared" si="92"/>
        <v>2014</v>
      </c>
      <c r="F1515" s="2" t="s">
        <v>18</v>
      </c>
      <c r="G1515" s="2" t="s">
        <v>288</v>
      </c>
      <c r="H1515" s="5">
        <v>3084370000</v>
      </c>
      <c r="I1515" s="5">
        <v>1572164000</v>
      </c>
      <c r="J1515" s="5">
        <v>1158251000</v>
      </c>
      <c r="K1515" s="2">
        <v>0</v>
      </c>
      <c r="L1515" s="2">
        <v>0</v>
      </c>
      <c r="M1515" s="1">
        <f t="shared" si="93"/>
        <v>1158251000</v>
      </c>
      <c r="N1515" s="1">
        <f t="shared" si="94"/>
        <v>1512206000</v>
      </c>
      <c r="O1515" s="1">
        <f t="shared" si="95"/>
        <v>353955000</v>
      </c>
    </row>
    <row r="1516" spans="1:15" hidden="1" x14ac:dyDescent="0.3">
      <c r="A1516" s="2">
        <v>1577</v>
      </c>
      <c r="B1516" s="2" t="s">
        <v>523</v>
      </c>
      <c r="C1516" s="2" t="s">
        <v>16</v>
      </c>
      <c r="D1516" s="3">
        <v>42369</v>
      </c>
      <c r="E1516" s="4">
        <f t="shared" si="92"/>
        <v>2015</v>
      </c>
      <c r="F1516" s="2" t="s">
        <v>18</v>
      </c>
      <c r="G1516" s="2" t="s">
        <v>288</v>
      </c>
      <c r="H1516" s="5">
        <v>3963313000</v>
      </c>
      <c r="I1516" s="5">
        <v>2057766000</v>
      </c>
      <c r="J1516" s="5">
        <v>1497000000</v>
      </c>
      <c r="K1516" s="2">
        <v>0</v>
      </c>
      <c r="L1516" s="2">
        <v>0</v>
      </c>
      <c r="M1516" s="1">
        <f t="shared" si="93"/>
        <v>1497000000</v>
      </c>
      <c r="N1516" s="1">
        <f t="shared" si="94"/>
        <v>1905547000</v>
      </c>
      <c r="O1516" s="1">
        <f t="shared" si="95"/>
        <v>408547000</v>
      </c>
    </row>
    <row r="1517" spans="1:15" hidden="1" x14ac:dyDescent="0.3">
      <c r="A1517" s="2">
        <v>1578</v>
      </c>
      <c r="B1517" s="2" t="s">
        <v>524</v>
      </c>
      <c r="C1517" s="2" t="s">
        <v>11</v>
      </c>
      <c r="D1517" s="3">
        <v>41274</v>
      </c>
      <c r="E1517" s="4">
        <f t="shared" si="92"/>
        <v>2012</v>
      </c>
      <c r="F1517" s="2" t="s">
        <v>12</v>
      </c>
      <c r="G1517" s="2" t="s">
        <v>13</v>
      </c>
      <c r="H1517" s="5">
        <v>37152000000</v>
      </c>
      <c r="I1517" s="5">
        <v>17820000000</v>
      </c>
      <c r="J1517" s="5">
        <v>16448000000</v>
      </c>
      <c r="K1517" s="2">
        <v>0</v>
      </c>
      <c r="L1517" s="5">
        <v>1522000000</v>
      </c>
      <c r="M1517" s="1">
        <f t="shared" si="93"/>
        <v>17970000000</v>
      </c>
      <c r="N1517" s="1">
        <f t="shared" si="94"/>
        <v>19332000000</v>
      </c>
      <c r="O1517" s="1">
        <f t="shared" si="95"/>
        <v>1362000000</v>
      </c>
    </row>
    <row r="1518" spans="1:15" hidden="1" x14ac:dyDescent="0.3">
      <c r="A1518" s="2">
        <v>1579</v>
      </c>
      <c r="B1518" s="2" t="s">
        <v>524</v>
      </c>
      <c r="C1518" s="2" t="s">
        <v>14</v>
      </c>
      <c r="D1518" s="3">
        <v>41639</v>
      </c>
      <c r="E1518" s="4">
        <f t="shared" si="92"/>
        <v>2013</v>
      </c>
      <c r="F1518" s="2" t="s">
        <v>12</v>
      </c>
      <c r="G1518" s="2" t="s">
        <v>13</v>
      </c>
      <c r="H1518" s="5">
        <v>38279000000</v>
      </c>
      <c r="I1518" s="5">
        <v>17192000000</v>
      </c>
      <c r="J1518" s="5">
        <v>17629000000</v>
      </c>
      <c r="K1518" s="2">
        <v>0</v>
      </c>
      <c r="L1518" s="5">
        <v>1689000000</v>
      </c>
      <c r="M1518" s="1">
        <f t="shared" si="93"/>
        <v>19318000000</v>
      </c>
      <c r="N1518" s="1">
        <f t="shared" si="94"/>
        <v>21087000000</v>
      </c>
      <c r="O1518" s="1">
        <f t="shared" si="95"/>
        <v>1769000000</v>
      </c>
    </row>
    <row r="1519" spans="1:15" hidden="1" x14ac:dyDescent="0.3">
      <c r="A1519" s="2">
        <v>1580</v>
      </c>
      <c r="B1519" s="2" t="s">
        <v>524</v>
      </c>
      <c r="C1519" s="2" t="s">
        <v>15</v>
      </c>
      <c r="D1519" s="3">
        <v>42004</v>
      </c>
      <c r="E1519" s="4">
        <f t="shared" si="92"/>
        <v>2014</v>
      </c>
      <c r="F1519" s="2" t="s">
        <v>12</v>
      </c>
      <c r="G1519" s="2" t="s">
        <v>13</v>
      </c>
      <c r="H1519" s="5">
        <v>38901000000</v>
      </c>
      <c r="I1519" s="5">
        <v>16611000000</v>
      </c>
      <c r="J1519" s="5">
        <v>17795000000</v>
      </c>
      <c r="K1519" s="2">
        <v>0</v>
      </c>
      <c r="L1519" s="5">
        <v>1679000000</v>
      </c>
      <c r="M1519" s="1">
        <f t="shared" si="93"/>
        <v>19474000000</v>
      </c>
      <c r="N1519" s="1">
        <f t="shared" si="94"/>
        <v>22290000000</v>
      </c>
      <c r="O1519" s="1">
        <f t="shared" si="95"/>
        <v>2816000000</v>
      </c>
    </row>
    <row r="1520" spans="1:15" hidden="1" x14ac:dyDescent="0.3">
      <c r="A1520" s="2">
        <v>1581</v>
      </c>
      <c r="B1520" s="2" t="s">
        <v>524</v>
      </c>
      <c r="C1520" s="2" t="s">
        <v>16</v>
      </c>
      <c r="D1520" s="3">
        <v>42369</v>
      </c>
      <c r="E1520" s="4">
        <f t="shared" si="92"/>
        <v>2015</v>
      </c>
      <c r="F1520" s="2" t="s">
        <v>12</v>
      </c>
      <c r="G1520" s="2" t="s">
        <v>13</v>
      </c>
      <c r="H1520" s="5">
        <v>37864000000</v>
      </c>
      <c r="I1520" s="5">
        <v>12130000000</v>
      </c>
      <c r="J1520" s="5">
        <v>18423000000</v>
      </c>
      <c r="K1520" s="2">
        <v>0</v>
      </c>
      <c r="L1520" s="5">
        <v>1819000000</v>
      </c>
      <c r="M1520" s="1">
        <f t="shared" si="93"/>
        <v>20242000000</v>
      </c>
      <c r="N1520" s="1">
        <f t="shared" si="94"/>
        <v>25734000000</v>
      </c>
      <c r="O1520" s="1">
        <f t="shared" si="95"/>
        <v>5492000000</v>
      </c>
    </row>
    <row r="1521" spans="1:15" hidden="1" x14ac:dyDescent="0.3">
      <c r="A1521" s="2">
        <v>1582</v>
      </c>
      <c r="B1521" s="2" t="s">
        <v>525</v>
      </c>
      <c r="C1521" s="2" t="s">
        <v>11</v>
      </c>
      <c r="D1521" s="3">
        <v>41274</v>
      </c>
      <c r="E1521" s="4">
        <f t="shared" si="92"/>
        <v>2012</v>
      </c>
      <c r="F1521" s="2" t="s">
        <v>51</v>
      </c>
      <c r="G1521" s="2" t="s">
        <v>233</v>
      </c>
      <c r="H1521" s="5">
        <v>716612000</v>
      </c>
      <c r="I1521" s="5">
        <v>245316000</v>
      </c>
      <c r="J1521" s="5">
        <v>58005000</v>
      </c>
      <c r="K1521" s="2">
        <v>0</v>
      </c>
      <c r="L1521" s="5">
        <v>346031000</v>
      </c>
      <c r="M1521" s="1">
        <f t="shared" si="93"/>
        <v>404036000</v>
      </c>
      <c r="N1521" s="1">
        <f t="shared" si="94"/>
        <v>471296000</v>
      </c>
      <c r="O1521" s="1">
        <f t="shared" si="95"/>
        <v>67260000</v>
      </c>
    </row>
    <row r="1522" spans="1:15" hidden="1" x14ac:dyDescent="0.3">
      <c r="A1522" s="2">
        <v>1583</v>
      </c>
      <c r="B1522" s="2" t="s">
        <v>525</v>
      </c>
      <c r="C1522" s="2" t="s">
        <v>14</v>
      </c>
      <c r="D1522" s="3">
        <v>41639</v>
      </c>
      <c r="E1522" s="4">
        <f t="shared" si="92"/>
        <v>2013</v>
      </c>
      <c r="F1522" s="2" t="s">
        <v>51</v>
      </c>
      <c r="G1522" s="2" t="s">
        <v>233</v>
      </c>
      <c r="H1522" s="5">
        <v>758926000</v>
      </c>
      <c r="I1522" s="5">
        <v>258612000</v>
      </c>
      <c r="J1522" s="5">
        <v>37121000</v>
      </c>
      <c r="K1522" s="2">
        <v>0</v>
      </c>
      <c r="L1522" s="5">
        <v>346273000</v>
      </c>
      <c r="M1522" s="1">
        <f t="shared" si="93"/>
        <v>383394000</v>
      </c>
      <c r="N1522" s="1">
        <f t="shared" si="94"/>
        <v>500314000</v>
      </c>
      <c r="O1522" s="1">
        <f t="shared" si="95"/>
        <v>116920000</v>
      </c>
    </row>
    <row r="1523" spans="1:15" hidden="1" x14ac:dyDescent="0.3">
      <c r="A1523" s="2">
        <v>1584</v>
      </c>
      <c r="B1523" s="2" t="s">
        <v>525</v>
      </c>
      <c r="C1523" s="2" t="s">
        <v>15</v>
      </c>
      <c r="D1523" s="3">
        <v>42004</v>
      </c>
      <c r="E1523" s="4">
        <f t="shared" si="92"/>
        <v>2014</v>
      </c>
      <c r="F1523" s="2" t="s">
        <v>51</v>
      </c>
      <c r="G1523" s="2" t="s">
        <v>233</v>
      </c>
      <c r="H1523" s="5">
        <v>818046000</v>
      </c>
      <c r="I1523" s="5">
        <v>270741000</v>
      </c>
      <c r="J1523" s="5">
        <v>56612000</v>
      </c>
      <c r="K1523" s="2">
        <v>0</v>
      </c>
      <c r="L1523" s="5">
        <v>363929000</v>
      </c>
      <c r="M1523" s="1">
        <f t="shared" si="93"/>
        <v>420541000</v>
      </c>
      <c r="N1523" s="1">
        <f t="shared" si="94"/>
        <v>547305000</v>
      </c>
      <c r="O1523" s="1">
        <f t="shared" si="95"/>
        <v>126764000</v>
      </c>
    </row>
    <row r="1524" spans="1:15" hidden="1" x14ac:dyDescent="0.3">
      <c r="A1524" s="2">
        <v>1585</v>
      </c>
      <c r="B1524" s="2" t="s">
        <v>525</v>
      </c>
      <c r="C1524" s="2" t="s">
        <v>16</v>
      </c>
      <c r="D1524" s="3">
        <v>42369</v>
      </c>
      <c r="E1524" s="4">
        <f t="shared" si="92"/>
        <v>2015</v>
      </c>
      <c r="F1524" s="2" t="s">
        <v>51</v>
      </c>
      <c r="G1524" s="2" t="s">
        <v>233</v>
      </c>
      <c r="H1524" s="5">
        <v>894638000</v>
      </c>
      <c r="I1524" s="5">
        <v>282037000</v>
      </c>
      <c r="J1524" s="5">
        <v>71733000</v>
      </c>
      <c r="K1524" s="2">
        <v>0</v>
      </c>
      <c r="L1524" s="5">
        <v>381277000</v>
      </c>
      <c r="M1524" s="1">
        <f t="shared" si="93"/>
        <v>453010000</v>
      </c>
      <c r="N1524" s="1">
        <f t="shared" si="94"/>
        <v>612601000</v>
      </c>
      <c r="O1524" s="1">
        <f t="shared" si="95"/>
        <v>159591000</v>
      </c>
    </row>
    <row r="1525" spans="1:15" hidden="1" x14ac:dyDescent="0.3">
      <c r="A1525" s="2">
        <v>1590</v>
      </c>
      <c r="B1525" s="2" t="s">
        <v>526</v>
      </c>
      <c r="C1525" s="2" t="s">
        <v>11</v>
      </c>
      <c r="D1525" s="3">
        <v>41307</v>
      </c>
      <c r="E1525" s="4">
        <f t="shared" si="92"/>
        <v>2013</v>
      </c>
      <c r="F1525" s="2" t="s">
        <v>18</v>
      </c>
      <c r="G1525" s="2" t="s">
        <v>78</v>
      </c>
      <c r="H1525" s="5">
        <v>2220256000</v>
      </c>
      <c r="I1525" s="5">
        <v>1436582000</v>
      </c>
      <c r="J1525" s="5">
        <v>488880000</v>
      </c>
      <c r="K1525" s="2">
        <v>0</v>
      </c>
      <c r="L1525" s="2">
        <v>0</v>
      </c>
      <c r="M1525" s="1">
        <f t="shared" si="93"/>
        <v>488880000</v>
      </c>
      <c r="N1525" s="1">
        <f t="shared" si="94"/>
        <v>783674000</v>
      </c>
      <c r="O1525" s="1">
        <f t="shared" si="95"/>
        <v>294794000</v>
      </c>
    </row>
    <row r="1526" spans="1:15" hidden="1" x14ac:dyDescent="0.3">
      <c r="A1526" s="2">
        <v>1591</v>
      </c>
      <c r="B1526" s="2" t="s">
        <v>526</v>
      </c>
      <c r="C1526" s="2" t="s">
        <v>14</v>
      </c>
      <c r="D1526" s="3">
        <v>41672</v>
      </c>
      <c r="E1526" s="4">
        <f t="shared" si="92"/>
        <v>2014</v>
      </c>
      <c r="F1526" s="2" t="s">
        <v>18</v>
      </c>
      <c r="G1526" s="2" t="s">
        <v>78</v>
      </c>
      <c r="H1526" s="5">
        <v>2670573000</v>
      </c>
      <c r="I1526" s="5">
        <v>1729325000</v>
      </c>
      <c r="J1526" s="5">
        <v>596390000</v>
      </c>
      <c r="K1526" s="2">
        <v>0</v>
      </c>
      <c r="L1526" s="2">
        <v>0</v>
      </c>
      <c r="M1526" s="1">
        <f t="shared" si="93"/>
        <v>596390000</v>
      </c>
      <c r="N1526" s="1">
        <f t="shared" si="94"/>
        <v>941248000</v>
      </c>
      <c r="O1526" s="1">
        <f t="shared" si="95"/>
        <v>344858000</v>
      </c>
    </row>
    <row r="1527" spans="1:15" hidden="1" x14ac:dyDescent="0.3">
      <c r="A1527" s="2">
        <v>1592</v>
      </c>
      <c r="B1527" s="2" t="s">
        <v>526</v>
      </c>
      <c r="C1527" s="2" t="s">
        <v>15</v>
      </c>
      <c r="D1527" s="3">
        <v>42035</v>
      </c>
      <c r="E1527" s="4">
        <f t="shared" si="92"/>
        <v>2015</v>
      </c>
      <c r="F1527" s="2" t="s">
        <v>18</v>
      </c>
      <c r="G1527" s="2" t="s">
        <v>78</v>
      </c>
      <c r="H1527" s="5">
        <v>3241369000</v>
      </c>
      <c r="I1527" s="5">
        <v>2104582000</v>
      </c>
      <c r="J1527" s="5">
        <v>712006000</v>
      </c>
      <c r="K1527" s="2">
        <v>0</v>
      </c>
      <c r="L1527" s="2">
        <v>0</v>
      </c>
      <c r="M1527" s="1">
        <f t="shared" si="93"/>
        <v>712006000</v>
      </c>
      <c r="N1527" s="1">
        <f t="shared" si="94"/>
        <v>1136787000</v>
      </c>
      <c r="O1527" s="1">
        <f t="shared" si="95"/>
        <v>424781000</v>
      </c>
    </row>
    <row r="1528" spans="1:15" hidden="1" x14ac:dyDescent="0.3">
      <c r="A1528" s="2">
        <v>1593</v>
      </c>
      <c r="B1528" s="2" t="s">
        <v>526</v>
      </c>
      <c r="C1528" s="2" t="s">
        <v>16</v>
      </c>
      <c r="D1528" s="3">
        <v>42400</v>
      </c>
      <c r="E1528" s="4">
        <f t="shared" si="92"/>
        <v>2016</v>
      </c>
      <c r="F1528" s="2" t="s">
        <v>18</v>
      </c>
      <c r="G1528" s="2" t="s">
        <v>78</v>
      </c>
      <c r="H1528" s="5">
        <v>3924116000</v>
      </c>
      <c r="I1528" s="5">
        <v>2539783000</v>
      </c>
      <c r="J1528" s="5">
        <v>863354000</v>
      </c>
      <c r="K1528" s="2">
        <v>0</v>
      </c>
      <c r="L1528" s="2">
        <v>0</v>
      </c>
      <c r="M1528" s="1">
        <f t="shared" si="93"/>
        <v>863354000</v>
      </c>
      <c r="N1528" s="1">
        <f t="shared" si="94"/>
        <v>1384333000</v>
      </c>
      <c r="O1528" s="1">
        <f t="shared" si="95"/>
        <v>520979000</v>
      </c>
    </row>
    <row r="1529" spans="1:15" hidden="1" x14ac:dyDescent="0.3">
      <c r="A1529" s="2">
        <v>1594</v>
      </c>
      <c r="B1529" s="2" t="s">
        <v>527</v>
      </c>
      <c r="C1529" s="2" t="s">
        <v>11</v>
      </c>
      <c r="D1529" s="3">
        <v>41639</v>
      </c>
      <c r="E1529" s="4">
        <f t="shared" si="92"/>
        <v>2013</v>
      </c>
      <c r="F1529" s="2" t="s">
        <v>24</v>
      </c>
      <c r="G1529" s="2" t="s">
        <v>80</v>
      </c>
      <c r="H1529" s="5">
        <v>122489000000</v>
      </c>
      <c r="I1529" s="5">
        <v>89659000000</v>
      </c>
      <c r="J1529" s="2">
        <v>0</v>
      </c>
      <c r="K1529" s="2">
        <v>0</v>
      </c>
      <c r="L1529" s="5">
        <v>23207000000</v>
      </c>
      <c r="M1529" s="1">
        <f t="shared" si="93"/>
        <v>23207000000</v>
      </c>
      <c r="N1529" s="1">
        <f t="shared" si="94"/>
        <v>32830000000</v>
      </c>
      <c r="O1529" s="1">
        <f t="shared" si="95"/>
        <v>9623000000</v>
      </c>
    </row>
    <row r="1530" spans="1:15" hidden="1" x14ac:dyDescent="0.3">
      <c r="A1530" s="2">
        <v>1595</v>
      </c>
      <c r="B1530" s="2" t="s">
        <v>527</v>
      </c>
      <c r="C1530" s="2" t="s">
        <v>14</v>
      </c>
      <c r="D1530" s="3">
        <v>42004</v>
      </c>
      <c r="E1530" s="4">
        <f t="shared" si="92"/>
        <v>2014</v>
      </c>
      <c r="F1530" s="2" t="s">
        <v>24</v>
      </c>
      <c r="G1530" s="2" t="s">
        <v>80</v>
      </c>
      <c r="H1530" s="5">
        <v>130474000000</v>
      </c>
      <c r="I1530" s="5">
        <v>93633000000</v>
      </c>
      <c r="J1530" s="2">
        <v>0</v>
      </c>
      <c r="K1530" s="2">
        <v>0</v>
      </c>
      <c r="L1530" s="5">
        <v>26567000000</v>
      </c>
      <c r="M1530" s="1">
        <f t="shared" si="93"/>
        <v>26567000000</v>
      </c>
      <c r="N1530" s="1">
        <f t="shared" si="94"/>
        <v>36841000000</v>
      </c>
      <c r="O1530" s="1">
        <f t="shared" si="95"/>
        <v>10274000000</v>
      </c>
    </row>
    <row r="1531" spans="1:15" hidden="1" x14ac:dyDescent="0.3">
      <c r="A1531" s="2">
        <v>1596</v>
      </c>
      <c r="B1531" s="2" t="s">
        <v>527</v>
      </c>
      <c r="C1531" s="2" t="s">
        <v>15</v>
      </c>
      <c r="D1531" s="3">
        <v>42369</v>
      </c>
      <c r="E1531" s="4">
        <f t="shared" si="92"/>
        <v>2015</v>
      </c>
      <c r="F1531" s="2" t="s">
        <v>24</v>
      </c>
      <c r="G1531" s="2" t="s">
        <v>80</v>
      </c>
      <c r="H1531" s="5">
        <v>157107000000</v>
      </c>
      <c r="I1531" s="5">
        <v>103875000000</v>
      </c>
      <c r="J1531" s="2">
        <v>0</v>
      </c>
      <c r="K1531" s="2">
        <v>0</v>
      </c>
      <c r="L1531" s="5">
        <v>42211000000</v>
      </c>
      <c r="M1531" s="1">
        <f t="shared" si="93"/>
        <v>42211000000</v>
      </c>
      <c r="N1531" s="1">
        <f t="shared" si="94"/>
        <v>53232000000</v>
      </c>
      <c r="O1531" s="1">
        <f t="shared" si="95"/>
        <v>11021000000</v>
      </c>
    </row>
    <row r="1532" spans="1:15" hidden="1" x14ac:dyDescent="0.3">
      <c r="A1532" s="2">
        <v>1597</v>
      </c>
      <c r="B1532" s="2" t="s">
        <v>527</v>
      </c>
      <c r="C1532" s="2" t="s">
        <v>16</v>
      </c>
      <c r="D1532" s="3">
        <v>42735</v>
      </c>
      <c r="E1532" s="4">
        <f t="shared" si="92"/>
        <v>2016</v>
      </c>
      <c r="F1532" s="2" t="s">
        <v>24</v>
      </c>
      <c r="G1532" s="2" t="s">
        <v>80</v>
      </c>
      <c r="H1532" s="5">
        <v>184840000000</v>
      </c>
      <c r="I1532" s="5">
        <v>117038000000</v>
      </c>
      <c r="J1532" s="2">
        <v>0</v>
      </c>
      <c r="K1532" s="2">
        <v>0</v>
      </c>
      <c r="L1532" s="5">
        <v>54872000000</v>
      </c>
      <c r="M1532" s="1">
        <f t="shared" si="93"/>
        <v>54872000000</v>
      </c>
      <c r="N1532" s="1">
        <f t="shared" si="94"/>
        <v>67802000000</v>
      </c>
      <c r="O1532" s="1">
        <f t="shared" si="95"/>
        <v>12930000000</v>
      </c>
    </row>
    <row r="1533" spans="1:15" hidden="1" x14ac:dyDescent="0.3">
      <c r="A1533" s="2">
        <v>1598</v>
      </c>
      <c r="B1533" s="2" t="s">
        <v>528</v>
      </c>
      <c r="C1533" s="2" t="s">
        <v>11</v>
      </c>
      <c r="D1533" s="3">
        <v>41274</v>
      </c>
      <c r="E1533" s="4">
        <f t="shared" si="92"/>
        <v>2012</v>
      </c>
      <c r="F1533" s="2" t="s">
        <v>46</v>
      </c>
      <c r="G1533" s="2" t="s">
        <v>378</v>
      </c>
      <c r="H1533" s="5">
        <v>10515400000</v>
      </c>
      <c r="I1533" s="5">
        <v>7172100000</v>
      </c>
      <c r="J1533" s="5">
        <v>786800000</v>
      </c>
      <c r="K1533" s="2">
        <v>0</v>
      </c>
      <c r="L1533" s="5">
        <v>1161600000</v>
      </c>
      <c r="M1533" s="1">
        <f t="shared" si="93"/>
        <v>1948400000</v>
      </c>
      <c r="N1533" s="1">
        <f t="shared" si="94"/>
        <v>3343300000</v>
      </c>
      <c r="O1533" s="1">
        <f t="shared" si="95"/>
        <v>1394900000</v>
      </c>
    </row>
    <row r="1534" spans="1:15" hidden="1" x14ac:dyDescent="0.3">
      <c r="A1534" s="2">
        <v>1599</v>
      </c>
      <c r="B1534" s="2" t="s">
        <v>528</v>
      </c>
      <c r="C1534" s="2" t="s">
        <v>14</v>
      </c>
      <c r="D1534" s="3">
        <v>41639</v>
      </c>
      <c r="E1534" s="4">
        <f t="shared" si="92"/>
        <v>2013</v>
      </c>
      <c r="F1534" s="2" t="s">
        <v>46</v>
      </c>
      <c r="G1534" s="2" t="s">
        <v>378</v>
      </c>
      <c r="H1534" s="5">
        <v>10368600000</v>
      </c>
      <c r="I1534" s="5">
        <v>7038400000</v>
      </c>
      <c r="J1534" s="5">
        <v>790400000</v>
      </c>
      <c r="K1534" s="2">
        <v>0</v>
      </c>
      <c r="L1534" s="5">
        <v>1170400000</v>
      </c>
      <c r="M1534" s="1">
        <f t="shared" si="93"/>
        <v>1960800000</v>
      </c>
      <c r="N1534" s="1">
        <f t="shared" si="94"/>
        <v>3330200000</v>
      </c>
      <c r="O1534" s="1">
        <f t="shared" si="95"/>
        <v>1369400000</v>
      </c>
    </row>
    <row r="1535" spans="1:15" hidden="1" x14ac:dyDescent="0.3">
      <c r="A1535" s="2">
        <v>1600</v>
      </c>
      <c r="B1535" s="2" t="s">
        <v>528</v>
      </c>
      <c r="C1535" s="2" t="s">
        <v>15</v>
      </c>
      <c r="D1535" s="3">
        <v>42004</v>
      </c>
      <c r="E1535" s="4">
        <f t="shared" si="92"/>
        <v>2014</v>
      </c>
      <c r="F1535" s="2" t="s">
        <v>46</v>
      </c>
      <c r="G1535" s="2" t="s">
        <v>378</v>
      </c>
      <c r="H1535" s="5">
        <v>10524500000</v>
      </c>
      <c r="I1535" s="5">
        <v>7722100000</v>
      </c>
      <c r="J1535" s="5">
        <v>820900000</v>
      </c>
      <c r="K1535" s="2">
        <v>0</v>
      </c>
      <c r="L1535" s="5">
        <v>1272000000</v>
      </c>
      <c r="M1535" s="1">
        <f t="shared" si="93"/>
        <v>2092900000</v>
      </c>
      <c r="N1535" s="1">
        <f t="shared" si="94"/>
        <v>2802400000</v>
      </c>
      <c r="O1535" s="1">
        <f t="shared" si="95"/>
        <v>709500000</v>
      </c>
    </row>
    <row r="1536" spans="1:15" hidden="1" x14ac:dyDescent="0.3">
      <c r="A1536" s="2">
        <v>1601</v>
      </c>
      <c r="B1536" s="2" t="s">
        <v>528</v>
      </c>
      <c r="C1536" s="2" t="s">
        <v>16</v>
      </c>
      <c r="D1536" s="3">
        <v>42369</v>
      </c>
      <c r="E1536" s="4">
        <f t="shared" si="92"/>
        <v>2015</v>
      </c>
      <c r="F1536" s="2" t="s">
        <v>46</v>
      </c>
      <c r="G1536" s="2" t="s">
        <v>378</v>
      </c>
      <c r="H1536" s="5">
        <v>10731300000</v>
      </c>
      <c r="I1536" s="5">
        <v>7209400000</v>
      </c>
      <c r="J1536" s="5">
        <v>835100000</v>
      </c>
      <c r="K1536" s="2">
        <v>0</v>
      </c>
      <c r="L1536" s="5">
        <v>1295700000</v>
      </c>
      <c r="M1536" s="1">
        <f t="shared" si="93"/>
        <v>2130800000</v>
      </c>
      <c r="N1536" s="1">
        <f t="shared" si="94"/>
        <v>3521900000</v>
      </c>
      <c r="O1536" s="1">
        <f t="shared" si="95"/>
        <v>1391100000</v>
      </c>
    </row>
    <row r="1537" spans="1:15" hidden="1" x14ac:dyDescent="0.3">
      <c r="A1537" s="2">
        <v>1602</v>
      </c>
      <c r="B1537" s="2" t="s">
        <v>529</v>
      </c>
      <c r="C1537" s="2" t="s">
        <v>11</v>
      </c>
      <c r="D1537" s="3">
        <v>41639</v>
      </c>
      <c r="E1537" s="4">
        <f t="shared" si="92"/>
        <v>2013</v>
      </c>
      <c r="F1537" s="2" t="s">
        <v>12</v>
      </c>
      <c r="G1537" s="2" t="s">
        <v>177</v>
      </c>
      <c r="H1537" s="5">
        <v>21963000000</v>
      </c>
      <c r="I1537" s="5">
        <v>5849000000</v>
      </c>
      <c r="J1537" s="5">
        <v>6891000000</v>
      </c>
      <c r="K1537" s="2">
        <v>0</v>
      </c>
      <c r="L1537" s="5">
        <v>1777000000</v>
      </c>
      <c r="M1537" s="1">
        <f t="shared" si="93"/>
        <v>8668000000</v>
      </c>
      <c r="N1537" s="1">
        <f t="shared" si="94"/>
        <v>16114000000</v>
      </c>
      <c r="O1537" s="1">
        <f t="shared" si="95"/>
        <v>7446000000</v>
      </c>
    </row>
    <row r="1538" spans="1:15" hidden="1" x14ac:dyDescent="0.3">
      <c r="A1538" s="2">
        <v>1603</v>
      </c>
      <c r="B1538" s="2" t="s">
        <v>529</v>
      </c>
      <c r="C1538" s="2" t="s">
        <v>14</v>
      </c>
      <c r="D1538" s="3">
        <v>42004</v>
      </c>
      <c r="E1538" s="4">
        <f t="shared" si="92"/>
        <v>2014</v>
      </c>
      <c r="F1538" s="2" t="s">
        <v>12</v>
      </c>
      <c r="G1538" s="2" t="s">
        <v>177</v>
      </c>
      <c r="H1538" s="5">
        <v>23988000000</v>
      </c>
      <c r="I1538" s="5">
        <v>6097000000</v>
      </c>
      <c r="J1538" s="5">
        <v>7234000000</v>
      </c>
      <c r="K1538" s="2">
        <v>0</v>
      </c>
      <c r="L1538" s="5">
        <v>1904000000</v>
      </c>
      <c r="M1538" s="1">
        <f t="shared" si="93"/>
        <v>9138000000</v>
      </c>
      <c r="N1538" s="1">
        <f t="shared" si="94"/>
        <v>17891000000</v>
      </c>
      <c r="O1538" s="1">
        <f t="shared" si="95"/>
        <v>8753000000</v>
      </c>
    </row>
    <row r="1539" spans="1:15" hidden="1" x14ac:dyDescent="0.3">
      <c r="A1539" s="2">
        <v>1604</v>
      </c>
      <c r="B1539" s="2" t="s">
        <v>529</v>
      </c>
      <c r="C1539" s="2" t="s">
        <v>15</v>
      </c>
      <c r="D1539" s="3">
        <v>42369</v>
      </c>
      <c r="E1539" s="4">
        <f t="shared" ref="E1539:E1602" si="96">YEAR(D1539)</f>
        <v>2015</v>
      </c>
      <c r="F1539" s="2" t="s">
        <v>12</v>
      </c>
      <c r="G1539" s="2" t="s">
        <v>177</v>
      </c>
      <c r="H1539" s="5">
        <v>21813000000</v>
      </c>
      <c r="I1539" s="5">
        <v>4434000000</v>
      </c>
      <c r="J1539" s="5">
        <v>7315000000</v>
      </c>
      <c r="K1539" s="2">
        <v>0</v>
      </c>
      <c r="L1539" s="5">
        <v>2012000000</v>
      </c>
      <c r="M1539" s="1">
        <f t="shared" ref="M1539:M1602" si="97">J1539+K1539+L1539</f>
        <v>9327000000</v>
      </c>
      <c r="N1539" s="1">
        <f t="shared" ref="N1539:N1602" si="98">H1539-I1539</f>
        <v>17379000000</v>
      </c>
      <c r="O1539" s="1">
        <f t="shared" ref="O1539:O1602" si="99">N1539-M1539</f>
        <v>8052000000</v>
      </c>
    </row>
    <row r="1540" spans="1:15" hidden="1" x14ac:dyDescent="0.3">
      <c r="A1540" s="2">
        <v>1605</v>
      </c>
      <c r="B1540" s="2" t="s">
        <v>529</v>
      </c>
      <c r="C1540" s="2" t="s">
        <v>16</v>
      </c>
      <c r="D1540" s="3">
        <v>42735</v>
      </c>
      <c r="E1540" s="4">
        <f t="shared" si="96"/>
        <v>2016</v>
      </c>
      <c r="F1540" s="2" t="s">
        <v>12</v>
      </c>
      <c r="G1540" s="2" t="s">
        <v>177</v>
      </c>
      <c r="H1540" s="5">
        <v>19941000000</v>
      </c>
      <c r="I1540" s="5">
        <v>3747000000</v>
      </c>
      <c r="J1540" s="5">
        <v>6884000000</v>
      </c>
      <c r="K1540" s="2">
        <v>0</v>
      </c>
      <c r="L1540" s="5">
        <v>2038000000</v>
      </c>
      <c r="M1540" s="1">
        <f t="shared" si="97"/>
        <v>8922000000</v>
      </c>
      <c r="N1540" s="1">
        <f t="shared" si="98"/>
        <v>16194000000</v>
      </c>
      <c r="O1540" s="1">
        <f t="shared" si="99"/>
        <v>7272000000</v>
      </c>
    </row>
    <row r="1541" spans="1:15" hidden="1" x14ac:dyDescent="0.3">
      <c r="A1541" s="2">
        <v>1606</v>
      </c>
      <c r="B1541" s="2" t="s">
        <v>530</v>
      </c>
      <c r="C1541" s="2" t="s">
        <v>11</v>
      </c>
      <c r="D1541" s="3">
        <v>41274</v>
      </c>
      <c r="E1541" s="4">
        <f t="shared" si="96"/>
        <v>2012</v>
      </c>
      <c r="F1541" s="2" t="s">
        <v>12</v>
      </c>
      <c r="G1541" s="2" t="s">
        <v>145</v>
      </c>
      <c r="H1541" s="5">
        <v>54127000000</v>
      </c>
      <c r="I1541" s="5">
        <v>13574000000</v>
      </c>
      <c r="J1541" s="5">
        <v>37352000000</v>
      </c>
      <c r="K1541" s="2">
        <v>0</v>
      </c>
      <c r="L1541" s="5">
        <v>1858000000</v>
      </c>
      <c r="M1541" s="1">
        <f t="shared" si="97"/>
        <v>39210000000</v>
      </c>
      <c r="N1541" s="1">
        <f t="shared" si="98"/>
        <v>40553000000</v>
      </c>
      <c r="O1541" s="1">
        <f t="shared" si="99"/>
        <v>1343000000</v>
      </c>
    </row>
    <row r="1542" spans="1:15" hidden="1" x14ac:dyDescent="0.3">
      <c r="A1542" s="2">
        <v>1607</v>
      </c>
      <c r="B1542" s="2" t="s">
        <v>530</v>
      </c>
      <c r="C1542" s="2" t="s">
        <v>14</v>
      </c>
      <c r="D1542" s="3">
        <v>41639</v>
      </c>
      <c r="E1542" s="4">
        <f t="shared" si="96"/>
        <v>2013</v>
      </c>
      <c r="F1542" s="2" t="s">
        <v>12</v>
      </c>
      <c r="G1542" s="2" t="s">
        <v>145</v>
      </c>
      <c r="H1542" s="5">
        <v>55438000000</v>
      </c>
      <c r="I1542" s="5">
        <v>13703000000</v>
      </c>
      <c r="J1542" s="5">
        <v>32834000000</v>
      </c>
      <c r="K1542" s="2">
        <v>0</v>
      </c>
      <c r="L1542" s="5">
        <v>1867000000</v>
      </c>
      <c r="M1542" s="1">
        <f t="shared" si="97"/>
        <v>34701000000</v>
      </c>
      <c r="N1542" s="1">
        <f t="shared" si="98"/>
        <v>41735000000</v>
      </c>
      <c r="O1542" s="1">
        <f t="shared" si="99"/>
        <v>7034000000</v>
      </c>
    </row>
    <row r="1543" spans="1:15" hidden="1" x14ac:dyDescent="0.3">
      <c r="A1543" s="2">
        <v>1608</v>
      </c>
      <c r="B1543" s="2" t="s">
        <v>530</v>
      </c>
      <c r="C1543" s="2" t="s">
        <v>15</v>
      </c>
      <c r="D1543" s="3">
        <v>42004</v>
      </c>
      <c r="E1543" s="4">
        <f t="shared" si="96"/>
        <v>2014</v>
      </c>
      <c r="F1543" s="2" t="s">
        <v>12</v>
      </c>
      <c r="G1543" s="2" t="s">
        <v>145</v>
      </c>
      <c r="H1543" s="5">
        <v>58232000000</v>
      </c>
      <c r="I1543" s="5">
        <v>14758000000</v>
      </c>
      <c r="J1543" s="5">
        <v>36583000000</v>
      </c>
      <c r="K1543" s="2">
        <v>0</v>
      </c>
      <c r="L1543" s="5">
        <v>1923000000</v>
      </c>
      <c r="M1543" s="1">
        <f t="shared" si="97"/>
        <v>38506000000</v>
      </c>
      <c r="N1543" s="1">
        <f t="shared" si="98"/>
        <v>43474000000</v>
      </c>
      <c r="O1543" s="1">
        <f t="shared" si="99"/>
        <v>4968000000</v>
      </c>
    </row>
    <row r="1544" spans="1:15" hidden="1" x14ac:dyDescent="0.3">
      <c r="A1544" s="2">
        <v>1609</v>
      </c>
      <c r="B1544" s="2" t="s">
        <v>530</v>
      </c>
      <c r="C1544" s="2" t="s">
        <v>16</v>
      </c>
      <c r="D1544" s="3">
        <v>42369</v>
      </c>
      <c r="E1544" s="4">
        <f t="shared" si="96"/>
        <v>2015</v>
      </c>
      <c r="F1544" s="2" t="s">
        <v>12</v>
      </c>
      <c r="G1544" s="2" t="s">
        <v>145</v>
      </c>
      <c r="H1544" s="5">
        <v>58363000000</v>
      </c>
      <c r="I1544" s="5">
        <v>12947000000</v>
      </c>
      <c r="J1544" s="5">
        <v>35664000000</v>
      </c>
      <c r="K1544" s="2">
        <v>0</v>
      </c>
      <c r="L1544" s="5">
        <v>2084000000</v>
      </c>
      <c r="M1544" s="1">
        <f t="shared" si="97"/>
        <v>37748000000</v>
      </c>
      <c r="N1544" s="1">
        <f t="shared" si="98"/>
        <v>45416000000</v>
      </c>
      <c r="O1544" s="1">
        <f t="shared" si="99"/>
        <v>7668000000</v>
      </c>
    </row>
    <row r="1545" spans="1:15" hidden="1" x14ac:dyDescent="0.3">
      <c r="A1545" s="2">
        <v>1610</v>
      </c>
      <c r="B1545" s="2" t="s">
        <v>531</v>
      </c>
      <c r="C1545" s="2" t="s">
        <v>11</v>
      </c>
      <c r="D1545" s="3">
        <v>41305</v>
      </c>
      <c r="E1545" s="4">
        <f t="shared" si="96"/>
        <v>2013</v>
      </c>
      <c r="F1545" s="2" t="s">
        <v>18</v>
      </c>
      <c r="G1545" s="2" t="s">
        <v>256</v>
      </c>
      <c r="H1545" s="5">
        <v>2794925000</v>
      </c>
      <c r="I1545" s="5">
        <v>1763394000</v>
      </c>
      <c r="J1545" s="5">
        <v>657246000</v>
      </c>
      <c r="K1545" s="2">
        <v>0</v>
      </c>
      <c r="L1545" s="2">
        <v>0</v>
      </c>
      <c r="M1545" s="1">
        <f t="shared" si="97"/>
        <v>657246000</v>
      </c>
      <c r="N1545" s="1">
        <f t="shared" si="98"/>
        <v>1031531000</v>
      </c>
      <c r="O1545" s="1">
        <f t="shared" si="99"/>
        <v>374285000</v>
      </c>
    </row>
    <row r="1546" spans="1:15" hidden="1" x14ac:dyDescent="0.3">
      <c r="A1546" s="2">
        <v>1611</v>
      </c>
      <c r="B1546" s="2" t="s">
        <v>531</v>
      </c>
      <c r="C1546" s="2" t="s">
        <v>14</v>
      </c>
      <c r="D1546" s="3">
        <v>41670</v>
      </c>
      <c r="E1546" s="4">
        <f t="shared" si="96"/>
        <v>2014</v>
      </c>
      <c r="F1546" s="2" t="s">
        <v>18</v>
      </c>
      <c r="G1546" s="2" t="s">
        <v>256</v>
      </c>
      <c r="H1546" s="5">
        <v>3086608000</v>
      </c>
      <c r="I1546" s="5">
        <v>1925266000</v>
      </c>
      <c r="J1546" s="5">
        <v>734511000</v>
      </c>
      <c r="K1546" s="2">
        <v>0</v>
      </c>
      <c r="L1546" s="2">
        <v>0</v>
      </c>
      <c r="M1546" s="1">
        <f t="shared" si="97"/>
        <v>734511000</v>
      </c>
      <c r="N1546" s="1">
        <f t="shared" si="98"/>
        <v>1161342000</v>
      </c>
      <c r="O1546" s="1">
        <f t="shared" si="99"/>
        <v>426831000</v>
      </c>
    </row>
    <row r="1547" spans="1:15" hidden="1" x14ac:dyDescent="0.3">
      <c r="A1547" s="2">
        <v>1612</v>
      </c>
      <c r="B1547" s="2" t="s">
        <v>531</v>
      </c>
      <c r="C1547" s="2" t="s">
        <v>15</v>
      </c>
      <c r="D1547" s="3">
        <v>42035</v>
      </c>
      <c r="E1547" s="4">
        <f t="shared" si="96"/>
        <v>2015</v>
      </c>
      <c r="F1547" s="2" t="s">
        <v>18</v>
      </c>
      <c r="G1547" s="2" t="s">
        <v>256</v>
      </c>
      <c r="H1547" s="5">
        <v>3323077000</v>
      </c>
      <c r="I1547" s="5">
        <v>2148147000</v>
      </c>
      <c r="J1547" s="5">
        <v>809545000</v>
      </c>
      <c r="K1547" s="2">
        <v>0</v>
      </c>
      <c r="L1547" s="2">
        <v>0</v>
      </c>
      <c r="M1547" s="1">
        <f t="shared" si="97"/>
        <v>809545000</v>
      </c>
      <c r="N1547" s="1">
        <f t="shared" si="98"/>
        <v>1174930000</v>
      </c>
      <c r="O1547" s="1">
        <f t="shared" si="99"/>
        <v>365385000</v>
      </c>
    </row>
    <row r="1548" spans="1:15" hidden="1" x14ac:dyDescent="0.3">
      <c r="A1548" s="2">
        <v>1613</v>
      </c>
      <c r="B1548" s="2" t="s">
        <v>531</v>
      </c>
      <c r="C1548" s="2" t="s">
        <v>16</v>
      </c>
      <c r="D1548" s="3">
        <v>42400</v>
      </c>
      <c r="E1548" s="4">
        <f t="shared" si="96"/>
        <v>2016</v>
      </c>
      <c r="F1548" s="2" t="s">
        <v>18</v>
      </c>
      <c r="G1548" s="2" t="s">
        <v>256</v>
      </c>
      <c r="H1548" s="5">
        <v>3445134000</v>
      </c>
      <c r="I1548" s="5">
        <v>2243232000</v>
      </c>
      <c r="J1548" s="5">
        <v>848323000</v>
      </c>
      <c r="K1548" s="2">
        <v>0</v>
      </c>
      <c r="L1548" s="2">
        <v>0</v>
      </c>
      <c r="M1548" s="1">
        <f t="shared" si="97"/>
        <v>848323000</v>
      </c>
      <c r="N1548" s="1">
        <f t="shared" si="98"/>
        <v>1201902000</v>
      </c>
      <c r="O1548" s="1">
        <f t="shared" si="99"/>
        <v>353579000</v>
      </c>
    </row>
    <row r="1549" spans="1:15" hidden="1" x14ac:dyDescent="0.3">
      <c r="A1549" s="2">
        <v>1614</v>
      </c>
      <c r="B1549" s="2" t="s">
        <v>532</v>
      </c>
      <c r="C1549" s="2" t="s">
        <v>11</v>
      </c>
      <c r="D1549" s="3">
        <v>41486</v>
      </c>
      <c r="E1549" s="4">
        <f t="shared" si="96"/>
        <v>2013</v>
      </c>
      <c r="F1549" s="2" t="s">
        <v>46</v>
      </c>
      <c r="G1549" s="2" t="s">
        <v>104</v>
      </c>
      <c r="H1549" s="5">
        <v>2436948000</v>
      </c>
      <c r="I1549" s="5">
        <v>1589821000</v>
      </c>
      <c r="J1549" s="5">
        <v>441168000</v>
      </c>
      <c r="K1549" s="5">
        <v>62630000</v>
      </c>
      <c r="L1549" s="2">
        <v>0</v>
      </c>
      <c r="M1549" s="1">
        <f t="shared" si="97"/>
        <v>503798000</v>
      </c>
      <c r="N1549" s="1">
        <f t="shared" si="98"/>
        <v>847127000</v>
      </c>
      <c r="O1549" s="1">
        <f t="shared" si="99"/>
        <v>343329000</v>
      </c>
    </row>
    <row r="1550" spans="1:15" hidden="1" x14ac:dyDescent="0.3">
      <c r="A1550" s="2">
        <v>1615</v>
      </c>
      <c r="B1550" s="2" t="s">
        <v>532</v>
      </c>
      <c r="C1550" s="2" t="s">
        <v>14</v>
      </c>
      <c r="D1550" s="3">
        <v>41851</v>
      </c>
      <c r="E1550" s="4">
        <f t="shared" si="96"/>
        <v>2014</v>
      </c>
      <c r="F1550" s="2" t="s">
        <v>46</v>
      </c>
      <c r="G1550" s="2" t="s">
        <v>104</v>
      </c>
      <c r="H1550" s="5">
        <v>2473500000</v>
      </c>
      <c r="I1550" s="5">
        <v>1595700000</v>
      </c>
      <c r="J1550" s="5">
        <v>460300000</v>
      </c>
      <c r="K1550" s="5">
        <v>61800000</v>
      </c>
      <c r="L1550" s="2">
        <v>0</v>
      </c>
      <c r="M1550" s="1">
        <f t="shared" si="97"/>
        <v>522100000</v>
      </c>
      <c r="N1550" s="1">
        <f t="shared" si="98"/>
        <v>877800000</v>
      </c>
      <c r="O1550" s="1">
        <f t="shared" si="99"/>
        <v>355700000</v>
      </c>
    </row>
    <row r="1551" spans="1:15" hidden="1" x14ac:dyDescent="0.3">
      <c r="A1551" s="2">
        <v>1616</v>
      </c>
      <c r="B1551" s="2" t="s">
        <v>532</v>
      </c>
      <c r="C1551" s="2" t="s">
        <v>15</v>
      </c>
      <c r="D1551" s="3">
        <v>42216</v>
      </c>
      <c r="E1551" s="4">
        <f t="shared" si="96"/>
        <v>2015</v>
      </c>
      <c r="F1551" s="2" t="s">
        <v>46</v>
      </c>
      <c r="G1551" s="2" t="s">
        <v>104</v>
      </c>
      <c r="H1551" s="5">
        <v>2371200000</v>
      </c>
      <c r="I1551" s="5">
        <v>1562600000</v>
      </c>
      <c r="J1551" s="5">
        <v>460100000</v>
      </c>
      <c r="K1551" s="5">
        <v>60200000</v>
      </c>
      <c r="L1551" s="2">
        <v>0</v>
      </c>
      <c r="M1551" s="1">
        <f t="shared" si="97"/>
        <v>520300000</v>
      </c>
      <c r="N1551" s="1">
        <f t="shared" si="98"/>
        <v>808600000</v>
      </c>
      <c r="O1551" s="1">
        <f t="shared" si="99"/>
        <v>288300000</v>
      </c>
    </row>
    <row r="1552" spans="1:15" hidden="1" x14ac:dyDescent="0.3">
      <c r="A1552" s="2">
        <v>1617</v>
      </c>
      <c r="B1552" s="2" t="s">
        <v>532</v>
      </c>
      <c r="C1552" s="2" t="s">
        <v>16</v>
      </c>
      <c r="D1552" s="3">
        <v>42582</v>
      </c>
      <c r="E1552" s="4">
        <f t="shared" si="96"/>
        <v>2016</v>
      </c>
      <c r="F1552" s="2" t="s">
        <v>46</v>
      </c>
      <c r="G1552" s="2" t="s">
        <v>104</v>
      </c>
      <c r="H1552" s="5">
        <v>2220300000</v>
      </c>
      <c r="I1552" s="5">
        <v>1465500000</v>
      </c>
      <c r="J1552" s="5">
        <v>425100000</v>
      </c>
      <c r="K1552" s="5">
        <v>55500000</v>
      </c>
      <c r="L1552" s="2">
        <v>0</v>
      </c>
      <c r="M1552" s="1">
        <f t="shared" si="97"/>
        <v>480600000</v>
      </c>
      <c r="N1552" s="1">
        <f t="shared" si="98"/>
        <v>754800000</v>
      </c>
      <c r="O1552" s="1">
        <f t="shared" si="99"/>
        <v>274200000</v>
      </c>
    </row>
    <row r="1553" spans="1:15" hidden="1" x14ac:dyDescent="0.3">
      <c r="A1553" s="2">
        <v>1618</v>
      </c>
      <c r="B1553" s="2" t="s">
        <v>533</v>
      </c>
      <c r="C1553" s="2" t="s">
        <v>11</v>
      </c>
      <c r="D1553" s="3">
        <v>41639</v>
      </c>
      <c r="E1553" s="4">
        <f t="shared" si="96"/>
        <v>2013</v>
      </c>
      <c r="F1553" s="2" t="s">
        <v>12</v>
      </c>
      <c r="G1553" s="2" t="s">
        <v>163</v>
      </c>
      <c r="H1553" s="5">
        <v>56600000000</v>
      </c>
      <c r="I1553" s="5">
        <v>40468000000</v>
      </c>
      <c r="J1553" s="5">
        <v>5241000000</v>
      </c>
      <c r="K1553" s="5">
        <v>2342000000</v>
      </c>
      <c r="L1553" s="2">
        <v>0</v>
      </c>
      <c r="M1553" s="1">
        <f t="shared" si="97"/>
        <v>7583000000</v>
      </c>
      <c r="N1553" s="1">
        <f t="shared" si="98"/>
        <v>16132000000</v>
      </c>
      <c r="O1553" s="1">
        <f t="shared" si="99"/>
        <v>8549000000</v>
      </c>
    </row>
    <row r="1554" spans="1:15" hidden="1" x14ac:dyDescent="0.3">
      <c r="A1554" s="2">
        <v>1619</v>
      </c>
      <c r="B1554" s="2" t="s">
        <v>533</v>
      </c>
      <c r="C1554" s="2" t="s">
        <v>14</v>
      </c>
      <c r="D1554" s="3">
        <v>42004</v>
      </c>
      <c r="E1554" s="4">
        <f t="shared" si="96"/>
        <v>2014</v>
      </c>
      <c r="F1554" s="2" t="s">
        <v>12</v>
      </c>
      <c r="G1554" s="2" t="s">
        <v>163</v>
      </c>
      <c r="H1554" s="5">
        <v>57900000000</v>
      </c>
      <c r="I1554" s="5">
        <v>40898000000</v>
      </c>
      <c r="J1554" s="5">
        <v>4934000000</v>
      </c>
      <c r="K1554" s="5">
        <v>2475000000</v>
      </c>
      <c r="L1554" s="2">
        <v>0</v>
      </c>
      <c r="M1554" s="1">
        <f t="shared" si="97"/>
        <v>7409000000</v>
      </c>
      <c r="N1554" s="1">
        <f t="shared" si="98"/>
        <v>17002000000</v>
      </c>
      <c r="O1554" s="1">
        <f t="shared" si="99"/>
        <v>9593000000</v>
      </c>
    </row>
    <row r="1555" spans="1:15" hidden="1" x14ac:dyDescent="0.3">
      <c r="A1555" s="2">
        <v>1620</v>
      </c>
      <c r="B1555" s="2" t="s">
        <v>533</v>
      </c>
      <c r="C1555" s="2" t="s">
        <v>15</v>
      </c>
      <c r="D1555" s="3">
        <v>42369</v>
      </c>
      <c r="E1555" s="4">
        <f t="shared" si="96"/>
        <v>2015</v>
      </c>
      <c r="F1555" s="2" t="s">
        <v>12</v>
      </c>
      <c r="G1555" s="2" t="s">
        <v>163</v>
      </c>
      <c r="H1555" s="5">
        <v>56098000000</v>
      </c>
      <c r="I1555" s="5">
        <v>40431000000</v>
      </c>
      <c r="J1555" s="5">
        <v>6097000000</v>
      </c>
      <c r="K1555" s="5">
        <v>2279000000</v>
      </c>
      <c r="L1555" s="2">
        <v>0</v>
      </c>
      <c r="M1555" s="1">
        <f t="shared" si="97"/>
        <v>8376000000</v>
      </c>
      <c r="N1555" s="1">
        <f t="shared" si="98"/>
        <v>15667000000</v>
      </c>
      <c r="O1555" s="1">
        <f t="shared" si="99"/>
        <v>7291000000</v>
      </c>
    </row>
    <row r="1556" spans="1:15" hidden="1" x14ac:dyDescent="0.3">
      <c r="A1556" s="2">
        <v>1621</v>
      </c>
      <c r="B1556" s="2" t="s">
        <v>533</v>
      </c>
      <c r="C1556" s="2" t="s">
        <v>16</v>
      </c>
      <c r="D1556" s="3">
        <v>42735</v>
      </c>
      <c r="E1556" s="4">
        <f t="shared" si="96"/>
        <v>2016</v>
      </c>
      <c r="F1556" s="2" t="s">
        <v>12</v>
      </c>
      <c r="G1556" s="2" t="s">
        <v>163</v>
      </c>
      <c r="H1556" s="5">
        <v>57244000000</v>
      </c>
      <c r="I1556" s="5">
        <v>41460000000</v>
      </c>
      <c r="J1556" s="5">
        <v>5275000000</v>
      </c>
      <c r="K1556" s="5">
        <v>2337000000</v>
      </c>
      <c r="L1556" s="2">
        <v>0</v>
      </c>
      <c r="M1556" s="1">
        <f t="shared" si="97"/>
        <v>7612000000</v>
      </c>
      <c r="N1556" s="1">
        <f t="shared" si="98"/>
        <v>15784000000</v>
      </c>
      <c r="O1556" s="1">
        <f t="shared" si="99"/>
        <v>8172000000</v>
      </c>
    </row>
    <row r="1557" spans="1:15" hidden="1" x14ac:dyDescent="0.3">
      <c r="A1557" s="2">
        <v>1622</v>
      </c>
      <c r="B1557" s="2" t="s">
        <v>534</v>
      </c>
      <c r="C1557" s="2" t="s">
        <v>11</v>
      </c>
      <c r="D1557" s="3">
        <v>41547</v>
      </c>
      <c r="E1557" s="4">
        <f t="shared" si="96"/>
        <v>2013</v>
      </c>
      <c r="F1557" s="2" t="s">
        <v>21</v>
      </c>
      <c r="G1557" s="2" t="s">
        <v>56</v>
      </c>
      <c r="H1557" s="5">
        <v>11778000000</v>
      </c>
      <c r="I1557" s="5">
        <v>1932000000</v>
      </c>
      <c r="J1557" s="5">
        <v>2207000000</v>
      </c>
      <c r="K1557" s="2">
        <v>0</v>
      </c>
      <c r="L1557" s="5">
        <v>397000000</v>
      </c>
      <c r="M1557" s="1">
        <f t="shared" si="97"/>
        <v>2604000000</v>
      </c>
      <c r="N1557" s="1">
        <f t="shared" si="98"/>
        <v>9846000000</v>
      </c>
      <c r="O1557" s="1">
        <f t="shared" si="99"/>
        <v>7242000000</v>
      </c>
    </row>
    <row r="1558" spans="1:15" hidden="1" x14ac:dyDescent="0.3">
      <c r="A1558" s="2">
        <v>1623</v>
      </c>
      <c r="B1558" s="2" t="s">
        <v>534</v>
      </c>
      <c r="C1558" s="2" t="s">
        <v>14</v>
      </c>
      <c r="D1558" s="3">
        <v>41912</v>
      </c>
      <c r="E1558" s="4">
        <f t="shared" si="96"/>
        <v>2014</v>
      </c>
      <c r="F1558" s="2" t="s">
        <v>21</v>
      </c>
      <c r="G1558" s="2" t="s">
        <v>56</v>
      </c>
      <c r="H1558" s="5">
        <v>12702000000</v>
      </c>
      <c r="I1558" s="5">
        <v>1875000000</v>
      </c>
      <c r="J1558" s="5">
        <v>2242000000</v>
      </c>
      <c r="K1558" s="2">
        <v>0</v>
      </c>
      <c r="L1558" s="5">
        <v>435000000</v>
      </c>
      <c r="M1558" s="1">
        <f t="shared" si="97"/>
        <v>2677000000</v>
      </c>
      <c r="N1558" s="1">
        <f t="shared" si="98"/>
        <v>10827000000</v>
      </c>
      <c r="O1558" s="1">
        <f t="shared" si="99"/>
        <v>8150000000</v>
      </c>
    </row>
    <row r="1559" spans="1:15" hidden="1" x14ac:dyDescent="0.3">
      <c r="A1559" s="2">
        <v>1624</v>
      </c>
      <c r="B1559" s="2" t="s">
        <v>534</v>
      </c>
      <c r="C1559" s="2" t="s">
        <v>15</v>
      </c>
      <c r="D1559" s="3">
        <v>42277</v>
      </c>
      <c r="E1559" s="4">
        <f t="shared" si="96"/>
        <v>2015</v>
      </c>
      <c r="F1559" s="2" t="s">
        <v>21</v>
      </c>
      <c r="G1559" s="2" t="s">
        <v>56</v>
      </c>
      <c r="H1559" s="5">
        <v>13880000000</v>
      </c>
      <c r="I1559" s="5">
        <v>2079000000</v>
      </c>
      <c r="J1559" s="5">
        <v>2229000000</v>
      </c>
      <c r="K1559" s="2">
        <v>0</v>
      </c>
      <c r="L1559" s="5">
        <v>494000000</v>
      </c>
      <c r="M1559" s="1">
        <f t="shared" si="97"/>
        <v>2723000000</v>
      </c>
      <c r="N1559" s="1">
        <f t="shared" si="98"/>
        <v>11801000000</v>
      </c>
      <c r="O1559" s="1">
        <f t="shared" si="99"/>
        <v>9078000000</v>
      </c>
    </row>
    <row r="1560" spans="1:15" hidden="1" x14ac:dyDescent="0.3">
      <c r="A1560" s="2">
        <v>1625</v>
      </c>
      <c r="B1560" s="2" t="s">
        <v>534</v>
      </c>
      <c r="C1560" s="2" t="s">
        <v>16</v>
      </c>
      <c r="D1560" s="3">
        <v>42643</v>
      </c>
      <c r="E1560" s="4">
        <f t="shared" si="96"/>
        <v>2016</v>
      </c>
      <c r="F1560" s="2" t="s">
        <v>21</v>
      </c>
      <c r="G1560" s="2" t="s">
        <v>56</v>
      </c>
      <c r="H1560" s="5">
        <v>15082000000</v>
      </c>
      <c r="I1560" s="5">
        <v>2226000000</v>
      </c>
      <c r="J1560" s="5">
        <v>4469000000</v>
      </c>
      <c r="K1560" s="2">
        <v>0</v>
      </c>
      <c r="L1560" s="5">
        <v>502000000</v>
      </c>
      <c r="M1560" s="1">
        <f t="shared" si="97"/>
        <v>4971000000</v>
      </c>
      <c r="N1560" s="1">
        <f t="shared" si="98"/>
        <v>12856000000</v>
      </c>
      <c r="O1560" s="1">
        <f t="shared" si="99"/>
        <v>7885000000</v>
      </c>
    </row>
    <row r="1561" spans="1:15" hidden="1" x14ac:dyDescent="0.3">
      <c r="A1561" s="2">
        <v>1626</v>
      </c>
      <c r="B1561" s="2" t="s">
        <v>535</v>
      </c>
      <c r="C1561" s="2" t="s">
        <v>11</v>
      </c>
      <c r="D1561" s="3">
        <v>41544</v>
      </c>
      <c r="E1561" s="4">
        <f t="shared" si="96"/>
        <v>2013</v>
      </c>
      <c r="F1561" s="2" t="s">
        <v>24</v>
      </c>
      <c r="G1561" s="2" t="s">
        <v>29</v>
      </c>
      <c r="H1561" s="5">
        <v>2942897000</v>
      </c>
      <c r="I1561" s="5">
        <v>1693210000</v>
      </c>
      <c r="J1561" s="5">
        <v>432589000</v>
      </c>
      <c r="K1561" s="5">
        <v>208208000</v>
      </c>
      <c r="L1561" s="2">
        <v>0</v>
      </c>
      <c r="M1561" s="1">
        <f t="shared" si="97"/>
        <v>640797000</v>
      </c>
      <c r="N1561" s="1">
        <f t="shared" si="98"/>
        <v>1249687000</v>
      </c>
      <c r="O1561" s="1">
        <f t="shared" si="99"/>
        <v>608890000</v>
      </c>
    </row>
    <row r="1562" spans="1:15" hidden="1" x14ac:dyDescent="0.3">
      <c r="A1562" s="2">
        <v>1627</v>
      </c>
      <c r="B1562" s="2" t="s">
        <v>535</v>
      </c>
      <c r="C1562" s="2" t="s">
        <v>14</v>
      </c>
      <c r="D1562" s="3">
        <v>41908</v>
      </c>
      <c r="E1562" s="4">
        <f t="shared" si="96"/>
        <v>2014</v>
      </c>
      <c r="F1562" s="2" t="s">
        <v>24</v>
      </c>
      <c r="G1562" s="2" t="s">
        <v>29</v>
      </c>
      <c r="H1562" s="5">
        <v>3049800000</v>
      </c>
      <c r="I1562" s="5">
        <v>1748100000</v>
      </c>
      <c r="J1562" s="5">
        <v>470600000</v>
      </c>
      <c r="K1562" s="5">
        <v>234800000</v>
      </c>
      <c r="L1562" s="2">
        <v>0</v>
      </c>
      <c r="M1562" s="1">
        <f t="shared" si="97"/>
        <v>705400000</v>
      </c>
      <c r="N1562" s="1">
        <f t="shared" si="98"/>
        <v>1301700000</v>
      </c>
      <c r="O1562" s="1">
        <f t="shared" si="99"/>
        <v>596300000</v>
      </c>
    </row>
    <row r="1563" spans="1:15" hidden="1" x14ac:dyDescent="0.3">
      <c r="A1563" s="2">
        <v>1628</v>
      </c>
      <c r="B1563" s="2" t="s">
        <v>535</v>
      </c>
      <c r="C1563" s="2" t="s">
        <v>15</v>
      </c>
      <c r="D1563" s="3">
        <v>42279</v>
      </c>
      <c r="E1563" s="4">
        <f t="shared" si="96"/>
        <v>2015</v>
      </c>
      <c r="F1563" s="2" t="s">
        <v>24</v>
      </c>
      <c r="G1563" s="2" t="s">
        <v>29</v>
      </c>
      <c r="H1563" s="5">
        <v>3099100000</v>
      </c>
      <c r="I1563" s="5">
        <v>1816400000</v>
      </c>
      <c r="J1563" s="5">
        <v>488500000</v>
      </c>
      <c r="K1563" s="5">
        <v>245200000</v>
      </c>
      <c r="L1563" s="2">
        <v>0</v>
      </c>
      <c r="M1563" s="1">
        <f t="shared" si="97"/>
        <v>733700000</v>
      </c>
      <c r="N1563" s="1">
        <f t="shared" si="98"/>
        <v>1282700000</v>
      </c>
      <c r="O1563" s="1">
        <f t="shared" si="99"/>
        <v>549000000</v>
      </c>
    </row>
    <row r="1564" spans="1:15" hidden="1" x14ac:dyDescent="0.3">
      <c r="A1564" s="2">
        <v>1629</v>
      </c>
      <c r="B1564" s="2" t="s">
        <v>535</v>
      </c>
      <c r="C1564" s="2" t="s">
        <v>16</v>
      </c>
      <c r="D1564" s="3">
        <v>42643</v>
      </c>
      <c r="E1564" s="4">
        <f t="shared" si="96"/>
        <v>2016</v>
      </c>
      <c r="F1564" s="2" t="s">
        <v>24</v>
      </c>
      <c r="G1564" s="2" t="s">
        <v>29</v>
      </c>
      <c r="H1564" s="5">
        <v>3217800000</v>
      </c>
      <c r="I1564" s="5">
        <v>1856500000</v>
      </c>
      <c r="J1564" s="5">
        <v>557000000</v>
      </c>
      <c r="K1564" s="5">
        <v>253500000</v>
      </c>
      <c r="L1564" s="2">
        <v>0</v>
      </c>
      <c r="M1564" s="1">
        <f t="shared" si="97"/>
        <v>810500000</v>
      </c>
      <c r="N1564" s="1">
        <f t="shared" si="98"/>
        <v>1361300000</v>
      </c>
      <c r="O1564" s="1">
        <f t="shared" si="99"/>
        <v>550800000</v>
      </c>
    </row>
    <row r="1565" spans="1:15" hidden="1" x14ac:dyDescent="0.3">
      <c r="A1565" s="2">
        <v>1630</v>
      </c>
      <c r="B1565" s="2" t="s">
        <v>536</v>
      </c>
      <c r="C1565" s="2" t="s">
        <v>11</v>
      </c>
      <c r="D1565" s="3">
        <v>41274</v>
      </c>
      <c r="E1565" s="4">
        <f t="shared" si="96"/>
        <v>2012</v>
      </c>
      <c r="F1565" s="2" t="s">
        <v>18</v>
      </c>
      <c r="G1565" s="2" t="s">
        <v>288</v>
      </c>
      <c r="H1565" s="5">
        <v>10879855000</v>
      </c>
      <c r="I1565" s="5">
        <v>5817880000</v>
      </c>
      <c r="J1565" s="5">
        <v>3596708000</v>
      </c>
      <c r="K1565" s="2">
        <v>0</v>
      </c>
      <c r="L1565" s="2">
        <v>0</v>
      </c>
      <c r="M1565" s="1">
        <f t="shared" si="97"/>
        <v>3596708000</v>
      </c>
      <c r="N1565" s="1">
        <f t="shared" si="98"/>
        <v>5061975000</v>
      </c>
      <c r="O1565" s="1">
        <f t="shared" si="99"/>
        <v>1465267000</v>
      </c>
    </row>
    <row r="1566" spans="1:15" hidden="1" x14ac:dyDescent="0.3">
      <c r="A1566" s="2">
        <v>1631</v>
      </c>
      <c r="B1566" s="2" t="s">
        <v>536</v>
      </c>
      <c r="C1566" s="2" t="s">
        <v>14</v>
      </c>
      <c r="D1566" s="3">
        <v>41639</v>
      </c>
      <c r="E1566" s="4">
        <f t="shared" si="96"/>
        <v>2013</v>
      </c>
      <c r="F1566" s="2" t="s">
        <v>18</v>
      </c>
      <c r="G1566" s="2" t="s">
        <v>288</v>
      </c>
      <c r="H1566" s="5">
        <v>11419648000</v>
      </c>
      <c r="I1566" s="5">
        <v>5931469000</v>
      </c>
      <c r="J1566" s="5">
        <v>3841032000</v>
      </c>
      <c r="K1566" s="2">
        <v>0</v>
      </c>
      <c r="L1566" s="2">
        <v>0</v>
      </c>
      <c r="M1566" s="1">
        <f t="shared" si="97"/>
        <v>3841032000</v>
      </c>
      <c r="N1566" s="1">
        <f t="shared" si="98"/>
        <v>5488179000</v>
      </c>
      <c r="O1566" s="1">
        <f t="shared" si="99"/>
        <v>1647147000</v>
      </c>
    </row>
    <row r="1567" spans="1:15" hidden="1" x14ac:dyDescent="0.3">
      <c r="A1567" s="2">
        <v>1632</v>
      </c>
      <c r="B1567" s="2" t="s">
        <v>536</v>
      </c>
      <c r="C1567" s="2" t="s">
        <v>15</v>
      </c>
      <c r="D1567" s="3">
        <v>42007</v>
      </c>
      <c r="E1567" s="4">
        <f t="shared" si="96"/>
        <v>2015</v>
      </c>
      <c r="F1567" s="2" t="s">
        <v>18</v>
      </c>
      <c r="G1567" s="2" t="s">
        <v>288</v>
      </c>
      <c r="H1567" s="5">
        <v>12282161000</v>
      </c>
      <c r="I1567" s="5">
        <v>6288190000</v>
      </c>
      <c r="J1567" s="5">
        <v>4159885000</v>
      </c>
      <c r="K1567" s="2">
        <v>0</v>
      </c>
      <c r="L1567" s="2">
        <v>0</v>
      </c>
      <c r="M1567" s="1">
        <f t="shared" si="97"/>
        <v>4159885000</v>
      </c>
      <c r="N1567" s="1">
        <f t="shared" si="98"/>
        <v>5993971000</v>
      </c>
      <c r="O1567" s="1">
        <f t="shared" si="99"/>
        <v>1834086000</v>
      </c>
    </row>
    <row r="1568" spans="1:15" hidden="1" x14ac:dyDescent="0.3">
      <c r="A1568" s="2">
        <v>1633</v>
      </c>
      <c r="B1568" s="2" t="s">
        <v>536</v>
      </c>
      <c r="C1568" s="2" t="s">
        <v>16</v>
      </c>
      <c r="D1568" s="3">
        <v>42371</v>
      </c>
      <c r="E1568" s="4">
        <f t="shared" si="96"/>
        <v>2016</v>
      </c>
      <c r="F1568" s="2" t="s">
        <v>18</v>
      </c>
      <c r="G1568" s="2" t="s">
        <v>288</v>
      </c>
      <c r="H1568" s="5">
        <v>12376744000</v>
      </c>
      <c r="I1568" s="5">
        <v>6393800000</v>
      </c>
      <c r="J1568" s="5">
        <v>4178386000</v>
      </c>
      <c r="K1568" s="2">
        <v>0</v>
      </c>
      <c r="L1568" s="2">
        <v>0</v>
      </c>
      <c r="M1568" s="1">
        <f t="shared" si="97"/>
        <v>4178386000</v>
      </c>
      <c r="N1568" s="1">
        <f t="shared" si="98"/>
        <v>5982944000</v>
      </c>
      <c r="O1568" s="1">
        <f t="shared" si="99"/>
        <v>1804558000</v>
      </c>
    </row>
    <row r="1569" spans="1:15" hidden="1" x14ac:dyDescent="0.3">
      <c r="A1569" s="2">
        <v>1634</v>
      </c>
      <c r="B1569" s="2" t="s">
        <v>537</v>
      </c>
      <c r="C1569" s="2" t="s">
        <v>11</v>
      </c>
      <c r="D1569" s="3">
        <v>41547</v>
      </c>
      <c r="E1569" s="4">
        <f t="shared" si="96"/>
        <v>2013</v>
      </c>
      <c r="F1569" s="2" t="s">
        <v>18</v>
      </c>
      <c r="G1569" s="2" t="s">
        <v>203</v>
      </c>
      <c r="H1569" s="5">
        <v>13794000000</v>
      </c>
      <c r="I1569" s="5">
        <v>6799000000</v>
      </c>
      <c r="J1569" s="5">
        <v>2829000000</v>
      </c>
      <c r="K1569" s="2">
        <v>0</v>
      </c>
      <c r="L1569" s="5">
        <v>237000000</v>
      </c>
      <c r="M1569" s="1">
        <f t="shared" si="97"/>
        <v>3066000000</v>
      </c>
      <c r="N1569" s="1">
        <f t="shared" si="98"/>
        <v>6995000000</v>
      </c>
      <c r="O1569" s="1">
        <f t="shared" si="99"/>
        <v>3929000000</v>
      </c>
    </row>
    <row r="1570" spans="1:15" hidden="1" x14ac:dyDescent="0.3">
      <c r="A1570" s="2">
        <v>1635</v>
      </c>
      <c r="B1570" s="2" t="s">
        <v>537</v>
      </c>
      <c r="C1570" s="2" t="s">
        <v>14</v>
      </c>
      <c r="D1570" s="3">
        <v>41912</v>
      </c>
      <c r="E1570" s="4">
        <f t="shared" si="96"/>
        <v>2014</v>
      </c>
      <c r="F1570" s="2" t="s">
        <v>18</v>
      </c>
      <c r="G1570" s="2" t="s">
        <v>203</v>
      </c>
      <c r="H1570" s="5">
        <v>13783000000</v>
      </c>
      <c r="I1570" s="5">
        <v>6542000000</v>
      </c>
      <c r="J1570" s="5">
        <v>2899000000</v>
      </c>
      <c r="K1570" s="2">
        <v>0</v>
      </c>
      <c r="L1570" s="5">
        <v>217000000</v>
      </c>
      <c r="M1570" s="1">
        <f t="shared" si="97"/>
        <v>3116000000</v>
      </c>
      <c r="N1570" s="1">
        <f t="shared" si="98"/>
        <v>7241000000</v>
      </c>
      <c r="O1570" s="1">
        <f t="shared" si="99"/>
        <v>4125000000</v>
      </c>
    </row>
    <row r="1571" spans="1:15" hidden="1" x14ac:dyDescent="0.3">
      <c r="A1571" s="2">
        <v>1636</v>
      </c>
      <c r="B1571" s="2" t="s">
        <v>537</v>
      </c>
      <c r="C1571" s="2" t="s">
        <v>15</v>
      </c>
      <c r="D1571" s="3">
        <v>42277</v>
      </c>
      <c r="E1571" s="4">
        <f t="shared" si="96"/>
        <v>2015</v>
      </c>
      <c r="F1571" s="2" t="s">
        <v>18</v>
      </c>
      <c r="G1571" s="2" t="s">
        <v>203</v>
      </c>
      <c r="H1571" s="5">
        <v>13268000000</v>
      </c>
      <c r="I1571" s="5">
        <v>6868000000</v>
      </c>
      <c r="J1571" s="5">
        <v>2860000000</v>
      </c>
      <c r="K1571" s="2">
        <v>0</v>
      </c>
      <c r="L1571" s="5">
        <v>222000000</v>
      </c>
      <c r="M1571" s="1">
        <f t="shared" si="97"/>
        <v>3082000000</v>
      </c>
      <c r="N1571" s="1">
        <f t="shared" si="98"/>
        <v>6400000000</v>
      </c>
      <c r="O1571" s="1">
        <f t="shared" si="99"/>
        <v>3318000000</v>
      </c>
    </row>
    <row r="1572" spans="1:15" hidden="1" x14ac:dyDescent="0.3">
      <c r="A1572" s="2">
        <v>1637</v>
      </c>
      <c r="B1572" s="2" t="s">
        <v>537</v>
      </c>
      <c r="C1572" s="2" t="s">
        <v>16</v>
      </c>
      <c r="D1572" s="3">
        <v>42643</v>
      </c>
      <c r="E1572" s="4">
        <f t="shared" si="96"/>
        <v>2016</v>
      </c>
      <c r="F1572" s="2" t="s">
        <v>18</v>
      </c>
      <c r="G1572" s="2" t="s">
        <v>203</v>
      </c>
      <c r="H1572" s="5">
        <v>12488000000</v>
      </c>
      <c r="I1572" s="5">
        <v>6684000000</v>
      </c>
      <c r="J1572" s="5">
        <v>2851000000</v>
      </c>
      <c r="K1572" s="2">
        <v>0</v>
      </c>
      <c r="L1572" s="5">
        <v>221000000</v>
      </c>
      <c r="M1572" s="1">
        <f t="shared" si="97"/>
        <v>3072000000</v>
      </c>
      <c r="N1572" s="1">
        <f t="shared" si="98"/>
        <v>5804000000</v>
      </c>
      <c r="O1572" s="1">
        <f t="shared" si="99"/>
        <v>2732000000</v>
      </c>
    </row>
    <row r="1573" spans="1:15" hidden="1" x14ac:dyDescent="0.3">
      <c r="A1573" s="2">
        <v>1638</v>
      </c>
      <c r="B1573" s="2" t="s">
        <v>538</v>
      </c>
      <c r="C1573" s="2" t="s">
        <v>11</v>
      </c>
      <c r="D1573" s="3">
        <v>41274</v>
      </c>
      <c r="E1573" s="4">
        <f t="shared" si="96"/>
        <v>2012</v>
      </c>
      <c r="F1573" s="2" t="s">
        <v>82</v>
      </c>
      <c r="G1573" s="2" t="s">
        <v>340</v>
      </c>
      <c r="H1573" s="5">
        <v>138393000000</v>
      </c>
      <c r="I1573" s="5">
        <v>126485000000</v>
      </c>
      <c r="J1573" s="5">
        <v>5229000000</v>
      </c>
      <c r="K1573" s="2">
        <v>0</v>
      </c>
      <c r="L1573" s="5">
        <v>1549000000</v>
      </c>
      <c r="M1573" s="1">
        <f t="shared" si="97"/>
        <v>6778000000</v>
      </c>
      <c r="N1573" s="1">
        <f t="shared" si="98"/>
        <v>11908000000</v>
      </c>
      <c r="O1573" s="1">
        <f t="shared" si="99"/>
        <v>5130000000</v>
      </c>
    </row>
    <row r="1574" spans="1:15" hidden="1" x14ac:dyDescent="0.3">
      <c r="A1574" s="2">
        <v>1639</v>
      </c>
      <c r="B1574" s="2" t="s">
        <v>538</v>
      </c>
      <c r="C1574" s="2" t="s">
        <v>14</v>
      </c>
      <c r="D1574" s="3">
        <v>41639</v>
      </c>
      <c r="E1574" s="4">
        <f t="shared" si="96"/>
        <v>2013</v>
      </c>
      <c r="F1574" s="2" t="s">
        <v>82</v>
      </c>
      <c r="G1574" s="2" t="s">
        <v>340</v>
      </c>
      <c r="H1574" s="5">
        <v>138074000000</v>
      </c>
      <c r="I1574" s="5">
        <v>127316000000</v>
      </c>
      <c r="J1574" s="5">
        <v>5081000000</v>
      </c>
      <c r="K1574" s="2">
        <v>0</v>
      </c>
      <c r="L1574" s="5">
        <v>1720000000</v>
      </c>
      <c r="M1574" s="1">
        <f t="shared" si="97"/>
        <v>6801000000</v>
      </c>
      <c r="N1574" s="1">
        <f t="shared" si="98"/>
        <v>10758000000</v>
      </c>
      <c r="O1574" s="1">
        <f t="shared" si="99"/>
        <v>3957000000</v>
      </c>
    </row>
    <row r="1575" spans="1:15" hidden="1" x14ac:dyDescent="0.3">
      <c r="A1575" s="2">
        <v>1640</v>
      </c>
      <c r="B1575" s="2" t="s">
        <v>538</v>
      </c>
      <c r="C1575" s="2" t="s">
        <v>15</v>
      </c>
      <c r="D1575" s="3">
        <v>42004</v>
      </c>
      <c r="E1575" s="4">
        <f t="shared" si="96"/>
        <v>2014</v>
      </c>
      <c r="F1575" s="2" t="s">
        <v>82</v>
      </c>
      <c r="G1575" s="2" t="s">
        <v>340</v>
      </c>
      <c r="H1575" s="5">
        <v>130844000000</v>
      </c>
      <c r="I1575" s="5">
        <v>118141000000</v>
      </c>
      <c r="J1575" s="5">
        <v>5111000000</v>
      </c>
      <c r="K1575" s="2">
        <v>0</v>
      </c>
      <c r="L1575" s="5">
        <v>1690000000</v>
      </c>
      <c r="M1575" s="1">
        <f t="shared" si="97"/>
        <v>6801000000</v>
      </c>
      <c r="N1575" s="1">
        <f t="shared" si="98"/>
        <v>12703000000</v>
      </c>
      <c r="O1575" s="1">
        <f t="shared" si="99"/>
        <v>5902000000</v>
      </c>
    </row>
    <row r="1576" spans="1:15" hidden="1" x14ac:dyDescent="0.3">
      <c r="A1576" s="2">
        <v>1641</v>
      </c>
      <c r="B1576" s="2" t="s">
        <v>538</v>
      </c>
      <c r="C1576" s="2" t="s">
        <v>16</v>
      </c>
      <c r="D1576" s="3">
        <v>42369</v>
      </c>
      <c r="E1576" s="4">
        <f t="shared" si="96"/>
        <v>2015</v>
      </c>
      <c r="F1576" s="2" t="s">
        <v>82</v>
      </c>
      <c r="G1576" s="2" t="s">
        <v>340</v>
      </c>
      <c r="H1576" s="5">
        <v>87804000000</v>
      </c>
      <c r="I1576" s="5">
        <v>74651000000</v>
      </c>
      <c r="J1576" s="5">
        <v>4953000000</v>
      </c>
      <c r="K1576" s="2">
        <v>0</v>
      </c>
      <c r="L1576" s="5">
        <v>1842000000</v>
      </c>
      <c r="M1576" s="1">
        <f t="shared" si="97"/>
        <v>6795000000</v>
      </c>
      <c r="N1576" s="1">
        <f t="shared" si="98"/>
        <v>13153000000</v>
      </c>
      <c r="O1576" s="1">
        <f t="shared" si="99"/>
        <v>6358000000</v>
      </c>
    </row>
    <row r="1577" spans="1:15" hidden="1" x14ac:dyDescent="0.3">
      <c r="A1577" s="2">
        <v>1642</v>
      </c>
      <c r="B1577" s="2" t="s">
        <v>539</v>
      </c>
      <c r="C1577" s="2" t="s">
        <v>11</v>
      </c>
      <c r="D1577" s="3">
        <v>41274</v>
      </c>
      <c r="E1577" s="4">
        <f t="shared" si="96"/>
        <v>2012</v>
      </c>
      <c r="F1577" s="2" t="s">
        <v>58</v>
      </c>
      <c r="G1577" s="2" t="s">
        <v>386</v>
      </c>
      <c r="H1577" s="5">
        <v>2567310000</v>
      </c>
      <c r="I1577" s="5">
        <v>2233284000</v>
      </c>
      <c r="J1577" s="5">
        <v>308143000</v>
      </c>
      <c r="K1577" s="2">
        <v>0</v>
      </c>
      <c r="L1577" s="2">
        <v>0</v>
      </c>
      <c r="M1577" s="1">
        <f t="shared" si="97"/>
        <v>308143000</v>
      </c>
      <c r="N1577" s="1">
        <f t="shared" si="98"/>
        <v>334026000</v>
      </c>
      <c r="O1577" s="1">
        <f t="shared" si="99"/>
        <v>25883000</v>
      </c>
    </row>
    <row r="1578" spans="1:15" hidden="1" x14ac:dyDescent="0.3">
      <c r="A1578" s="2">
        <v>1643</v>
      </c>
      <c r="B1578" s="2" t="s">
        <v>539</v>
      </c>
      <c r="C1578" s="2" t="s">
        <v>14</v>
      </c>
      <c r="D1578" s="3">
        <v>41639</v>
      </c>
      <c r="E1578" s="4">
        <f t="shared" si="96"/>
        <v>2013</v>
      </c>
      <c r="F1578" s="2" t="s">
        <v>58</v>
      </c>
      <c r="G1578" s="2" t="s">
        <v>386</v>
      </c>
      <c r="H1578" s="5">
        <v>2770709000</v>
      </c>
      <c r="I1578" s="5">
        <v>2343829000</v>
      </c>
      <c r="J1578" s="5">
        <v>274217000</v>
      </c>
      <c r="K1578" s="2">
        <v>0</v>
      </c>
      <c r="L1578" s="2">
        <v>0</v>
      </c>
      <c r="M1578" s="1">
        <f t="shared" si="97"/>
        <v>274217000</v>
      </c>
      <c r="N1578" s="1">
        <f t="shared" si="98"/>
        <v>426880000</v>
      </c>
      <c r="O1578" s="1">
        <f t="shared" si="99"/>
        <v>152663000</v>
      </c>
    </row>
    <row r="1579" spans="1:15" hidden="1" x14ac:dyDescent="0.3">
      <c r="A1579" s="2">
        <v>1644</v>
      </c>
      <c r="B1579" s="2" t="s">
        <v>539</v>
      </c>
      <c r="C1579" s="2" t="s">
        <v>15</v>
      </c>
      <c r="D1579" s="3">
        <v>42004</v>
      </c>
      <c r="E1579" s="4">
        <f t="shared" si="96"/>
        <v>2014</v>
      </c>
      <c r="F1579" s="2" t="s">
        <v>58</v>
      </c>
      <c r="G1579" s="2" t="s">
        <v>386</v>
      </c>
      <c r="H1579" s="5">
        <v>2994169000</v>
      </c>
      <c r="I1579" s="5">
        <v>2406587000</v>
      </c>
      <c r="J1579" s="5">
        <v>292358000</v>
      </c>
      <c r="K1579" s="2">
        <v>0</v>
      </c>
      <c r="L1579" s="2">
        <v>0</v>
      </c>
      <c r="M1579" s="1">
        <f t="shared" si="97"/>
        <v>292358000</v>
      </c>
      <c r="N1579" s="1">
        <f t="shared" si="98"/>
        <v>587582000</v>
      </c>
      <c r="O1579" s="1">
        <f t="shared" si="99"/>
        <v>295224000</v>
      </c>
    </row>
    <row r="1580" spans="1:15" hidden="1" x14ac:dyDescent="0.3">
      <c r="A1580" s="2">
        <v>1645</v>
      </c>
      <c r="B1580" s="2" t="s">
        <v>539</v>
      </c>
      <c r="C1580" s="2" t="s">
        <v>16</v>
      </c>
      <c r="D1580" s="3">
        <v>42369</v>
      </c>
      <c r="E1580" s="4">
        <f t="shared" si="96"/>
        <v>2015</v>
      </c>
      <c r="F1580" s="2" t="s">
        <v>58</v>
      </c>
      <c r="G1580" s="2" t="s">
        <v>386</v>
      </c>
      <c r="H1580" s="5">
        <v>3422181000</v>
      </c>
      <c r="I1580" s="5">
        <v>2564648000</v>
      </c>
      <c r="J1580" s="5">
        <v>312694000</v>
      </c>
      <c r="K1580" s="2">
        <v>0</v>
      </c>
      <c r="L1580" s="2">
        <v>0</v>
      </c>
      <c r="M1580" s="1">
        <f t="shared" si="97"/>
        <v>312694000</v>
      </c>
      <c r="N1580" s="1">
        <f t="shared" si="98"/>
        <v>857533000</v>
      </c>
      <c r="O1580" s="1">
        <f t="shared" si="99"/>
        <v>544839000</v>
      </c>
    </row>
    <row r="1581" spans="1:15" hidden="1" x14ac:dyDescent="0.3">
      <c r="A1581" s="2">
        <v>1646</v>
      </c>
      <c r="B1581" s="2" t="s">
        <v>540</v>
      </c>
      <c r="C1581" s="2" t="s">
        <v>11</v>
      </c>
      <c r="D1581" s="3">
        <v>41639</v>
      </c>
      <c r="E1581" s="4">
        <f t="shared" si="96"/>
        <v>2013</v>
      </c>
      <c r="F1581" s="2" t="s">
        <v>51</v>
      </c>
      <c r="G1581" s="2" t="s">
        <v>52</v>
      </c>
      <c r="H1581" s="5">
        <v>2299176000</v>
      </c>
      <c r="I1581" s="5">
        <v>928565000</v>
      </c>
      <c r="J1581" s="5">
        <v>177366000</v>
      </c>
      <c r="K1581" s="5">
        <v>32210000</v>
      </c>
      <c r="L1581" s="5">
        <v>461627000</v>
      </c>
      <c r="M1581" s="1">
        <f t="shared" si="97"/>
        <v>671203000</v>
      </c>
      <c r="N1581" s="1">
        <f t="shared" si="98"/>
        <v>1370611000</v>
      </c>
      <c r="O1581" s="1">
        <f t="shared" si="99"/>
        <v>699408000</v>
      </c>
    </row>
    <row r="1582" spans="1:15" hidden="1" x14ac:dyDescent="0.3">
      <c r="A1582" s="2">
        <v>1647</v>
      </c>
      <c r="B1582" s="2" t="s">
        <v>540</v>
      </c>
      <c r="C1582" s="2" t="s">
        <v>14</v>
      </c>
      <c r="D1582" s="3">
        <v>42004</v>
      </c>
      <c r="E1582" s="4">
        <f t="shared" si="96"/>
        <v>2014</v>
      </c>
      <c r="F1582" s="2" t="s">
        <v>51</v>
      </c>
      <c r="G1582" s="2" t="s">
        <v>52</v>
      </c>
      <c r="H1582" s="5">
        <v>2312512000</v>
      </c>
      <c r="I1582" s="5">
        <v>953611000</v>
      </c>
      <c r="J1582" s="5">
        <v>169270000</v>
      </c>
      <c r="K1582" s="2">
        <v>0</v>
      </c>
      <c r="L1582" s="5">
        <v>481303000</v>
      </c>
      <c r="M1582" s="1">
        <f t="shared" si="97"/>
        <v>650573000</v>
      </c>
      <c r="N1582" s="1">
        <f t="shared" si="98"/>
        <v>1358901000</v>
      </c>
      <c r="O1582" s="1">
        <f t="shared" si="99"/>
        <v>708328000</v>
      </c>
    </row>
    <row r="1583" spans="1:15" hidden="1" x14ac:dyDescent="0.3">
      <c r="A1583" s="2">
        <v>1648</v>
      </c>
      <c r="B1583" s="2" t="s">
        <v>540</v>
      </c>
      <c r="C1583" s="2" t="s">
        <v>15</v>
      </c>
      <c r="D1583" s="3">
        <v>42369</v>
      </c>
      <c r="E1583" s="4">
        <f t="shared" si="96"/>
        <v>2015</v>
      </c>
      <c r="F1583" s="2" t="s">
        <v>51</v>
      </c>
      <c r="G1583" s="2" t="s">
        <v>52</v>
      </c>
      <c r="H1583" s="5">
        <v>2502267000</v>
      </c>
      <c r="I1583" s="5">
        <v>1011249000</v>
      </c>
      <c r="J1583" s="5">
        <v>175307000</v>
      </c>
      <c r="K1583" s="2">
        <v>0</v>
      </c>
      <c r="L1583" s="5">
        <v>542952000</v>
      </c>
      <c r="M1583" s="1">
        <f t="shared" si="97"/>
        <v>718259000</v>
      </c>
      <c r="N1583" s="1">
        <f t="shared" si="98"/>
        <v>1491018000</v>
      </c>
      <c r="O1583" s="1">
        <f t="shared" si="99"/>
        <v>772759000</v>
      </c>
    </row>
    <row r="1584" spans="1:15" hidden="1" x14ac:dyDescent="0.3">
      <c r="A1584" s="2">
        <v>1649</v>
      </c>
      <c r="B1584" s="2" t="s">
        <v>540</v>
      </c>
      <c r="C1584" s="2" t="s">
        <v>16</v>
      </c>
      <c r="D1584" s="3">
        <v>42735</v>
      </c>
      <c r="E1584" s="4">
        <f t="shared" si="96"/>
        <v>2016</v>
      </c>
      <c r="F1584" s="2" t="s">
        <v>51</v>
      </c>
      <c r="G1584" s="2" t="s">
        <v>52</v>
      </c>
      <c r="H1584" s="5">
        <v>2506202000</v>
      </c>
      <c r="I1584" s="5">
        <v>1024336000</v>
      </c>
      <c r="J1584" s="5">
        <v>179279000</v>
      </c>
      <c r="K1584" s="2">
        <v>0</v>
      </c>
      <c r="L1584" s="5">
        <v>565059000</v>
      </c>
      <c r="M1584" s="1">
        <f t="shared" si="97"/>
        <v>744338000</v>
      </c>
      <c r="N1584" s="1">
        <f t="shared" si="98"/>
        <v>1481866000</v>
      </c>
      <c r="O1584" s="1">
        <f t="shared" si="99"/>
        <v>737528000</v>
      </c>
    </row>
    <row r="1585" spans="1:15" hidden="1" x14ac:dyDescent="0.3">
      <c r="A1585" s="2">
        <v>1650</v>
      </c>
      <c r="B1585" s="2" t="s">
        <v>541</v>
      </c>
      <c r="C1585" s="2" t="s">
        <v>11</v>
      </c>
      <c r="D1585" s="3">
        <v>41274</v>
      </c>
      <c r="E1585" s="4">
        <f t="shared" si="96"/>
        <v>2012</v>
      </c>
      <c r="F1585" s="2" t="s">
        <v>12</v>
      </c>
      <c r="G1585" s="2" t="s">
        <v>210</v>
      </c>
      <c r="H1585" s="5">
        <v>1407848000</v>
      </c>
      <c r="I1585" s="5">
        <v>516708000</v>
      </c>
      <c r="J1585" s="5">
        <v>220068000</v>
      </c>
      <c r="K1585" s="2">
        <v>0</v>
      </c>
      <c r="L1585" s="5">
        <v>98844000</v>
      </c>
      <c r="M1585" s="1">
        <f t="shared" si="97"/>
        <v>318912000</v>
      </c>
      <c r="N1585" s="1">
        <f t="shared" si="98"/>
        <v>891140000</v>
      </c>
      <c r="O1585" s="1">
        <f t="shared" si="99"/>
        <v>572228000</v>
      </c>
    </row>
    <row r="1586" spans="1:15" hidden="1" x14ac:dyDescent="0.3">
      <c r="A1586" s="2">
        <v>1651</v>
      </c>
      <c r="B1586" s="2" t="s">
        <v>541</v>
      </c>
      <c r="C1586" s="2" t="s">
        <v>14</v>
      </c>
      <c r="D1586" s="3">
        <v>41639</v>
      </c>
      <c r="E1586" s="4">
        <f t="shared" si="96"/>
        <v>2013</v>
      </c>
      <c r="F1586" s="2" t="s">
        <v>12</v>
      </c>
      <c r="G1586" s="2" t="s">
        <v>210</v>
      </c>
      <c r="H1586" s="5">
        <v>1595703000</v>
      </c>
      <c r="I1586" s="5">
        <v>622523000</v>
      </c>
      <c r="J1586" s="5">
        <v>228982000</v>
      </c>
      <c r="K1586" s="2">
        <v>0</v>
      </c>
      <c r="L1586" s="5">
        <v>129931000</v>
      </c>
      <c r="M1586" s="1">
        <f t="shared" si="97"/>
        <v>358913000</v>
      </c>
      <c r="N1586" s="1">
        <f t="shared" si="98"/>
        <v>973180000</v>
      </c>
      <c r="O1586" s="1">
        <f t="shared" si="99"/>
        <v>614267000</v>
      </c>
    </row>
    <row r="1587" spans="1:15" hidden="1" x14ac:dyDescent="0.3">
      <c r="A1587" s="2">
        <v>1652</v>
      </c>
      <c r="B1587" s="2" t="s">
        <v>541</v>
      </c>
      <c r="C1587" s="2" t="s">
        <v>15</v>
      </c>
      <c r="D1587" s="3">
        <v>42004</v>
      </c>
      <c r="E1587" s="4">
        <f t="shared" si="96"/>
        <v>2014</v>
      </c>
      <c r="F1587" s="2" t="s">
        <v>12</v>
      </c>
      <c r="G1587" s="2" t="s">
        <v>210</v>
      </c>
      <c r="H1587" s="5">
        <v>1746726000</v>
      </c>
      <c r="I1587" s="5">
        <v>716598000</v>
      </c>
      <c r="J1587" s="5">
        <v>227306000</v>
      </c>
      <c r="K1587" s="2">
        <v>0</v>
      </c>
      <c r="L1587" s="5">
        <v>142376000</v>
      </c>
      <c r="M1587" s="1">
        <f t="shared" si="97"/>
        <v>369682000</v>
      </c>
      <c r="N1587" s="1">
        <f t="shared" si="98"/>
        <v>1030128000</v>
      </c>
      <c r="O1587" s="1">
        <f t="shared" si="99"/>
        <v>660446000</v>
      </c>
    </row>
    <row r="1588" spans="1:15" hidden="1" x14ac:dyDescent="0.3">
      <c r="A1588" s="2">
        <v>1653</v>
      </c>
      <c r="B1588" s="2" t="s">
        <v>541</v>
      </c>
      <c r="C1588" s="2" t="s">
        <v>16</v>
      </c>
      <c r="D1588" s="3">
        <v>42369</v>
      </c>
      <c r="E1588" s="4">
        <f t="shared" si="96"/>
        <v>2015</v>
      </c>
      <c r="F1588" s="2" t="s">
        <v>12</v>
      </c>
      <c r="G1588" s="2" t="s">
        <v>210</v>
      </c>
      <c r="H1588" s="5">
        <v>2068010000</v>
      </c>
      <c r="I1588" s="5">
        <v>803274000</v>
      </c>
      <c r="J1588" s="5">
        <v>312690000</v>
      </c>
      <c r="K1588" s="2">
        <v>0</v>
      </c>
      <c r="L1588" s="5">
        <v>215484000</v>
      </c>
      <c r="M1588" s="1">
        <f t="shared" si="97"/>
        <v>528174000</v>
      </c>
      <c r="N1588" s="1">
        <f t="shared" si="98"/>
        <v>1264736000</v>
      </c>
      <c r="O1588" s="1">
        <f t="shared" si="99"/>
        <v>736562000</v>
      </c>
    </row>
    <row r="1589" spans="1:15" hidden="1" x14ac:dyDescent="0.3">
      <c r="A1589" s="2">
        <v>1654</v>
      </c>
      <c r="B1589" s="2" t="s">
        <v>542</v>
      </c>
      <c r="C1589" s="2" t="s">
        <v>11</v>
      </c>
      <c r="D1589" s="3">
        <v>41274</v>
      </c>
      <c r="E1589" s="4">
        <f t="shared" si="96"/>
        <v>2012</v>
      </c>
      <c r="F1589" s="2" t="s">
        <v>21</v>
      </c>
      <c r="G1589" s="2" t="s">
        <v>56</v>
      </c>
      <c r="H1589" s="5">
        <v>873592000</v>
      </c>
      <c r="I1589" s="5">
        <v>167600000</v>
      </c>
      <c r="J1589" s="5">
        <v>186971000</v>
      </c>
      <c r="K1589" s="5">
        <v>61694000</v>
      </c>
      <c r="L1589" s="2">
        <v>0</v>
      </c>
      <c r="M1589" s="1">
        <f t="shared" si="97"/>
        <v>248665000</v>
      </c>
      <c r="N1589" s="1">
        <f t="shared" si="98"/>
        <v>705992000</v>
      </c>
      <c r="O1589" s="1">
        <f t="shared" si="99"/>
        <v>457327000</v>
      </c>
    </row>
    <row r="1590" spans="1:15" hidden="1" x14ac:dyDescent="0.3">
      <c r="A1590" s="2">
        <v>1655</v>
      </c>
      <c r="B1590" s="2" t="s">
        <v>542</v>
      </c>
      <c r="C1590" s="2" t="s">
        <v>14</v>
      </c>
      <c r="D1590" s="3">
        <v>41639</v>
      </c>
      <c r="E1590" s="4">
        <f t="shared" si="96"/>
        <v>2013</v>
      </c>
      <c r="F1590" s="2" t="s">
        <v>21</v>
      </c>
      <c r="G1590" s="2" t="s">
        <v>56</v>
      </c>
      <c r="H1590" s="5">
        <v>965087000</v>
      </c>
      <c r="I1590" s="5">
        <v>187013000</v>
      </c>
      <c r="J1590" s="5">
        <v>179545000</v>
      </c>
      <c r="K1590" s="5">
        <v>70297000</v>
      </c>
      <c r="L1590" s="2">
        <v>0</v>
      </c>
      <c r="M1590" s="1">
        <f t="shared" si="97"/>
        <v>249842000</v>
      </c>
      <c r="N1590" s="1">
        <f t="shared" si="98"/>
        <v>778074000</v>
      </c>
      <c r="O1590" s="1">
        <f t="shared" si="99"/>
        <v>528232000</v>
      </c>
    </row>
    <row r="1591" spans="1:15" hidden="1" x14ac:dyDescent="0.3">
      <c r="A1591" s="2">
        <v>1656</v>
      </c>
      <c r="B1591" s="2" t="s">
        <v>542</v>
      </c>
      <c r="C1591" s="2" t="s">
        <v>15</v>
      </c>
      <c r="D1591" s="3">
        <v>42004</v>
      </c>
      <c r="E1591" s="4">
        <f t="shared" si="96"/>
        <v>2014</v>
      </c>
      <c r="F1591" s="2" t="s">
        <v>21</v>
      </c>
      <c r="G1591" s="2" t="s">
        <v>56</v>
      </c>
      <c r="H1591" s="5">
        <v>1010117000</v>
      </c>
      <c r="I1591" s="5">
        <v>188425000</v>
      </c>
      <c r="J1591" s="5">
        <v>189488000</v>
      </c>
      <c r="K1591" s="5">
        <v>67777000</v>
      </c>
      <c r="L1591" s="2">
        <v>0</v>
      </c>
      <c r="M1591" s="1">
        <f t="shared" si="97"/>
        <v>257265000</v>
      </c>
      <c r="N1591" s="1">
        <f t="shared" si="98"/>
        <v>821692000</v>
      </c>
      <c r="O1591" s="1">
        <f t="shared" si="99"/>
        <v>564427000</v>
      </c>
    </row>
    <row r="1592" spans="1:15" hidden="1" x14ac:dyDescent="0.3">
      <c r="A1592" s="2">
        <v>1657</v>
      </c>
      <c r="B1592" s="2" t="s">
        <v>542</v>
      </c>
      <c r="C1592" s="2" t="s">
        <v>16</v>
      </c>
      <c r="D1592" s="3">
        <v>42369</v>
      </c>
      <c r="E1592" s="4">
        <f t="shared" si="96"/>
        <v>2015</v>
      </c>
      <c r="F1592" s="2" t="s">
        <v>21</v>
      </c>
      <c r="G1592" s="2" t="s">
        <v>56</v>
      </c>
      <c r="H1592" s="5">
        <v>1059366000</v>
      </c>
      <c r="I1592" s="5">
        <v>192788000</v>
      </c>
      <c r="J1592" s="5">
        <v>196914000</v>
      </c>
      <c r="K1592" s="5">
        <v>63718000</v>
      </c>
      <c r="L1592" s="2">
        <v>0</v>
      </c>
      <c r="M1592" s="1">
        <f t="shared" si="97"/>
        <v>260632000</v>
      </c>
      <c r="N1592" s="1">
        <f t="shared" si="98"/>
        <v>866578000</v>
      </c>
      <c r="O1592" s="1">
        <f t="shared" si="99"/>
        <v>605946000</v>
      </c>
    </row>
    <row r="1593" spans="1:15" hidden="1" x14ac:dyDescent="0.3">
      <c r="A1593" s="2">
        <v>1658</v>
      </c>
      <c r="B1593" s="2" t="s">
        <v>543</v>
      </c>
      <c r="C1593" s="2" t="s">
        <v>11</v>
      </c>
      <c r="D1593" s="3">
        <v>41274</v>
      </c>
      <c r="E1593" s="4">
        <f t="shared" si="96"/>
        <v>2012</v>
      </c>
      <c r="F1593" s="2" t="s">
        <v>24</v>
      </c>
      <c r="G1593" s="2" t="s">
        <v>65</v>
      </c>
      <c r="H1593" s="5">
        <v>1527042000</v>
      </c>
      <c r="I1593" s="5">
        <v>279885000</v>
      </c>
      <c r="J1593" s="5">
        <v>432681000</v>
      </c>
      <c r="K1593" s="5">
        <v>765905000</v>
      </c>
      <c r="L1593" s="2">
        <v>0</v>
      </c>
      <c r="M1593" s="1">
        <f t="shared" si="97"/>
        <v>1198586000</v>
      </c>
      <c r="N1593" s="1">
        <f t="shared" si="98"/>
        <v>1247157000</v>
      </c>
      <c r="O1593" s="1">
        <f t="shared" si="99"/>
        <v>48571000</v>
      </c>
    </row>
    <row r="1594" spans="1:15" hidden="1" x14ac:dyDescent="0.3">
      <c r="A1594" s="2">
        <v>1659</v>
      </c>
      <c r="B1594" s="2" t="s">
        <v>543</v>
      </c>
      <c r="C1594" s="2" t="s">
        <v>14</v>
      </c>
      <c r="D1594" s="3">
        <v>41639</v>
      </c>
      <c r="E1594" s="4">
        <f t="shared" si="96"/>
        <v>2013</v>
      </c>
      <c r="F1594" s="2" t="s">
        <v>24</v>
      </c>
      <c r="G1594" s="2" t="s">
        <v>65</v>
      </c>
      <c r="H1594" s="5">
        <v>1211975000</v>
      </c>
      <c r="I1594" s="5">
        <v>130277000</v>
      </c>
      <c r="J1594" s="5">
        <v>356188000</v>
      </c>
      <c r="K1594" s="5">
        <v>882097000</v>
      </c>
      <c r="L1594" s="2">
        <v>0</v>
      </c>
      <c r="M1594" s="1">
        <f t="shared" si="97"/>
        <v>1238285000</v>
      </c>
      <c r="N1594" s="1">
        <f t="shared" si="98"/>
        <v>1081698000</v>
      </c>
      <c r="O1594" s="1">
        <f t="shared" si="99"/>
        <v>-156587000</v>
      </c>
    </row>
    <row r="1595" spans="1:15" hidden="1" x14ac:dyDescent="0.3">
      <c r="A1595" s="2">
        <v>1660</v>
      </c>
      <c r="B1595" s="2" t="s">
        <v>543</v>
      </c>
      <c r="C1595" s="2" t="s">
        <v>15</v>
      </c>
      <c r="D1595" s="3">
        <v>42004</v>
      </c>
      <c r="E1595" s="4">
        <f t="shared" si="96"/>
        <v>2014</v>
      </c>
      <c r="F1595" s="2" t="s">
        <v>24</v>
      </c>
      <c r="G1595" s="2" t="s">
        <v>65</v>
      </c>
      <c r="H1595" s="5">
        <v>580415000</v>
      </c>
      <c r="I1595" s="5">
        <v>60987000</v>
      </c>
      <c r="J1595" s="5">
        <v>305409000</v>
      </c>
      <c r="K1595" s="5">
        <v>855506000</v>
      </c>
      <c r="L1595" s="2">
        <v>0</v>
      </c>
      <c r="M1595" s="1">
        <f t="shared" si="97"/>
        <v>1160915000</v>
      </c>
      <c r="N1595" s="1">
        <f t="shared" si="98"/>
        <v>519428000</v>
      </c>
      <c r="O1595" s="1">
        <f t="shared" si="99"/>
        <v>-641487000</v>
      </c>
    </row>
    <row r="1596" spans="1:15" hidden="1" x14ac:dyDescent="0.3">
      <c r="A1596" s="2">
        <v>1661</v>
      </c>
      <c r="B1596" s="2" t="s">
        <v>543</v>
      </c>
      <c r="C1596" s="2" t="s">
        <v>16</v>
      </c>
      <c r="D1596" s="3">
        <v>42369</v>
      </c>
      <c r="E1596" s="4">
        <f t="shared" si="96"/>
        <v>2015</v>
      </c>
      <c r="F1596" s="2" t="s">
        <v>24</v>
      </c>
      <c r="G1596" s="2" t="s">
        <v>65</v>
      </c>
      <c r="H1596" s="5">
        <v>1032336000</v>
      </c>
      <c r="I1596" s="5">
        <v>124512000</v>
      </c>
      <c r="J1596" s="5">
        <v>376575000</v>
      </c>
      <c r="K1596" s="5">
        <v>995922000</v>
      </c>
      <c r="L1596" s="2">
        <v>0</v>
      </c>
      <c r="M1596" s="1">
        <f t="shared" si="97"/>
        <v>1372497000</v>
      </c>
      <c r="N1596" s="1">
        <f t="shared" si="98"/>
        <v>907824000</v>
      </c>
      <c r="O1596" s="1">
        <f t="shared" si="99"/>
        <v>-464673000</v>
      </c>
    </row>
    <row r="1597" spans="1:15" hidden="1" x14ac:dyDescent="0.3">
      <c r="A1597" s="2">
        <v>1662</v>
      </c>
      <c r="B1597" s="2" t="s">
        <v>544</v>
      </c>
      <c r="C1597" s="2" t="s">
        <v>11</v>
      </c>
      <c r="D1597" s="3">
        <v>41639</v>
      </c>
      <c r="E1597" s="4">
        <f t="shared" si="96"/>
        <v>2013</v>
      </c>
      <c r="F1597" s="2" t="s">
        <v>51</v>
      </c>
      <c r="G1597" s="2" t="s">
        <v>52</v>
      </c>
      <c r="H1597" s="5">
        <v>2514595000</v>
      </c>
      <c r="I1597" s="5">
        <v>1118240000</v>
      </c>
      <c r="J1597" s="5">
        <v>132447000</v>
      </c>
      <c r="K1597" s="2">
        <v>0</v>
      </c>
      <c r="L1597" s="5">
        <v>629908000</v>
      </c>
      <c r="M1597" s="1">
        <f t="shared" si="97"/>
        <v>762355000</v>
      </c>
      <c r="N1597" s="1">
        <f t="shared" si="98"/>
        <v>1396355000</v>
      </c>
      <c r="O1597" s="1">
        <f t="shared" si="99"/>
        <v>634000000</v>
      </c>
    </row>
    <row r="1598" spans="1:15" hidden="1" x14ac:dyDescent="0.3">
      <c r="A1598" s="2">
        <v>1663</v>
      </c>
      <c r="B1598" s="2" t="s">
        <v>544</v>
      </c>
      <c r="C1598" s="2" t="s">
        <v>14</v>
      </c>
      <c r="D1598" s="3">
        <v>42004</v>
      </c>
      <c r="E1598" s="4">
        <f t="shared" si="96"/>
        <v>2014</v>
      </c>
      <c r="F1598" s="2" t="s">
        <v>51</v>
      </c>
      <c r="G1598" s="2" t="s">
        <v>52</v>
      </c>
      <c r="H1598" s="5">
        <v>2772550000</v>
      </c>
      <c r="I1598" s="5">
        <v>1212480000</v>
      </c>
      <c r="J1598" s="5">
        <v>147481000</v>
      </c>
      <c r="K1598" s="2">
        <v>0</v>
      </c>
      <c r="L1598" s="5">
        <v>725216000</v>
      </c>
      <c r="M1598" s="1">
        <f t="shared" si="97"/>
        <v>872697000</v>
      </c>
      <c r="N1598" s="1">
        <f t="shared" si="98"/>
        <v>1560070000</v>
      </c>
      <c r="O1598" s="1">
        <f t="shared" si="99"/>
        <v>687373000</v>
      </c>
    </row>
    <row r="1599" spans="1:15" hidden="1" x14ac:dyDescent="0.3">
      <c r="A1599" s="2">
        <v>1664</v>
      </c>
      <c r="B1599" s="2" t="s">
        <v>544</v>
      </c>
      <c r="C1599" s="2" t="s">
        <v>15</v>
      </c>
      <c r="D1599" s="3">
        <v>42369</v>
      </c>
      <c r="E1599" s="4">
        <f t="shared" si="96"/>
        <v>2015</v>
      </c>
      <c r="F1599" s="2" t="s">
        <v>51</v>
      </c>
      <c r="G1599" s="2" t="s">
        <v>52</v>
      </c>
      <c r="H1599" s="5">
        <v>3285346000</v>
      </c>
      <c r="I1599" s="5">
        <v>1410205000</v>
      </c>
      <c r="J1599" s="5">
        <v>145992000</v>
      </c>
      <c r="K1599" s="2">
        <v>0</v>
      </c>
      <c r="L1599" s="5">
        <v>894057000</v>
      </c>
      <c r="M1599" s="1">
        <f t="shared" si="97"/>
        <v>1040049000</v>
      </c>
      <c r="N1599" s="1">
        <f t="shared" si="98"/>
        <v>1875141000</v>
      </c>
      <c r="O1599" s="1">
        <f t="shared" si="99"/>
        <v>835092000</v>
      </c>
    </row>
    <row r="1600" spans="1:15" hidden="1" x14ac:dyDescent="0.3">
      <c r="A1600" s="2">
        <v>1665</v>
      </c>
      <c r="B1600" s="2" t="s">
        <v>544</v>
      </c>
      <c r="C1600" s="2" t="s">
        <v>16</v>
      </c>
      <c r="D1600" s="3">
        <v>42735</v>
      </c>
      <c r="E1600" s="4">
        <f t="shared" si="96"/>
        <v>2016</v>
      </c>
      <c r="F1600" s="2" t="s">
        <v>51</v>
      </c>
      <c r="G1600" s="2" t="s">
        <v>52</v>
      </c>
      <c r="H1600" s="5">
        <v>3442646000</v>
      </c>
      <c r="I1600" s="5">
        <v>1442073000</v>
      </c>
      <c r="J1600" s="5">
        <v>136863000</v>
      </c>
      <c r="K1600" s="2">
        <v>0</v>
      </c>
      <c r="L1600" s="5">
        <v>898924000</v>
      </c>
      <c r="M1600" s="1">
        <f t="shared" si="97"/>
        <v>1035787000</v>
      </c>
      <c r="N1600" s="1">
        <f t="shared" si="98"/>
        <v>2000573000</v>
      </c>
      <c r="O1600" s="1">
        <f t="shared" si="99"/>
        <v>964786000</v>
      </c>
    </row>
    <row r="1601" spans="1:15" hidden="1" x14ac:dyDescent="0.3">
      <c r="A1601" s="2">
        <v>1666</v>
      </c>
      <c r="B1601" s="2" t="s">
        <v>545</v>
      </c>
      <c r="C1601" s="2" t="s">
        <v>11</v>
      </c>
      <c r="D1601" s="3">
        <v>41274</v>
      </c>
      <c r="E1601" s="4">
        <f t="shared" si="96"/>
        <v>2012</v>
      </c>
      <c r="F1601" s="2" t="s">
        <v>181</v>
      </c>
      <c r="G1601" s="2" t="s">
        <v>182</v>
      </c>
      <c r="H1601" s="5">
        <v>115846000000</v>
      </c>
      <c r="I1601" s="5">
        <v>46275000000</v>
      </c>
      <c r="J1601" s="5">
        <v>39951000000</v>
      </c>
      <c r="K1601" s="2">
        <v>0</v>
      </c>
      <c r="L1601" s="5">
        <v>16460000000</v>
      </c>
      <c r="M1601" s="1">
        <f t="shared" si="97"/>
        <v>56411000000</v>
      </c>
      <c r="N1601" s="1">
        <f t="shared" si="98"/>
        <v>69571000000</v>
      </c>
      <c r="O1601" s="1">
        <f t="shared" si="99"/>
        <v>13160000000</v>
      </c>
    </row>
    <row r="1602" spans="1:15" hidden="1" x14ac:dyDescent="0.3">
      <c r="A1602" s="2">
        <v>1667</v>
      </c>
      <c r="B1602" s="2" t="s">
        <v>545</v>
      </c>
      <c r="C1602" s="2" t="s">
        <v>14</v>
      </c>
      <c r="D1602" s="3">
        <v>41639</v>
      </c>
      <c r="E1602" s="4">
        <f t="shared" si="96"/>
        <v>2013</v>
      </c>
      <c r="F1602" s="2" t="s">
        <v>181</v>
      </c>
      <c r="G1602" s="2" t="s">
        <v>182</v>
      </c>
      <c r="H1602" s="5">
        <v>120550000000</v>
      </c>
      <c r="I1602" s="5">
        <v>44887000000</v>
      </c>
      <c r="J1602" s="5">
        <v>27089000000</v>
      </c>
      <c r="K1602" s="2">
        <v>0</v>
      </c>
      <c r="L1602" s="5">
        <v>16606000000</v>
      </c>
      <c r="M1602" s="1">
        <f t="shared" si="97"/>
        <v>43695000000</v>
      </c>
      <c r="N1602" s="1">
        <f t="shared" si="98"/>
        <v>75663000000</v>
      </c>
      <c r="O1602" s="1">
        <f t="shared" si="99"/>
        <v>31968000000</v>
      </c>
    </row>
    <row r="1603" spans="1:15" hidden="1" x14ac:dyDescent="0.3">
      <c r="A1603" s="2">
        <v>1668</v>
      </c>
      <c r="B1603" s="2" t="s">
        <v>545</v>
      </c>
      <c r="C1603" s="2" t="s">
        <v>15</v>
      </c>
      <c r="D1603" s="3">
        <v>42004</v>
      </c>
      <c r="E1603" s="4">
        <f t="shared" ref="E1603:E1666" si="100">YEAR(D1603)</f>
        <v>2014</v>
      </c>
      <c r="F1603" s="2" t="s">
        <v>181</v>
      </c>
      <c r="G1603" s="2" t="s">
        <v>182</v>
      </c>
      <c r="H1603" s="5">
        <v>127079000000</v>
      </c>
      <c r="I1603" s="5">
        <v>49931000000</v>
      </c>
      <c r="J1603" s="5">
        <v>41016000000</v>
      </c>
      <c r="K1603" s="2">
        <v>0</v>
      </c>
      <c r="L1603" s="5">
        <v>16533000000</v>
      </c>
      <c r="M1603" s="1">
        <f t="shared" ref="M1603:M1666" si="101">J1603+K1603+L1603</f>
        <v>57549000000</v>
      </c>
      <c r="N1603" s="1">
        <f t="shared" ref="N1603:N1666" si="102">H1603-I1603</f>
        <v>77148000000</v>
      </c>
      <c r="O1603" s="1">
        <f t="shared" ref="O1603:O1666" si="103">N1603-M1603</f>
        <v>19599000000</v>
      </c>
    </row>
    <row r="1604" spans="1:15" hidden="1" x14ac:dyDescent="0.3">
      <c r="A1604" s="2">
        <v>1669</v>
      </c>
      <c r="B1604" s="2" t="s">
        <v>545</v>
      </c>
      <c r="C1604" s="2" t="s">
        <v>16</v>
      </c>
      <c r="D1604" s="3">
        <v>42369</v>
      </c>
      <c r="E1604" s="4">
        <f t="shared" si="100"/>
        <v>2015</v>
      </c>
      <c r="F1604" s="2" t="s">
        <v>181</v>
      </c>
      <c r="G1604" s="2" t="s">
        <v>182</v>
      </c>
      <c r="H1604" s="5">
        <v>131620000000</v>
      </c>
      <c r="I1604" s="5">
        <v>52557000000</v>
      </c>
      <c r="J1604" s="5">
        <v>29986000000</v>
      </c>
      <c r="K1604" s="2">
        <v>0</v>
      </c>
      <c r="L1604" s="5">
        <v>16017000000</v>
      </c>
      <c r="M1604" s="1">
        <f t="shared" si="101"/>
        <v>46003000000</v>
      </c>
      <c r="N1604" s="1">
        <f t="shared" si="102"/>
        <v>79063000000</v>
      </c>
      <c r="O1604" s="1">
        <f t="shared" si="103"/>
        <v>33060000000</v>
      </c>
    </row>
    <row r="1605" spans="1:15" hidden="1" x14ac:dyDescent="0.3">
      <c r="A1605" s="2">
        <v>1670</v>
      </c>
      <c r="B1605" s="2" t="s">
        <v>546</v>
      </c>
      <c r="C1605" s="2" t="s">
        <v>11</v>
      </c>
      <c r="D1605" s="3">
        <v>41274</v>
      </c>
      <c r="E1605" s="4">
        <f t="shared" si="100"/>
        <v>2012</v>
      </c>
      <c r="F1605" s="2" t="s">
        <v>24</v>
      </c>
      <c r="G1605" s="2" t="s">
        <v>27</v>
      </c>
      <c r="H1605" s="5">
        <v>1843641000</v>
      </c>
      <c r="I1605" s="5">
        <v>737614000</v>
      </c>
      <c r="J1605" s="5">
        <v>477270000</v>
      </c>
      <c r="K1605" s="5">
        <v>96004000</v>
      </c>
      <c r="L1605" s="5">
        <v>13829000</v>
      </c>
      <c r="M1605" s="1">
        <f t="shared" si="101"/>
        <v>587103000</v>
      </c>
      <c r="N1605" s="1">
        <f t="shared" si="102"/>
        <v>1106027000</v>
      </c>
      <c r="O1605" s="1">
        <f t="shared" si="103"/>
        <v>518924000</v>
      </c>
    </row>
    <row r="1606" spans="1:15" hidden="1" x14ac:dyDescent="0.3">
      <c r="A1606" s="2">
        <v>1671</v>
      </c>
      <c r="B1606" s="2" t="s">
        <v>546</v>
      </c>
      <c r="C1606" s="2" t="s">
        <v>14</v>
      </c>
      <c r="D1606" s="3">
        <v>41639</v>
      </c>
      <c r="E1606" s="4">
        <f t="shared" si="100"/>
        <v>2013</v>
      </c>
      <c r="F1606" s="2" t="s">
        <v>24</v>
      </c>
      <c r="G1606" s="2" t="s">
        <v>27</v>
      </c>
      <c r="H1606" s="5">
        <v>1904218000</v>
      </c>
      <c r="I1606" s="5">
        <v>783456000</v>
      </c>
      <c r="J1606" s="5">
        <v>492965000</v>
      </c>
      <c r="K1606" s="5">
        <v>100536000</v>
      </c>
      <c r="L1606" s="5">
        <v>9918000</v>
      </c>
      <c r="M1606" s="1">
        <f t="shared" si="101"/>
        <v>603419000</v>
      </c>
      <c r="N1606" s="1">
        <f t="shared" si="102"/>
        <v>1120762000</v>
      </c>
      <c r="O1606" s="1">
        <f t="shared" si="103"/>
        <v>517343000</v>
      </c>
    </row>
    <row r="1607" spans="1:15" hidden="1" x14ac:dyDescent="0.3">
      <c r="A1607" s="2">
        <v>1672</v>
      </c>
      <c r="B1607" s="2" t="s">
        <v>546</v>
      </c>
      <c r="C1607" s="2" t="s">
        <v>15</v>
      </c>
      <c r="D1607" s="3">
        <v>42004</v>
      </c>
      <c r="E1607" s="4">
        <f t="shared" si="100"/>
        <v>2014</v>
      </c>
      <c r="F1607" s="2" t="s">
        <v>24</v>
      </c>
      <c r="G1607" s="2" t="s">
        <v>27</v>
      </c>
      <c r="H1607" s="5">
        <v>1989344000</v>
      </c>
      <c r="I1607" s="5">
        <v>824913000</v>
      </c>
      <c r="J1607" s="5">
        <v>512707000</v>
      </c>
      <c r="K1607" s="5">
        <v>107726000</v>
      </c>
      <c r="L1607" s="5">
        <v>10634000</v>
      </c>
      <c r="M1607" s="1">
        <f t="shared" si="101"/>
        <v>631067000</v>
      </c>
      <c r="N1607" s="1">
        <f t="shared" si="102"/>
        <v>1164431000</v>
      </c>
      <c r="O1607" s="1">
        <f t="shared" si="103"/>
        <v>533364000</v>
      </c>
    </row>
    <row r="1608" spans="1:15" hidden="1" x14ac:dyDescent="0.3">
      <c r="A1608" s="2">
        <v>1673</v>
      </c>
      <c r="B1608" s="2" t="s">
        <v>546</v>
      </c>
      <c r="C1608" s="2" t="s">
        <v>16</v>
      </c>
      <c r="D1608" s="3">
        <v>42369</v>
      </c>
      <c r="E1608" s="4">
        <f t="shared" si="100"/>
        <v>2015</v>
      </c>
      <c r="F1608" s="2" t="s">
        <v>24</v>
      </c>
      <c r="G1608" s="2" t="s">
        <v>27</v>
      </c>
      <c r="H1608" s="5">
        <v>2042332000</v>
      </c>
      <c r="I1608" s="5">
        <v>842672000</v>
      </c>
      <c r="J1608" s="5">
        <v>495747000</v>
      </c>
      <c r="K1608" s="5">
        <v>118545000</v>
      </c>
      <c r="L1608" s="5">
        <v>10123000</v>
      </c>
      <c r="M1608" s="1">
        <f t="shared" si="101"/>
        <v>624415000</v>
      </c>
      <c r="N1608" s="1">
        <f t="shared" si="102"/>
        <v>1199660000</v>
      </c>
      <c r="O1608" s="1">
        <f t="shared" si="103"/>
        <v>575245000</v>
      </c>
    </row>
    <row r="1609" spans="1:15" hidden="1" x14ac:dyDescent="0.3">
      <c r="A1609" s="2">
        <v>1674</v>
      </c>
      <c r="B1609" s="2" t="s">
        <v>547</v>
      </c>
      <c r="C1609" s="2" t="s">
        <v>11</v>
      </c>
      <c r="D1609" s="3">
        <v>41453</v>
      </c>
      <c r="E1609" s="4">
        <f t="shared" si="100"/>
        <v>2013</v>
      </c>
      <c r="F1609" s="2" t="s">
        <v>21</v>
      </c>
      <c r="G1609" s="2" t="s">
        <v>488</v>
      </c>
      <c r="H1609" s="5">
        <v>15351000000</v>
      </c>
      <c r="I1609" s="5">
        <v>10988000000</v>
      </c>
      <c r="J1609" s="5">
        <v>1525000000</v>
      </c>
      <c r="K1609" s="5">
        <v>1572000000</v>
      </c>
      <c r="L1609" s="2">
        <v>0</v>
      </c>
      <c r="M1609" s="1">
        <f t="shared" si="101"/>
        <v>3097000000</v>
      </c>
      <c r="N1609" s="1">
        <f t="shared" si="102"/>
        <v>4363000000</v>
      </c>
      <c r="O1609" s="1">
        <f t="shared" si="103"/>
        <v>1266000000</v>
      </c>
    </row>
    <row r="1610" spans="1:15" hidden="1" x14ac:dyDescent="0.3">
      <c r="A1610" s="2">
        <v>1675</v>
      </c>
      <c r="B1610" s="2" t="s">
        <v>547</v>
      </c>
      <c r="C1610" s="2" t="s">
        <v>14</v>
      </c>
      <c r="D1610" s="3">
        <v>41817</v>
      </c>
      <c r="E1610" s="4">
        <f t="shared" si="100"/>
        <v>2014</v>
      </c>
      <c r="F1610" s="2" t="s">
        <v>21</v>
      </c>
      <c r="G1610" s="2" t="s">
        <v>488</v>
      </c>
      <c r="H1610" s="5">
        <v>15130000000</v>
      </c>
      <c r="I1610" s="5">
        <v>10770000000</v>
      </c>
      <c r="J1610" s="5">
        <v>908000000</v>
      </c>
      <c r="K1610" s="5">
        <v>1661000000</v>
      </c>
      <c r="L1610" s="2">
        <v>0</v>
      </c>
      <c r="M1610" s="1">
        <f t="shared" si="101"/>
        <v>2569000000</v>
      </c>
      <c r="N1610" s="1">
        <f t="shared" si="102"/>
        <v>4360000000</v>
      </c>
      <c r="O1610" s="1">
        <f t="shared" si="103"/>
        <v>1791000000</v>
      </c>
    </row>
    <row r="1611" spans="1:15" hidden="1" x14ac:dyDescent="0.3">
      <c r="A1611" s="2">
        <v>1676</v>
      </c>
      <c r="B1611" s="2" t="s">
        <v>547</v>
      </c>
      <c r="C1611" s="2" t="s">
        <v>15</v>
      </c>
      <c r="D1611" s="3">
        <v>42188</v>
      </c>
      <c r="E1611" s="4">
        <f t="shared" si="100"/>
        <v>2015</v>
      </c>
      <c r="F1611" s="2" t="s">
        <v>21</v>
      </c>
      <c r="G1611" s="2" t="s">
        <v>488</v>
      </c>
      <c r="H1611" s="5">
        <v>14572000000</v>
      </c>
      <c r="I1611" s="5">
        <v>10351000000</v>
      </c>
      <c r="J1611" s="5">
        <v>964000000</v>
      </c>
      <c r="K1611" s="5">
        <v>1646000000</v>
      </c>
      <c r="L1611" s="2">
        <v>0</v>
      </c>
      <c r="M1611" s="1">
        <f t="shared" si="101"/>
        <v>2610000000</v>
      </c>
      <c r="N1611" s="1">
        <f t="shared" si="102"/>
        <v>4221000000</v>
      </c>
      <c r="O1611" s="1">
        <f t="shared" si="103"/>
        <v>1611000000</v>
      </c>
    </row>
    <row r="1612" spans="1:15" hidden="1" x14ac:dyDescent="0.3">
      <c r="A1612" s="2">
        <v>1677</v>
      </c>
      <c r="B1612" s="2" t="s">
        <v>547</v>
      </c>
      <c r="C1612" s="2" t="s">
        <v>16</v>
      </c>
      <c r="D1612" s="3">
        <v>42552</v>
      </c>
      <c r="E1612" s="4">
        <f t="shared" si="100"/>
        <v>2016</v>
      </c>
      <c r="F1612" s="2" t="s">
        <v>21</v>
      </c>
      <c r="G1612" s="2" t="s">
        <v>488</v>
      </c>
      <c r="H1612" s="5">
        <v>12994000000</v>
      </c>
      <c r="I1612" s="5">
        <v>9559000000</v>
      </c>
      <c r="J1612" s="5">
        <v>1342000000</v>
      </c>
      <c r="K1612" s="5">
        <v>1627000000</v>
      </c>
      <c r="L1612" s="2">
        <v>0</v>
      </c>
      <c r="M1612" s="1">
        <f t="shared" si="101"/>
        <v>2969000000</v>
      </c>
      <c r="N1612" s="1">
        <f t="shared" si="102"/>
        <v>3435000000</v>
      </c>
      <c r="O1612" s="1">
        <f t="shared" si="103"/>
        <v>466000000</v>
      </c>
    </row>
    <row r="1613" spans="1:15" hidden="1" x14ac:dyDescent="0.3">
      <c r="A1613" s="2">
        <v>1678</v>
      </c>
      <c r="B1613" s="2" t="s">
        <v>548</v>
      </c>
      <c r="C1613" s="2" t="s">
        <v>11</v>
      </c>
      <c r="D1613" s="3">
        <v>41274</v>
      </c>
      <c r="E1613" s="4">
        <f t="shared" si="100"/>
        <v>2012</v>
      </c>
      <c r="F1613" s="2" t="s">
        <v>41</v>
      </c>
      <c r="G1613" s="2" t="s">
        <v>44</v>
      </c>
      <c r="H1613" s="5">
        <v>4246400000</v>
      </c>
      <c r="I1613" s="5">
        <v>2760500000</v>
      </c>
      <c r="J1613" s="5">
        <v>121400000</v>
      </c>
      <c r="K1613" s="2">
        <v>0</v>
      </c>
      <c r="L1613" s="5">
        <v>364200000</v>
      </c>
      <c r="M1613" s="1">
        <f t="shared" si="101"/>
        <v>485600000</v>
      </c>
      <c r="N1613" s="1">
        <f t="shared" si="102"/>
        <v>1485900000</v>
      </c>
      <c r="O1613" s="1">
        <f t="shared" si="103"/>
        <v>1000300000</v>
      </c>
    </row>
    <row r="1614" spans="1:15" hidden="1" x14ac:dyDescent="0.3">
      <c r="A1614" s="2">
        <v>1679</v>
      </c>
      <c r="B1614" s="2" t="s">
        <v>548</v>
      </c>
      <c r="C1614" s="2" t="s">
        <v>14</v>
      </c>
      <c r="D1614" s="3">
        <v>41639</v>
      </c>
      <c r="E1614" s="4">
        <f t="shared" si="100"/>
        <v>2013</v>
      </c>
      <c r="F1614" s="2" t="s">
        <v>41</v>
      </c>
      <c r="G1614" s="2" t="s">
        <v>44</v>
      </c>
      <c r="H1614" s="5">
        <v>4519000000</v>
      </c>
      <c r="I1614" s="5">
        <v>2982100000</v>
      </c>
      <c r="J1614" s="5">
        <v>116700000</v>
      </c>
      <c r="K1614" s="2">
        <v>0</v>
      </c>
      <c r="L1614" s="5">
        <v>340100000</v>
      </c>
      <c r="M1614" s="1">
        <f t="shared" si="101"/>
        <v>456800000</v>
      </c>
      <c r="N1614" s="1">
        <f t="shared" si="102"/>
        <v>1536900000</v>
      </c>
      <c r="O1614" s="1">
        <f t="shared" si="103"/>
        <v>1080100000</v>
      </c>
    </row>
    <row r="1615" spans="1:15" hidden="1" x14ac:dyDescent="0.3">
      <c r="A1615" s="2">
        <v>1680</v>
      </c>
      <c r="B1615" s="2" t="s">
        <v>548</v>
      </c>
      <c r="C1615" s="2" t="s">
        <v>15</v>
      </c>
      <c r="D1615" s="3">
        <v>42004</v>
      </c>
      <c r="E1615" s="4">
        <f t="shared" si="100"/>
        <v>2014</v>
      </c>
      <c r="F1615" s="2" t="s">
        <v>41</v>
      </c>
      <c r="G1615" s="2" t="s">
        <v>44</v>
      </c>
      <c r="H1615" s="5">
        <v>4997100000</v>
      </c>
      <c r="I1615" s="5">
        <v>3371800000</v>
      </c>
      <c r="J1615" s="5">
        <v>121800000</v>
      </c>
      <c r="K1615" s="2">
        <v>0</v>
      </c>
      <c r="L1615" s="5">
        <v>391400000</v>
      </c>
      <c r="M1615" s="1">
        <f t="shared" si="101"/>
        <v>513200000</v>
      </c>
      <c r="N1615" s="1">
        <f t="shared" si="102"/>
        <v>1625300000</v>
      </c>
      <c r="O1615" s="1">
        <f t="shared" si="103"/>
        <v>1112100000</v>
      </c>
    </row>
    <row r="1616" spans="1:15" hidden="1" x14ac:dyDescent="0.3">
      <c r="A1616" s="2">
        <v>1681</v>
      </c>
      <c r="B1616" s="2" t="s">
        <v>548</v>
      </c>
      <c r="C1616" s="2" t="s">
        <v>16</v>
      </c>
      <c r="D1616" s="3">
        <v>42369</v>
      </c>
      <c r="E1616" s="4">
        <f t="shared" si="100"/>
        <v>2015</v>
      </c>
      <c r="F1616" s="2" t="s">
        <v>41</v>
      </c>
      <c r="G1616" s="2" t="s">
        <v>44</v>
      </c>
      <c r="H1616" s="5">
        <v>5926100000</v>
      </c>
      <c r="I1616" s="5">
        <v>3949400000</v>
      </c>
      <c r="J1616" s="5">
        <v>164400000</v>
      </c>
      <c r="K1616" s="2">
        <v>0</v>
      </c>
      <c r="L1616" s="5">
        <v>561800000</v>
      </c>
      <c r="M1616" s="1">
        <f t="shared" si="101"/>
        <v>726200000</v>
      </c>
      <c r="N1616" s="1">
        <f t="shared" si="102"/>
        <v>1976700000</v>
      </c>
      <c r="O1616" s="1">
        <f t="shared" si="103"/>
        <v>1250500000</v>
      </c>
    </row>
    <row r="1617" spans="1:15" hidden="1" x14ac:dyDescent="0.3">
      <c r="A1617" s="2">
        <v>1682</v>
      </c>
      <c r="B1617" s="2" t="s">
        <v>549</v>
      </c>
      <c r="C1617" s="2" t="s">
        <v>11</v>
      </c>
      <c r="D1617" s="3">
        <v>41274</v>
      </c>
      <c r="E1617" s="4">
        <f t="shared" si="100"/>
        <v>2012</v>
      </c>
      <c r="F1617" s="2" t="s">
        <v>46</v>
      </c>
      <c r="G1617" s="2" t="s">
        <v>104</v>
      </c>
      <c r="H1617" s="5">
        <v>91247000000</v>
      </c>
      <c r="I1617" s="5">
        <v>1727000000</v>
      </c>
      <c r="J1617" s="5">
        <v>48724000000</v>
      </c>
      <c r="K1617" s="2">
        <v>0</v>
      </c>
      <c r="L1617" s="5">
        <v>8891000000</v>
      </c>
      <c r="M1617" s="1">
        <f t="shared" si="101"/>
        <v>57615000000</v>
      </c>
      <c r="N1617" s="1">
        <f t="shared" si="102"/>
        <v>89520000000</v>
      </c>
      <c r="O1617" s="1">
        <f t="shared" si="103"/>
        <v>31905000000</v>
      </c>
    </row>
    <row r="1618" spans="1:15" hidden="1" x14ac:dyDescent="0.3">
      <c r="A1618" s="2">
        <v>1683</v>
      </c>
      <c r="B1618" s="2" t="s">
        <v>549</v>
      </c>
      <c r="C1618" s="2" t="s">
        <v>14</v>
      </c>
      <c r="D1618" s="3">
        <v>41639</v>
      </c>
      <c r="E1618" s="4">
        <f t="shared" si="100"/>
        <v>2013</v>
      </c>
      <c r="F1618" s="2" t="s">
        <v>46</v>
      </c>
      <c r="G1618" s="2" t="s">
        <v>104</v>
      </c>
      <c r="H1618" s="5">
        <v>88069000000</v>
      </c>
      <c r="I1618" s="5">
        <v>1337000000</v>
      </c>
      <c r="J1618" s="5">
        <v>47338000000</v>
      </c>
      <c r="K1618" s="2">
        <v>0</v>
      </c>
      <c r="L1618" s="5">
        <v>3813000000</v>
      </c>
      <c r="M1618" s="1">
        <f t="shared" si="101"/>
        <v>51151000000</v>
      </c>
      <c r="N1618" s="1">
        <f t="shared" si="102"/>
        <v>86732000000</v>
      </c>
      <c r="O1618" s="1">
        <f t="shared" si="103"/>
        <v>35581000000</v>
      </c>
    </row>
    <row r="1619" spans="1:15" hidden="1" x14ac:dyDescent="0.3">
      <c r="A1619" s="2">
        <v>1684</v>
      </c>
      <c r="B1619" s="2" t="s">
        <v>549</v>
      </c>
      <c r="C1619" s="2" t="s">
        <v>15</v>
      </c>
      <c r="D1619" s="3">
        <v>42004</v>
      </c>
      <c r="E1619" s="4">
        <f t="shared" si="100"/>
        <v>2014</v>
      </c>
      <c r="F1619" s="2" t="s">
        <v>46</v>
      </c>
      <c r="G1619" s="2" t="s">
        <v>104</v>
      </c>
      <c r="H1619" s="5">
        <v>88372000000</v>
      </c>
      <c r="I1619" s="5">
        <v>1096000000</v>
      </c>
      <c r="J1619" s="5">
        <v>47667000000</v>
      </c>
      <c r="K1619" s="2">
        <v>0</v>
      </c>
      <c r="L1619" s="5">
        <v>2765000000</v>
      </c>
      <c r="M1619" s="1">
        <f t="shared" si="101"/>
        <v>50432000000</v>
      </c>
      <c r="N1619" s="1">
        <f t="shared" si="102"/>
        <v>87276000000</v>
      </c>
      <c r="O1619" s="1">
        <f t="shared" si="103"/>
        <v>36844000000</v>
      </c>
    </row>
    <row r="1620" spans="1:15" hidden="1" x14ac:dyDescent="0.3">
      <c r="A1620" s="2">
        <v>1685</v>
      </c>
      <c r="B1620" s="2" t="s">
        <v>549</v>
      </c>
      <c r="C1620" s="2" t="s">
        <v>16</v>
      </c>
      <c r="D1620" s="3">
        <v>42369</v>
      </c>
      <c r="E1620" s="4">
        <f t="shared" si="100"/>
        <v>2015</v>
      </c>
      <c r="F1620" s="2" t="s">
        <v>46</v>
      </c>
      <c r="G1620" s="2" t="s">
        <v>104</v>
      </c>
      <c r="H1620" s="5">
        <v>90033000000</v>
      </c>
      <c r="I1620" s="5">
        <v>963000000</v>
      </c>
      <c r="J1620" s="5">
        <v>48728000000</v>
      </c>
      <c r="K1620" s="2">
        <v>0</v>
      </c>
      <c r="L1620" s="5">
        <v>3688000000</v>
      </c>
      <c r="M1620" s="1">
        <f t="shared" si="101"/>
        <v>52416000000</v>
      </c>
      <c r="N1620" s="1">
        <f t="shared" si="102"/>
        <v>89070000000</v>
      </c>
      <c r="O1620" s="1">
        <f t="shared" si="103"/>
        <v>36654000000</v>
      </c>
    </row>
    <row r="1621" spans="1:15" hidden="1" x14ac:dyDescent="0.3">
      <c r="A1621" s="2">
        <v>1686</v>
      </c>
      <c r="B1621" s="2" t="s">
        <v>550</v>
      </c>
      <c r="C1621" s="2" t="s">
        <v>11</v>
      </c>
      <c r="D1621" s="3">
        <v>41546</v>
      </c>
      <c r="E1621" s="4">
        <f t="shared" si="100"/>
        <v>2013</v>
      </c>
      <c r="F1621" s="2" t="s">
        <v>35</v>
      </c>
      <c r="G1621" s="2" t="s">
        <v>345</v>
      </c>
      <c r="H1621" s="5">
        <v>12917000000</v>
      </c>
      <c r="I1621" s="5">
        <v>8288000000</v>
      </c>
      <c r="J1621" s="5">
        <v>3682000000</v>
      </c>
      <c r="K1621" s="2">
        <v>0</v>
      </c>
      <c r="L1621" s="2">
        <v>0</v>
      </c>
      <c r="M1621" s="1">
        <f t="shared" si="101"/>
        <v>3682000000</v>
      </c>
      <c r="N1621" s="1">
        <f t="shared" si="102"/>
        <v>4629000000</v>
      </c>
      <c r="O1621" s="1">
        <f t="shared" si="103"/>
        <v>947000000</v>
      </c>
    </row>
    <row r="1622" spans="1:15" hidden="1" x14ac:dyDescent="0.3">
      <c r="A1622" s="2">
        <v>1687</v>
      </c>
      <c r="B1622" s="2" t="s">
        <v>550</v>
      </c>
      <c r="C1622" s="2" t="s">
        <v>14</v>
      </c>
      <c r="D1622" s="3">
        <v>41910</v>
      </c>
      <c r="E1622" s="4">
        <f t="shared" si="100"/>
        <v>2014</v>
      </c>
      <c r="F1622" s="2" t="s">
        <v>35</v>
      </c>
      <c r="G1622" s="2" t="s">
        <v>345</v>
      </c>
      <c r="H1622" s="5">
        <v>14194000000</v>
      </c>
      <c r="I1622" s="5">
        <v>9150000000</v>
      </c>
      <c r="J1622" s="5">
        <v>4032000000</v>
      </c>
      <c r="K1622" s="2">
        <v>0</v>
      </c>
      <c r="L1622" s="2">
        <v>0</v>
      </c>
      <c r="M1622" s="1">
        <f t="shared" si="101"/>
        <v>4032000000</v>
      </c>
      <c r="N1622" s="1">
        <f t="shared" si="102"/>
        <v>5044000000</v>
      </c>
      <c r="O1622" s="1">
        <f t="shared" si="103"/>
        <v>1012000000</v>
      </c>
    </row>
    <row r="1623" spans="1:15" hidden="1" x14ac:dyDescent="0.3">
      <c r="A1623" s="2">
        <v>1688</v>
      </c>
      <c r="B1623" s="2" t="s">
        <v>550</v>
      </c>
      <c r="C1623" s="2" t="s">
        <v>15</v>
      </c>
      <c r="D1623" s="3">
        <v>42274</v>
      </c>
      <c r="E1623" s="4">
        <f t="shared" si="100"/>
        <v>2015</v>
      </c>
      <c r="F1623" s="2" t="s">
        <v>35</v>
      </c>
      <c r="G1623" s="2" t="s">
        <v>345</v>
      </c>
      <c r="H1623" s="5">
        <v>15389000000</v>
      </c>
      <c r="I1623" s="5">
        <v>9973000000</v>
      </c>
      <c r="J1623" s="5">
        <v>4472000000</v>
      </c>
      <c r="K1623" s="2">
        <v>0</v>
      </c>
      <c r="L1623" s="2">
        <v>0</v>
      </c>
      <c r="M1623" s="1">
        <f t="shared" si="101"/>
        <v>4472000000</v>
      </c>
      <c r="N1623" s="1">
        <f t="shared" si="102"/>
        <v>5416000000</v>
      </c>
      <c r="O1623" s="1">
        <f t="shared" si="103"/>
        <v>944000000</v>
      </c>
    </row>
    <row r="1624" spans="1:15" hidden="1" x14ac:dyDescent="0.3">
      <c r="A1624" s="2">
        <v>1689</v>
      </c>
      <c r="B1624" s="2" t="s">
        <v>550</v>
      </c>
      <c r="C1624" s="2" t="s">
        <v>16</v>
      </c>
      <c r="D1624" s="3">
        <v>42638</v>
      </c>
      <c r="E1624" s="4">
        <f t="shared" si="100"/>
        <v>2016</v>
      </c>
      <c r="F1624" s="2" t="s">
        <v>35</v>
      </c>
      <c r="G1624" s="2" t="s">
        <v>345</v>
      </c>
      <c r="H1624" s="5">
        <v>15724000000</v>
      </c>
      <c r="I1624" s="5">
        <v>10313000000</v>
      </c>
      <c r="J1624" s="5">
        <v>4477000000</v>
      </c>
      <c r="K1624" s="2">
        <v>0</v>
      </c>
      <c r="L1624" s="2">
        <v>0</v>
      </c>
      <c r="M1624" s="1">
        <f t="shared" si="101"/>
        <v>4477000000</v>
      </c>
      <c r="N1624" s="1">
        <f t="shared" si="102"/>
        <v>5411000000</v>
      </c>
      <c r="O1624" s="1">
        <f t="shared" si="103"/>
        <v>934000000</v>
      </c>
    </row>
    <row r="1625" spans="1:15" hidden="1" x14ac:dyDescent="0.3">
      <c r="A1625" s="2">
        <v>1690</v>
      </c>
      <c r="B1625" s="2" t="s">
        <v>551</v>
      </c>
      <c r="C1625" s="2" t="s">
        <v>11</v>
      </c>
      <c r="D1625" s="3">
        <v>41639</v>
      </c>
      <c r="E1625" s="4">
        <f t="shared" si="100"/>
        <v>2013</v>
      </c>
      <c r="F1625" s="2" t="s">
        <v>18</v>
      </c>
      <c r="G1625" s="2" t="s">
        <v>479</v>
      </c>
      <c r="H1625" s="5">
        <v>18769000000</v>
      </c>
      <c r="I1625" s="5">
        <v>15471000000</v>
      </c>
      <c r="J1625" s="5">
        <v>1828000000</v>
      </c>
      <c r="K1625" s="2">
        <v>0</v>
      </c>
      <c r="L1625" s="5">
        <v>25000000</v>
      </c>
      <c r="M1625" s="1">
        <f t="shared" si="101"/>
        <v>1853000000</v>
      </c>
      <c r="N1625" s="1">
        <f t="shared" si="102"/>
        <v>3298000000</v>
      </c>
      <c r="O1625" s="1">
        <f t="shared" si="103"/>
        <v>1445000000</v>
      </c>
    </row>
    <row r="1626" spans="1:15" hidden="1" x14ac:dyDescent="0.3">
      <c r="A1626" s="2">
        <v>1691</v>
      </c>
      <c r="B1626" s="2" t="s">
        <v>551</v>
      </c>
      <c r="C1626" s="2" t="s">
        <v>14</v>
      </c>
      <c r="D1626" s="3">
        <v>42004</v>
      </c>
      <c r="E1626" s="4">
        <f t="shared" si="100"/>
        <v>2014</v>
      </c>
      <c r="F1626" s="2" t="s">
        <v>18</v>
      </c>
      <c r="G1626" s="2" t="s">
        <v>479</v>
      </c>
      <c r="H1626" s="5">
        <v>19872000000</v>
      </c>
      <c r="I1626" s="5">
        <v>16477000000</v>
      </c>
      <c r="J1626" s="5">
        <v>2038000000</v>
      </c>
      <c r="K1626" s="2">
        <v>0</v>
      </c>
      <c r="L1626" s="5">
        <v>33000000</v>
      </c>
      <c r="M1626" s="1">
        <f t="shared" si="101"/>
        <v>2071000000</v>
      </c>
      <c r="N1626" s="1">
        <f t="shared" si="102"/>
        <v>3395000000</v>
      </c>
      <c r="O1626" s="1">
        <f t="shared" si="103"/>
        <v>1324000000</v>
      </c>
    </row>
    <row r="1627" spans="1:15" hidden="1" x14ac:dyDescent="0.3">
      <c r="A1627" s="2">
        <v>1692</v>
      </c>
      <c r="B1627" s="2" t="s">
        <v>551</v>
      </c>
      <c r="C1627" s="2" t="s">
        <v>15</v>
      </c>
      <c r="D1627" s="3">
        <v>42369</v>
      </c>
      <c r="E1627" s="4">
        <f t="shared" si="100"/>
        <v>2015</v>
      </c>
      <c r="F1627" s="2" t="s">
        <v>18</v>
      </c>
      <c r="G1627" s="2" t="s">
        <v>479</v>
      </c>
      <c r="H1627" s="5">
        <v>20891000000</v>
      </c>
      <c r="I1627" s="5">
        <v>17201000000</v>
      </c>
      <c r="J1627" s="5">
        <v>2130000000</v>
      </c>
      <c r="K1627" s="2">
        <v>0</v>
      </c>
      <c r="L1627" s="5">
        <v>74000000</v>
      </c>
      <c r="M1627" s="1">
        <f t="shared" si="101"/>
        <v>2204000000</v>
      </c>
      <c r="N1627" s="1">
        <f t="shared" si="102"/>
        <v>3690000000</v>
      </c>
      <c r="O1627" s="1">
        <f t="shared" si="103"/>
        <v>1486000000</v>
      </c>
    </row>
    <row r="1628" spans="1:15" hidden="1" x14ac:dyDescent="0.3">
      <c r="A1628" s="2">
        <v>1693</v>
      </c>
      <c r="B1628" s="2" t="s">
        <v>551</v>
      </c>
      <c r="C1628" s="2" t="s">
        <v>16</v>
      </c>
      <c r="D1628" s="3">
        <v>42735</v>
      </c>
      <c r="E1628" s="4">
        <f t="shared" si="100"/>
        <v>2016</v>
      </c>
      <c r="F1628" s="2" t="s">
        <v>18</v>
      </c>
      <c r="G1628" s="2" t="s">
        <v>479</v>
      </c>
      <c r="H1628" s="5">
        <v>20718000000</v>
      </c>
      <c r="I1628" s="5">
        <v>17036000000</v>
      </c>
      <c r="J1628" s="5">
        <v>2084000000</v>
      </c>
      <c r="K1628" s="2">
        <v>0</v>
      </c>
      <c r="L1628" s="5">
        <v>71000000</v>
      </c>
      <c r="M1628" s="1">
        <f t="shared" si="101"/>
        <v>2155000000</v>
      </c>
      <c r="N1628" s="1">
        <f t="shared" si="102"/>
        <v>3682000000</v>
      </c>
      <c r="O1628" s="1">
        <f t="shared" si="103"/>
        <v>1527000000</v>
      </c>
    </row>
    <row r="1629" spans="1:15" hidden="1" x14ac:dyDescent="0.3">
      <c r="A1629" s="2">
        <v>1698</v>
      </c>
      <c r="B1629" s="2" t="s">
        <v>552</v>
      </c>
      <c r="C1629" s="2" t="s">
        <v>11</v>
      </c>
      <c r="D1629" s="3">
        <v>41639</v>
      </c>
      <c r="E1629" s="4">
        <f t="shared" si="100"/>
        <v>2013</v>
      </c>
      <c r="F1629" s="2" t="s">
        <v>12</v>
      </c>
      <c r="G1629" s="2" t="s">
        <v>553</v>
      </c>
      <c r="H1629" s="5">
        <v>13983000000</v>
      </c>
      <c r="I1629" s="5">
        <v>9112000000</v>
      </c>
      <c r="J1629" s="5">
        <v>1468000000</v>
      </c>
      <c r="K1629" s="2">
        <v>0</v>
      </c>
      <c r="L1629" s="5">
        <v>1333000000</v>
      </c>
      <c r="M1629" s="1">
        <f t="shared" si="101"/>
        <v>2801000000</v>
      </c>
      <c r="N1629" s="1">
        <f t="shared" si="102"/>
        <v>4871000000</v>
      </c>
      <c r="O1629" s="1">
        <f t="shared" si="103"/>
        <v>2070000000</v>
      </c>
    </row>
    <row r="1630" spans="1:15" hidden="1" x14ac:dyDescent="0.3">
      <c r="A1630" s="2">
        <v>1699</v>
      </c>
      <c r="B1630" s="2" t="s">
        <v>552</v>
      </c>
      <c r="C1630" s="2" t="s">
        <v>14</v>
      </c>
      <c r="D1630" s="3">
        <v>42004</v>
      </c>
      <c r="E1630" s="4">
        <f t="shared" si="100"/>
        <v>2014</v>
      </c>
      <c r="F1630" s="2" t="s">
        <v>12</v>
      </c>
      <c r="G1630" s="2" t="s">
        <v>553</v>
      </c>
      <c r="H1630" s="5">
        <v>13996000000</v>
      </c>
      <c r="I1630" s="5">
        <v>9002000000</v>
      </c>
      <c r="J1630" s="5">
        <v>1481000000</v>
      </c>
      <c r="K1630" s="2">
        <v>0</v>
      </c>
      <c r="L1630" s="5">
        <v>1292000000</v>
      </c>
      <c r="M1630" s="1">
        <f t="shared" si="101"/>
        <v>2773000000</v>
      </c>
      <c r="N1630" s="1">
        <f t="shared" si="102"/>
        <v>4994000000</v>
      </c>
      <c r="O1630" s="1">
        <f t="shared" si="103"/>
        <v>2221000000</v>
      </c>
    </row>
    <row r="1631" spans="1:15" hidden="1" x14ac:dyDescent="0.3">
      <c r="A1631" s="2">
        <v>1700</v>
      </c>
      <c r="B1631" s="2" t="s">
        <v>552</v>
      </c>
      <c r="C1631" s="2" t="s">
        <v>15</v>
      </c>
      <c r="D1631" s="3">
        <v>42369</v>
      </c>
      <c r="E1631" s="4">
        <f t="shared" si="100"/>
        <v>2015</v>
      </c>
      <c r="F1631" s="2" t="s">
        <v>12</v>
      </c>
      <c r="G1631" s="2" t="s">
        <v>553</v>
      </c>
      <c r="H1631" s="5">
        <v>12961000000</v>
      </c>
      <c r="I1631" s="5">
        <v>8231000000</v>
      </c>
      <c r="J1631" s="5">
        <v>1343000000</v>
      </c>
      <c r="K1631" s="2">
        <v>0</v>
      </c>
      <c r="L1631" s="5">
        <v>1245000000</v>
      </c>
      <c r="M1631" s="1">
        <f t="shared" si="101"/>
        <v>2588000000</v>
      </c>
      <c r="N1631" s="1">
        <f t="shared" si="102"/>
        <v>4730000000</v>
      </c>
      <c r="O1631" s="1">
        <f t="shared" si="103"/>
        <v>2142000000</v>
      </c>
    </row>
    <row r="1632" spans="1:15" hidden="1" x14ac:dyDescent="0.3">
      <c r="A1632" s="2">
        <v>1701</v>
      </c>
      <c r="B1632" s="2" t="s">
        <v>552</v>
      </c>
      <c r="C1632" s="2" t="s">
        <v>16</v>
      </c>
      <c r="D1632" s="3">
        <v>42735</v>
      </c>
      <c r="E1632" s="4">
        <f t="shared" si="100"/>
        <v>2016</v>
      </c>
      <c r="F1632" s="2" t="s">
        <v>12</v>
      </c>
      <c r="G1632" s="2" t="s">
        <v>553</v>
      </c>
      <c r="H1632" s="5">
        <v>13609000000</v>
      </c>
      <c r="I1632" s="5">
        <v>8486000000</v>
      </c>
      <c r="J1632" s="5">
        <v>1410000000</v>
      </c>
      <c r="K1632" s="2">
        <v>0</v>
      </c>
      <c r="L1632" s="5">
        <v>1301000000</v>
      </c>
      <c r="M1632" s="1">
        <f t="shared" si="101"/>
        <v>2711000000</v>
      </c>
      <c r="N1632" s="1">
        <f t="shared" si="102"/>
        <v>5123000000</v>
      </c>
      <c r="O1632" s="1">
        <f t="shared" si="103"/>
        <v>2412000000</v>
      </c>
    </row>
    <row r="1633" spans="1:15" hidden="1" x14ac:dyDescent="0.3">
      <c r="A1633" s="2">
        <v>1702</v>
      </c>
      <c r="B1633" s="2" t="s">
        <v>554</v>
      </c>
      <c r="C1633" s="2" t="s">
        <v>11</v>
      </c>
      <c r="D1633" s="3">
        <v>41274</v>
      </c>
      <c r="E1633" s="4">
        <f t="shared" si="100"/>
        <v>2012</v>
      </c>
      <c r="F1633" s="2" t="s">
        <v>82</v>
      </c>
      <c r="G1633" s="2" t="s">
        <v>83</v>
      </c>
      <c r="H1633" s="5">
        <v>7486000000</v>
      </c>
      <c r="I1633" s="5">
        <v>4523000000</v>
      </c>
      <c r="J1633" s="5">
        <v>595000000</v>
      </c>
      <c r="K1633" s="2">
        <v>0</v>
      </c>
      <c r="L1633" s="5">
        <v>756000000</v>
      </c>
      <c r="M1633" s="1">
        <f t="shared" si="101"/>
        <v>1351000000</v>
      </c>
      <c r="N1633" s="1">
        <f t="shared" si="102"/>
        <v>2963000000</v>
      </c>
      <c r="O1633" s="1">
        <f t="shared" si="103"/>
        <v>1612000000</v>
      </c>
    </row>
    <row r="1634" spans="1:15" hidden="1" x14ac:dyDescent="0.3">
      <c r="A1634" s="2">
        <v>1703</v>
      </c>
      <c r="B1634" s="2" t="s">
        <v>554</v>
      </c>
      <c r="C1634" s="2" t="s">
        <v>14</v>
      </c>
      <c r="D1634" s="3">
        <v>41639</v>
      </c>
      <c r="E1634" s="4">
        <f t="shared" si="100"/>
        <v>2013</v>
      </c>
      <c r="F1634" s="2" t="s">
        <v>82</v>
      </c>
      <c r="G1634" s="2" t="s">
        <v>83</v>
      </c>
      <c r="H1634" s="5">
        <v>6860000000</v>
      </c>
      <c r="I1634" s="5">
        <v>4124000000</v>
      </c>
      <c r="J1634" s="5">
        <v>546000000</v>
      </c>
      <c r="K1634" s="2">
        <v>0</v>
      </c>
      <c r="L1634" s="5">
        <v>815000000</v>
      </c>
      <c r="M1634" s="1">
        <f t="shared" si="101"/>
        <v>1361000000</v>
      </c>
      <c r="N1634" s="1">
        <f t="shared" si="102"/>
        <v>2736000000</v>
      </c>
      <c r="O1634" s="1">
        <f t="shared" si="103"/>
        <v>1375000000</v>
      </c>
    </row>
    <row r="1635" spans="1:15" hidden="1" x14ac:dyDescent="0.3">
      <c r="A1635" s="2">
        <v>1704</v>
      </c>
      <c r="B1635" s="2" t="s">
        <v>554</v>
      </c>
      <c r="C1635" s="2" t="s">
        <v>15</v>
      </c>
      <c r="D1635" s="3">
        <v>42004</v>
      </c>
      <c r="E1635" s="4">
        <f t="shared" si="100"/>
        <v>2014</v>
      </c>
      <c r="F1635" s="2" t="s">
        <v>82</v>
      </c>
      <c r="G1635" s="2" t="s">
        <v>83</v>
      </c>
      <c r="H1635" s="5">
        <v>7637000000</v>
      </c>
      <c r="I1635" s="5">
        <v>4508000000</v>
      </c>
      <c r="J1635" s="5">
        <v>384000000</v>
      </c>
      <c r="K1635" s="2">
        <v>0</v>
      </c>
      <c r="L1635" s="5">
        <v>1176000000</v>
      </c>
      <c r="M1635" s="1">
        <f t="shared" si="101"/>
        <v>1560000000</v>
      </c>
      <c r="N1635" s="1">
        <f t="shared" si="102"/>
        <v>3129000000</v>
      </c>
      <c r="O1635" s="1">
        <f t="shared" si="103"/>
        <v>1569000000</v>
      </c>
    </row>
    <row r="1636" spans="1:15" hidden="1" x14ac:dyDescent="0.3">
      <c r="A1636" s="2">
        <v>1705</v>
      </c>
      <c r="B1636" s="2" t="s">
        <v>554</v>
      </c>
      <c r="C1636" s="2" t="s">
        <v>16</v>
      </c>
      <c r="D1636" s="3">
        <v>42369</v>
      </c>
      <c r="E1636" s="4">
        <f t="shared" si="100"/>
        <v>2015</v>
      </c>
      <c r="F1636" s="2" t="s">
        <v>82</v>
      </c>
      <c r="G1636" s="2" t="s">
        <v>83</v>
      </c>
      <c r="H1636" s="5">
        <v>7360000000</v>
      </c>
      <c r="I1636" s="5">
        <v>3434000000</v>
      </c>
      <c r="J1636" s="5">
        <v>864000000</v>
      </c>
      <c r="K1636" s="2">
        <v>0</v>
      </c>
      <c r="L1636" s="5">
        <v>1738000000</v>
      </c>
      <c r="M1636" s="1">
        <f t="shared" si="101"/>
        <v>2602000000</v>
      </c>
      <c r="N1636" s="1">
        <f t="shared" si="102"/>
        <v>3926000000</v>
      </c>
      <c r="O1636" s="1">
        <f t="shared" si="103"/>
        <v>1324000000</v>
      </c>
    </row>
    <row r="1637" spans="1:15" hidden="1" x14ac:dyDescent="0.3">
      <c r="A1637" s="2">
        <v>1706</v>
      </c>
      <c r="B1637" s="2" t="s">
        <v>555</v>
      </c>
      <c r="C1637" s="2" t="s">
        <v>11</v>
      </c>
      <c r="D1637" s="3">
        <v>41305</v>
      </c>
      <c r="E1637" s="4">
        <f t="shared" si="100"/>
        <v>2013</v>
      </c>
      <c r="F1637" s="2" t="s">
        <v>35</v>
      </c>
      <c r="G1637" s="2" t="s">
        <v>167</v>
      </c>
      <c r="H1637" s="5">
        <v>468651000000</v>
      </c>
      <c r="I1637" s="5">
        <v>352297000000</v>
      </c>
      <c r="J1637" s="5">
        <v>88629000000</v>
      </c>
      <c r="K1637" s="2">
        <v>0</v>
      </c>
      <c r="L1637" s="2">
        <v>0</v>
      </c>
      <c r="M1637" s="1">
        <f t="shared" si="101"/>
        <v>88629000000</v>
      </c>
      <c r="N1637" s="1">
        <f t="shared" si="102"/>
        <v>116354000000</v>
      </c>
      <c r="O1637" s="1">
        <f t="shared" si="103"/>
        <v>27725000000</v>
      </c>
    </row>
    <row r="1638" spans="1:15" hidden="1" x14ac:dyDescent="0.3">
      <c r="A1638" s="2">
        <v>1707</v>
      </c>
      <c r="B1638" s="2" t="s">
        <v>555</v>
      </c>
      <c r="C1638" s="2" t="s">
        <v>14</v>
      </c>
      <c r="D1638" s="3">
        <v>41670</v>
      </c>
      <c r="E1638" s="4">
        <f t="shared" si="100"/>
        <v>2014</v>
      </c>
      <c r="F1638" s="2" t="s">
        <v>35</v>
      </c>
      <c r="G1638" s="2" t="s">
        <v>167</v>
      </c>
      <c r="H1638" s="5">
        <v>476294000000</v>
      </c>
      <c r="I1638" s="5">
        <v>358069000000</v>
      </c>
      <c r="J1638" s="5">
        <v>91353000000</v>
      </c>
      <c r="K1638" s="2">
        <v>0</v>
      </c>
      <c r="L1638" s="2">
        <v>0</v>
      </c>
      <c r="M1638" s="1">
        <f t="shared" si="101"/>
        <v>91353000000</v>
      </c>
      <c r="N1638" s="1">
        <f t="shared" si="102"/>
        <v>118225000000</v>
      </c>
      <c r="O1638" s="1">
        <f t="shared" si="103"/>
        <v>26872000000</v>
      </c>
    </row>
    <row r="1639" spans="1:15" hidden="1" x14ac:dyDescent="0.3">
      <c r="A1639" s="2">
        <v>1708</v>
      </c>
      <c r="B1639" s="2" t="s">
        <v>555</v>
      </c>
      <c r="C1639" s="2" t="s">
        <v>15</v>
      </c>
      <c r="D1639" s="3">
        <v>42035</v>
      </c>
      <c r="E1639" s="4">
        <f t="shared" si="100"/>
        <v>2015</v>
      </c>
      <c r="F1639" s="2" t="s">
        <v>35</v>
      </c>
      <c r="G1639" s="2" t="s">
        <v>167</v>
      </c>
      <c r="H1639" s="5">
        <v>485651000000</v>
      </c>
      <c r="I1639" s="5">
        <v>365086000000</v>
      </c>
      <c r="J1639" s="5">
        <v>93418000000</v>
      </c>
      <c r="K1639" s="2">
        <v>0</v>
      </c>
      <c r="L1639" s="2">
        <v>0</v>
      </c>
      <c r="M1639" s="1">
        <f t="shared" si="101"/>
        <v>93418000000</v>
      </c>
      <c r="N1639" s="1">
        <f t="shared" si="102"/>
        <v>120565000000</v>
      </c>
      <c r="O1639" s="1">
        <f t="shared" si="103"/>
        <v>27147000000</v>
      </c>
    </row>
    <row r="1640" spans="1:15" hidden="1" x14ac:dyDescent="0.3">
      <c r="A1640" s="2">
        <v>1709</v>
      </c>
      <c r="B1640" s="2" t="s">
        <v>555</v>
      </c>
      <c r="C1640" s="2" t="s">
        <v>16</v>
      </c>
      <c r="D1640" s="3">
        <v>42400</v>
      </c>
      <c r="E1640" s="4">
        <f t="shared" si="100"/>
        <v>2016</v>
      </c>
      <c r="F1640" s="2" t="s">
        <v>35</v>
      </c>
      <c r="G1640" s="2" t="s">
        <v>167</v>
      </c>
      <c r="H1640" s="5">
        <v>482130000000</v>
      </c>
      <c r="I1640" s="5">
        <v>360984000000</v>
      </c>
      <c r="J1640" s="5">
        <v>97041000000</v>
      </c>
      <c r="K1640" s="2">
        <v>0</v>
      </c>
      <c r="L1640" s="2">
        <v>0</v>
      </c>
      <c r="M1640" s="1">
        <f t="shared" si="101"/>
        <v>97041000000</v>
      </c>
      <c r="N1640" s="1">
        <f t="shared" si="102"/>
        <v>121146000000</v>
      </c>
      <c r="O1640" s="1">
        <f t="shared" si="103"/>
        <v>24105000000</v>
      </c>
    </row>
    <row r="1641" spans="1:15" hidden="1" x14ac:dyDescent="0.3">
      <c r="A1641" s="2">
        <v>1710</v>
      </c>
      <c r="B1641" s="2" t="s">
        <v>556</v>
      </c>
      <c r="C1641" s="2" t="s">
        <v>11</v>
      </c>
      <c r="D1641" s="3">
        <v>41912</v>
      </c>
      <c r="E1641" s="4">
        <f t="shared" si="100"/>
        <v>2014</v>
      </c>
      <c r="F1641" s="2" t="s">
        <v>58</v>
      </c>
      <c r="G1641" s="2" t="s">
        <v>95</v>
      </c>
      <c r="H1641" s="5">
        <v>9895100000</v>
      </c>
      <c r="I1641" s="5">
        <v>7961500000</v>
      </c>
      <c r="J1641" s="5">
        <v>937600000</v>
      </c>
      <c r="K1641" s="2">
        <v>0</v>
      </c>
      <c r="L1641" s="5">
        <v>86000000</v>
      </c>
      <c r="M1641" s="1">
        <f t="shared" si="101"/>
        <v>1023600000</v>
      </c>
      <c r="N1641" s="1">
        <f t="shared" si="102"/>
        <v>1933600000</v>
      </c>
      <c r="O1641" s="1">
        <f t="shared" si="103"/>
        <v>910000000</v>
      </c>
    </row>
    <row r="1642" spans="1:15" hidden="1" x14ac:dyDescent="0.3">
      <c r="A1642" s="2">
        <v>1711</v>
      </c>
      <c r="B1642" s="2" t="s">
        <v>556</v>
      </c>
      <c r="C1642" s="2" t="s">
        <v>14</v>
      </c>
      <c r="D1642" s="3">
        <v>42277</v>
      </c>
      <c r="E1642" s="4">
        <f t="shared" si="100"/>
        <v>2015</v>
      </c>
      <c r="F1642" s="2" t="s">
        <v>58</v>
      </c>
      <c r="G1642" s="2" t="s">
        <v>95</v>
      </c>
      <c r="H1642" s="5">
        <v>11124800000</v>
      </c>
      <c r="I1642" s="5">
        <v>8986500000</v>
      </c>
      <c r="J1642" s="5">
        <v>1026100000</v>
      </c>
      <c r="K1642" s="2">
        <v>0</v>
      </c>
      <c r="L1642" s="5">
        <v>118900000</v>
      </c>
      <c r="M1642" s="1">
        <f t="shared" si="101"/>
        <v>1145000000</v>
      </c>
      <c r="N1642" s="1">
        <f t="shared" si="102"/>
        <v>2138300000</v>
      </c>
      <c r="O1642" s="1">
        <f t="shared" si="103"/>
        <v>993300000</v>
      </c>
    </row>
    <row r="1643" spans="1:15" hidden="1" x14ac:dyDescent="0.3">
      <c r="A1643" s="2">
        <v>1712</v>
      </c>
      <c r="B1643" s="2" t="s">
        <v>556</v>
      </c>
      <c r="C1643" s="2" t="s">
        <v>15</v>
      </c>
      <c r="D1643" s="3">
        <v>42643</v>
      </c>
      <c r="E1643" s="4">
        <f t="shared" si="100"/>
        <v>2016</v>
      </c>
      <c r="F1643" s="2" t="s">
        <v>58</v>
      </c>
      <c r="G1643" s="2" t="s">
        <v>95</v>
      </c>
      <c r="H1643" s="5">
        <v>14171800000</v>
      </c>
      <c r="I1643" s="5">
        <v>11413200000</v>
      </c>
      <c r="J1643" s="5">
        <v>1750100000</v>
      </c>
      <c r="K1643" s="2">
        <v>0</v>
      </c>
      <c r="L1643" s="5">
        <v>211800000</v>
      </c>
      <c r="M1643" s="1">
        <f t="shared" si="101"/>
        <v>1961900000</v>
      </c>
      <c r="N1643" s="1">
        <f t="shared" si="102"/>
        <v>2758600000</v>
      </c>
      <c r="O1643" s="1">
        <f t="shared" si="103"/>
        <v>796700000</v>
      </c>
    </row>
    <row r="1644" spans="1:15" hidden="1" x14ac:dyDescent="0.3">
      <c r="A1644" s="2">
        <v>1713</v>
      </c>
      <c r="B1644" s="2" t="s">
        <v>557</v>
      </c>
      <c r="C1644" s="2" t="s">
        <v>11</v>
      </c>
      <c r="D1644" s="3">
        <v>41274</v>
      </c>
      <c r="E1644" s="4">
        <f t="shared" si="100"/>
        <v>2012</v>
      </c>
      <c r="F1644" s="2" t="s">
        <v>21</v>
      </c>
      <c r="G1644" s="2" t="s">
        <v>56</v>
      </c>
      <c r="H1644" s="5">
        <v>5664800000</v>
      </c>
      <c r="I1644" s="5">
        <v>3194200000</v>
      </c>
      <c r="J1644" s="5">
        <v>1140600000</v>
      </c>
      <c r="K1644" s="2">
        <v>0</v>
      </c>
      <c r="L1644" s="2">
        <v>0</v>
      </c>
      <c r="M1644" s="1">
        <f t="shared" si="101"/>
        <v>1140600000</v>
      </c>
      <c r="N1644" s="1">
        <f t="shared" si="102"/>
        <v>2470600000</v>
      </c>
      <c r="O1644" s="1">
        <f t="shared" si="103"/>
        <v>1330000000</v>
      </c>
    </row>
    <row r="1645" spans="1:15" hidden="1" x14ac:dyDescent="0.3">
      <c r="A1645" s="2">
        <v>1714</v>
      </c>
      <c r="B1645" s="2" t="s">
        <v>557</v>
      </c>
      <c r="C1645" s="2" t="s">
        <v>14</v>
      </c>
      <c r="D1645" s="3">
        <v>41639</v>
      </c>
      <c r="E1645" s="4">
        <f t="shared" si="100"/>
        <v>2013</v>
      </c>
      <c r="F1645" s="2" t="s">
        <v>21</v>
      </c>
      <c r="G1645" s="2" t="s">
        <v>56</v>
      </c>
      <c r="H1645" s="5">
        <v>5542000000</v>
      </c>
      <c r="I1645" s="5">
        <v>3235000000</v>
      </c>
      <c r="J1645" s="5">
        <v>1199600000</v>
      </c>
      <c r="K1645" s="2">
        <v>0</v>
      </c>
      <c r="L1645" s="2">
        <v>0</v>
      </c>
      <c r="M1645" s="1">
        <f t="shared" si="101"/>
        <v>1199600000</v>
      </c>
      <c r="N1645" s="1">
        <f t="shared" si="102"/>
        <v>2307000000</v>
      </c>
      <c r="O1645" s="1">
        <f t="shared" si="103"/>
        <v>1107400000</v>
      </c>
    </row>
    <row r="1646" spans="1:15" hidden="1" x14ac:dyDescent="0.3">
      <c r="A1646" s="2">
        <v>1715</v>
      </c>
      <c r="B1646" s="2" t="s">
        <v>557</v>
      </c>
      <c r="C1646" s="2" t="s">
        <v>15</v>
      </c>
      <c r="D1646" s="3">
        <v>42004</v>
      </c>
      <c r="E1646" s="4">
        <f t="shared" si="100"/>
        <v>2014</v>
      </c>
      <c r="F1646" s="2" t="s">
        <v>21</v>
      </c>
      <c r="G1646" s="2" t="s">
        <v>56</v>
      </c>
      <c r="H1646" s="5">
        <v>5607200000</v>
      </c>
      <c r="I1646" s="5">
        <v>3297400000</v>
      </c>
      <c r="J1646" s="5">
        <v>1169300000</v>
      </c>
      <c r="K1646" s="2">
        <v>0</v>
      </c>
      <c r="L1646" s="2">
        <v>0</v>
      </c>
      <c r="M1646" s="1">
        <f t="shared" si="101"/>
        <v>1169300000</v>
      </c>
      <c r="N1646" s="1">
        <f t="shared" si="102"/>
        <v>2309800000</v>
      </c>
      <c r="O1646" s="1">
        <f t="shared" si="103"/>
        <v>1140500000</v>
      </c>
    </row>
    <row r="1647" spans="1:15" hidden="1" x14ac:dyDescent="0.3">
      <c r="A1647" s="2">
        <v>1716</v>
      </c>
      <c r="B1647" s="2" t="s">
        <v>557</v>
      </c>
      <c r="C1647" s="2" t="s">
        <v>16</v>
      </c>
      <c r="D1647" s="3">
        <v>42369</v>
      </c>
      <c r="E1647" s="4">
        <f t="shared" si="100"/>
        <v>2015</v>
      </c>
      <c r="F1647" s="2" t="s">
        <v>21</v>
      </c>
      <c r="G1647" s="2" t="s">
        <v>56</v>
      </c>
      <c r="H1647" s="5">
        <v>5483700000</v>
      </c>
      <c r="I1647" s="5">
        <v>3199400000</v>
      </c>
      <c r="J1647" s="5">
        <v>1174900000</v>
      </c>
      <c r="K1647" s="2">
        <v>0</v>
      </c>
      <c r="L1647" s="2">
        <v>0</v>
      </c>
      <c r="M1647" s="1">
        <f t="shared" si="101"/>
        <v>1174900000</v>
      </c>
      <c r="N1647" s="1">
        <f t="shared" si="102"/>
        <v>2284300000</v>
      </c>
      <c r="O1647" s="1">
        <f t="shared" si="103"/>
        <v>1109400000</v>
      </c>
    </row>
    <row r="1648" spans="1:15" hidden="1" x14ac:dyDescent="0.3">
      <c r="A1648" s="2">
        <v>1717</v>
      </c>
      <c r="B1648" s="2" t="s">
        <v>558</v>
      </c>
      <c r="C1648" s="2" t="s">
        <v>11</v>
      </c>
      <c r="D1648" s="3">
        <v>41274</v>
      </c>
      <c r="E1648" s="4">
        <f t="shared" si="100"/>
        <v>2012</v>
      </c>
      <c r="F1648" s="2" t="s">
        <v>51</v>
      </c>
      <c r="G1648" s="2" t="s">
        <v>52</v>
      </c>
      <c r="H1648" s="5">
        <v>5989000000</v>
      </c>
      <c r="I1648" s="5">
        <v>4993000000</v>
      </c>
      <c r="J1648" s="5">
        <v>320000000</v>
      </c>
      <c r="K1648" s="5">
        <v>32000000</v>
      </c>
      <c r="L1648" s="2">
        <v>0</v>
      </c>
      <c r="M1648" s="1">
        <f t="shared" si="101"/>
        <v>352000000</v>
      </c>
      <c r="N1648" s="1">
        <f t="shared" si="102"/>
        <v>996000000</v>
      </c>
      <c r="O1648" s="1">
        <f t="shared" si="103"/>
        <v>644000000</v>
      </c>
    </row>
    <row r="1649" spans="1:15" hidden="1" x14ac:dyDescent="0.3">
      <c r="A1649" s="2">
        <v>1718</v>
      </c>
      <c r="B1649" s="2" t="s">
        <v>558</v>
      </c>
      <c r="C1649" s="2" t="s">
        <v>14</v>
      </c>
      <c r="D1649" s="3">
        <v>41639</v>
      </c>
      <c r="E1649" s="4">
        <f t="shared" si="100"/>
        <v>2013</v>
      </c>
      <c r="F1649" s="2" t="s">
        <v>51</v>
      </c>
      <c r="G1649" s="2" t="s">
        <v>52</v>
      </c>
      <c r="H1649" s="5">
        <v>7254000000</v>
      </c>
      <c r="I1649" s="5">
        <v>5716000000</v>
      </c>
      <c r="J1649" s="5">
        <v>494000000</v>
      </c>
      <c r="K1649" s="5">
        <v>33000000</v>
      </c>
      <c r="L1649" s="2">
        <v>0</v>
      </c>
      <c r="M1649" s="1">
        <f t="shared" si="101"/>
        <v>527000000</v>
      </c>
      <c r="N1649" s="1">
        <f t="shared" si="102"/>
        <v>1538000000</v>
      </c>
      <c r="O1649" s="1">
        <f t="shared" si="103"/>
        <v>1011000000</v>
      </c>
    </row>
    <row r="1650" spans="1:15" hidden="1" x14ac:dyDescent="0.3">
      <c r="A1650" s="2">
        <v>1719</v>
      </c>
      <c r="B1650" s="2" t="s">
        <v>558</v>
      </c>
      <c r="C1650" s="2" t="s">
        <v>15</v>
      </c>
      <c r="D1650" s="3">
        <v>42004</v>
      </c>
      <c r="E1650" s="4">
        <f t="shared" si="100"/>
        <v>2014</v>
      </c>
      <c r="F1650" s="2" t="s">
        <v>51</v>
      </c>
      <c r="G1650" s="2" t="s">
        <v>52</v>
      </c>
      <c r="H1650" s="5">
        <v>7403000000</v>
      </c>
      <c r="I1650" s="5">
        <v>5763000000</v>
      </c>
      <c r="J1650" s="5">
        <v>249000000</v>
      </c>
      <c r="K1650" s="5">
        <v>27000000</v>
      </c>
      <c r="L1650" s="2">
        <v>0</v>
      </c>
      <c r="M1650" s="1">
        <f t="shared" si="101"/>
        <v>276000000</v>
      </c>
      <c r="N1650" s="1">
        <f t="shared" si="102"/>
        <v>1640000000</v>
      </c>
      <c r="O1650" s="1">
        <f t="shared" si="103"/>
        <v>1364000000</v>
      </c>
    </row>
    <row r="1651" spans="1:15" hidden="1" x14ac:dyDescent="0.3">
      <c r="A1651" s="2">
        <v>1720</v>
      </c>
      <c r="B1651" s="2" t="s">
        <v>558</v>
      </c>
      <c r="C1651" s="2" t="s">
        <v>16</v>
      </c>
      <c r="D1651" s="3">
        <v>42369</v>
      </c>
      <c r="E1651" s="4">
        <f t="shared" si="100"/>
        <v>2015</v>
      </c>
      <c r="F1651" s="2" t="s">
        <v>51</v>
      </c>
      <c r="G1651" s="2" t="s">
        <v>52</v>
      </c>
      <c r="H1651" s="5">
        <v>7082000000</v>
      </c>
      <c r="I1651" s="5">
        <v>5694000000</v>
      </c>
      <c r="J1651" s="5">
        <v>420000000</v>
      </c>
      <c r="K1651" s="5">
        <v>24000000</v>
      </c>
      <c r="L1651" s="2">
        <v>0</v>
      </c>
      <c r="M1651" s="1">
        <f t="shared" si="101"/>
        <v>444000000</v>
      </c>
      <c r="N1651" s="1">
        <f t="shared" si="102"/>
        <v>1388000000</v>
      </c>
      <c r="O1651" s="1">
        <f t="shared" si="103"/>
        <v>944000000</v>
      </c>
    </row>
    <row r="1652" spans="1:15" hidden="1" x14ac:dyDescent="0.3">
      <c r="A1652" s="2">
        <v>1721</v>
      </c>
      <c r="B1652" s="2" t="s">
        <v>559</v>
      </c>
      <c r="C1652" s="2" t="s">
        <v>11</v>
      </c>
      <c r="D1652" s="3">
        <v>41274</v>
      </c>
      <c r="E1652" s="4">
        <f t="shared" si="100"/>
        <v>2012</v>
      </c>
      <c r="F1652" s="2" t="s">
        <v>18</v>
      </c>
      <c r="G1652" s="2" t="s">
        <v>132</v>
      </c>
      <c r="H1652" s="5">
        <v>4534000000</v>
      </c>
      <c r="I1652" s="5">
        <v>2093000000</v>
      </c>
      <c r="J1652" s="5">
        <v>1389000000</v>
      </c>
      <c r="K1652" s="2">
        <v>0</v>
      </c>
      <c r="L1652" s="5">
        <v>185000000</v>
      </c>
      <c r="M1652" s="1">
        <f t="shared" si="101"/>
        <v>1574000000</v>
      </c>
      <c r="N1652" s="1">
        <f t="shared" si="102"/>
        <v>2441000000</v>
      </c>
      <c r="O1652" s="1">
        <f t="shared" si="103"/>
        <v>867000000</v>
      </c>
    </row>
    <row r="1653" spans="1:15" hidden="1" x14ac:dyDescent="0.3">
      <c r="A1653" s="2">
        <v>1722</v>
      </c>
      <c r="B1653" s="2" t="s">
        <v>559</v>
      </c>
      <c r="C1653" s="2" t="s">
        <v>14</v>
      </c>
      <c r="D1653" s="3">
        <v>41639</v>
      </c>
      <c r="E1653" s="4">
        <f t="shared" si="100"/>
        <v>2013</v>
      </c>
      <c r="F1653" s="2" t="s">
        <v>18</v>
      </c>
      <c r="G1653" s="2" t="s">
        <v>132</v>
      </c>
      <c r="H1653" s="5">
        <v>5009000000</v>
      </c>
      <c r="I1653" s="5">
        <v>2394000000</v>
      </c>
      <c r="J1653" s="5">
        <v>1471000000</v>
      </c>
      <c r="K1653" s="2">
        <v>0</v>
      </c>
      <c r="L1653" s="5">
        <v>216000000</v>
      </c>
      <c r="M1653" s="1">
        <f t="shared" si="101"/>
        <v>1687000000</v>
      </c>
      <c r="N1653" s="1">
        <f t="shared" si="102"/>
        <v>2615000000</v>
      </c>
      <c r="O1653" s="1">
        <f t="shared" si="103"/>
        <v>928000000</v>
      </c>
    </row>
    <row r="1654" spans="1:15" hidden="1" x14ac:dyDescent="0.3">
      <c r="A1654" s="2">
        <v>1723</v>
      </c>
      <c r="B1654" s="2" t="s">
        <v>559</v>
      </c>
      <c r="C1654" s="2" t="s">
        <v>15</v>
      </c>
      <c r="D1654" s="3">
        <v>42004</v>
      </c>
      <c r="E1654" s="4">
        <f t="shared" si="100"/>
        <v>2014</v>
      </c>
      <c r="F1654" s="2" t="s">
        <v>18</v>
      </c>
      <c r="G1654" s="2" t="s">
        <v>132</v>
      </c>
      <c r="H1654" s="5">
        <v>5281000000</v>
      </c>
      <c r="I1654" s="5">
        <v>2504000000</v>
      </c>
      <c r="J1654" s="5">
        <v>1557000000</v>
      </c>
      <c r="K1654" s="2">
        <v>0</v>
      </c>
      <c r="L1654" s="5">
        <v>233000000</v>
      </c>
      <c r="M1654" s="1">
        <f t="shared" si="101"/>
        <v>1790000000</v>
      </c>
      <c r="N1654" s="1">
        <f t="shared" si="102"/>
        <v>2777000000</v>
      </c>
      <c r="O1654" s="1">
        <f t="shared" si="103"/>
        <v>987000000</v>
      </c>
    </row>
    <row r="1655" spans="1:15" hidden="1" x14ac:dyDescent="0.3">
      <c r="A1655" s="2">
        <v>1724</v>
      </c>
      <c r="B1655" s="2" t="s">
        <v>559</v>
      </c>
      <c r="C1655" s="2" t="s">
        <v>16</v>
      </c>
      <c r="D1655" s="3">
        <v>42369</v>
      </c>
      <c r="E1655" s="4">
        <f t="shared" si="100"/>
        <v>2015</v>
      </c>
      <c r="F1655" s="2" t="s">
        <v>18</v>
      </c>
      <c r="G1655" s="2" t="s">
        <v>132</v>
      </c>
      <c r="H1655" s="5">
        <v>5536000000</v>
      </c>
      <c r="I1655" s="5">
        <v>2700000000</v>
      </c>
      <c r="J1655" s="5">
        <v>1574000000</v>
      </c>
      <c r="K1655" s="2">
        <v>0</v>
      </c>
      <c r="L1655" s="5">
        <v>234000000</v>
      </c>
      <c r="M1655" s="1">
        <f t="shared" si="101"/>
        <v>1808000000</v>
      </c>
      <c r="N1655" s="1">
        <f t="shared" si="102"/>
        <v>2836000000</v>
      </c>
      <c r="O1655" s="1">
        <f t="shared" si="103"/>
        <v>1028000000</v>
      </c>
    </row>
    <row r="1656" spans="1:15" hidden="1" x14ac:dyDescent="0.3">
      <c r="A1656" s="2">
        <v>1725</v>
      </c>
      <c r="B1656" s="2" t="s">
        <v>560</v>
      </c>
      <c r="C1656" s="2" t="s">
        <v>11</v>
      </c>
      <c r="D1656" s="3">
        <v>41274</v>
      </c>
      <c r="E1656" s="4">
        <f t="shared" si="100"/>
        <v>2012</v>
      </c>
      <c r="F1656" s="2" t="s">
        <v>18</v>
      </c>
      <c r="G1656" s="2" t="s">
        <v>561</v>
      </c>
      <c r="H1656" s="5">
        <v>5154284000</v>
      </c>
      <c r="I1656" s="5">
        <v>3251575000</v>
      </c>
      <c r="J1656" s="5">
        <v>481677000</v>
      </c>
      <c r="K1656" s="2">
        <v>0</v>
      </c>
      <c r="L1656" s="5">
        <v>373199000</v>
      </c>
      <c r="M1656" s="1">
        <f t="shared" si="101"/>
        <v>854876000</v>
      </c>
      <c r="N1656" s="1">
        <f t="shared" si="102"/>
        <v>1902709000</v>
      </c>
      <c r="O1656" s="1">
        <f t="shared" si="103"/>
        <v>1047833000</v>
      </c>
    </row>
    <row r="1657" spans="1:15" hidden="1" x14ac:dyDescent="0.3">
      <c r="A1657" s="2">
        <v>1726</v>
      </c>
      <c r="B1657" s="2" t="s">
        <v>560</v>
      </c>
      <c r="C1657" s="2" t="s">
        <v>14</v>
      </c>
      <c r="D1657" s="3">
        <v>41639</v>
      </c>
      <c r="E1657" s="4">
        <f t="shared" si="100"/>
        <v>2013</v>
      </c>
      <c r="F1657" s="2" t="s">
        <v>18</v>
      </c>
      <c r="G1657" s="2" t="s">
        <v>561</v>
      </c>
      <c r="H1657" s="5">
        <v>5620936000</v>
      </c>
      <c r="I1657" s="5">
        <v>3478822000</v>
      </c>
      <c r="J1657" s="5">
        <v>465926000</v>
      </c>
      <c r="K1657" s="2">
        <v>0</v>
      </c>
      <c r="L1657" s="5">
        <v>371051000</v>
      </c>
      <c r="M1657" s="1">
        <f t="shared" si="101"/>
        <v>836977000</v>
      </c>
      <c r="N1657" s="1">
        <f t="shared" si="102"/>
        <v>2142114000</v>
      </c>
      <c r="O1657" s="1">
        <f t="shared" si="103"/>
        <v>1305137000</v>
      </c>
    </row>
    <row r="1658" spans="1:15" hidden="1" x14ac:dyDescent="0.3">
      <c r="A1658" s="2">
        <v>1727</v>
      </c>
      <c r="B1658" s="2" t="s">
        <v>560</v>
      </c>
      <c r="C1658" s="2" t="s">
        <v>15</v>
      </c>
      <c r="D1658" s="3">
        <v>42004</v>
      </c>
      <c r="E1658" s="4">
        <f t="shared" si="100"/>
        <v>2014</v>
      </c>
      <c r="F1658" s="2" t="s">
        <v>18</v>
      </c>
      <c r="G1658" s="2" t="s">
        <v>561</v>
      </c>
      <c r="H1658" s="5">
        <v>5433661000</v>
      </c>
      <c r="I1658" s="5">
        <v>3316311000</v>
      </c>
      <c r="J1658" s="5">
        <v>502901000</v>
      </c>
      <c r="K1658" s="2">
        <v>0</v>
      </c>
      <c r="L1658" s="5">
        <v>314119000</v>
      </c>
      <c r="M1658" s="1">
        <f t="shared" si="101"/>
        <v>817020000</v>
      </c>
      <c r="N1658" s="1">
        <f t="shared" si="102"/>
        <v>2117350000</v>
      </c>
      <c r="O1658" s="1">
        <f t="shared" si="103"/>
        <v>1300330000</v>
      </c>
    </row>
    <row r="1659" spans="1:15" hidden="1" x14ac:dyDescent="0.3">
      <c r="A1659" s="2">
        <v>1728</v>
      </c>
      <c r="B1659" s="2" t="s">
        <v>560</v>
      </c>
      <c r="C1659" s="2" t="s">
        <v>16</v>
      </c>
      <c r="D1659" s="3">
        <v>42369</v>
      </c>
      <c r="E1659" s="4">
        <f t="shared" si="100"/>
        <v>2015</v>
      </c>
      <c r="F1659" s="2" t="s">
        <v>18</v>
      </c>
      <c r="G1659" s="2" t="s">
        <v>561</v>
      </c>
      <c r="H1659" s="5">
        <v>4075883000</v>
      </c>
      <c r="I1659" s="5">
        <v>2530374000</v>
      </c>
      <c r="J1659" s="5">
        <v>475328000</v>
      </c>
      <c r="K1659" s="2">
        <v>0</v>
      </c>
      <c r="L1659" s="5">
        <v>322629000</v>
      </c>
      <c r="M1659" s="1">
        <f t="shared" si="101"/>
        <v>797957000</v>
      </c>
      <c r="N1659" s="1">
        <f t="shared" si="102"/>
        <v>1545509000</v>
      </c>
      <c r="O1659" s="1">
        <f t="shared" si="103"/>
        <v>747552000</v>
      </c>
    </row>
    <row r="1660" spans="1:15" hidden="1" x14ac:dyDescent="0.3">
      <c r="A1660" s="2">
        <v>1729</v>
      </c>
      <c r="B1660" s="2" t="s">
        <v>562</v>
      </c>
      <c r="C1660" s="2" t="s">
        <v>11</v>
      </c>
      <c r="D1660" s="3">
        <v>41274</v>
      </c>
      <c r="E1660" s="4">
        <f t="shared" si="100"/>
        <v>2012</v>
      </c>
      <c r="F1660" s="2" t="s">
        <v>82</v>
      </c>
      <c r="G1660" s="2" t="s">
        <v>83</v>
      </c>
      <c r="H1660" s="5">
        <v>1623938000</v>
      </c>
      <c r="I1660" s="5">
        <v>337903000</v>
      </c>
      <c r="J1660" s="5">
        <v>188302000</v>
      </c>
      <c r="K1660" s="2">
        <v>0</v>
      </c>
      <c r="L1660" s="5">
        <v>513916000</v>
      </c>
      <c r="M1660" s="1">
        <f t="shared" si="101"/>
        <v>702218000</v>
      </c>
      <c r="N1660" s="1">
        <f t="shared" si="102"/>
        <v>1286035000</v>
      </c>
      <c r="O1660" s="1">
        <f t="shared" si="103"/>
        <v>583817000</v>
      </c>
    </row>
    <row r="1661" spans="1:15" hidden="1" x14ac:dyDescent="0.3">
      <c r="A1661" s="2">
        <v>1730</v>
      </c>
      <c r="B1661" s="2" t="s">
        <v>562</v>
      </c>
      <c r="C1661" s="2" t="s">
        <v>14</v>
      </c>
      <c r="D1661" s="3">
        <v>41639</v>
      </c>
      <c r="E1661" s="4">
        <f t="shared" si="100"/>
        <v>2013</v>
      </c>
      <c r="F1661" s="2" t="s">
        <v>82</v>
      </c>
      <c r="G1661" s="2" t="s">
        <v>83</v>
      </c>
      <c r="H1661" s="5">
        <v>1998051000</v>
      </c>
      <c r="I1661" s="5">
        <v>406198000</v>
      </c>
      <c r="J1661" s="5">
        <v>72143000</v>
      </c>
      <c r="K1661" s="2">
        <v>0</v>
      </c>
      <c r="L1661" s="5">
        <v>615874000</v>
      </c>
      <c r="M1661" s="1">
        <f t="shared" si="101"/>
        <v>688017000</v>
      </c>
      <c r="N1661" s="1">
        <f t="shared" si="102"/>
        <v>1591853000</v>
      </c>
      <c r="O1661" s="1">
        <f t="shared" si="103"/>
        <v>903836000</v>
      </c>
    </row>
    <row r="1662" spans="1:15" hidden="1" x14ac:dyDescent="0.3">
      <c r="A1662" s="2">
        <v>1731</v>
      </c>
      <c r="B1662" s="2" t="s">
        <v>562</v>
      </c>
      <c r="C1662" s="2" t="s">
        <v>15</v>
      </c>
      <c r="D1662" s="3">
        <v>42004</v>
      </c>
      <c r="E1662" s="4">
        <f t="shared" si="100"/>
        <v>2014</v>
      </c>
      <c r="F1662" s="2" t="s">
        <v>82</v>
      </c>
      <c r="G1662" s="2" t="s">
        <v>83</v>
      </c>
      <c r="H1662" s="5">
        <v>2424176000</v>
      </c>
      <c r="I1662" s="5">
        <v>572831000</v>
      </c>
      <c r="J1662" s="5">
        <v>225070000</v>
      </c>
      <c r="K1662" s="2">
        <v>0</v>
      </c>
      <c r="L1662" s="5">
        <v>806021000</v>
      </c>
      <c r="M1662" s="1">
        <f t="shared" si="101"/>
        <v>1031091000</v>
      </c>
      <c r="N1662" s="1">
        <f t="shared" si="102"/>
        <v>1851345000</v>
      </c>
      <c r="O1662" s="1">
        <f t="shared" si="103"/>
        <v>820254000</v>
      </c>
    </row>
    <row r="1663" spans="1:15" hidden="1" x14ac:dyDescent="0.3">
      <c r="A1663" s="2">
        <v>1732</v>
      </c>
      <c r="B1663" s="2" t="s">
        <v>562</v>
      </c>
      <c r="C1663" s="2" t="s">
        <v>16</v>
      </c>
      <c r="D1663" s="3">
        <v>42369</v>
      </c>
      <c r="E1663" s="4">
        <f t="shared" si="100"/>
        <v>2015</v>
      </c>
      <c r="F1663" s="2" t="s">
        <v>82</v>
      </c>
      <c r="G1663" s="2" t="s">
        <v>83</v>
      </c>
      <c r="H1663" s="5">
        <v>1452619000</v>
      </c>
      <c r="I1663" s="5">
        <v>519874000</v>
      </c>
      <c r="J1663" s="5">
        <v>179867000</v>
      </c>
      <c r="K1663" s="2">
        <v>0</v>
      </c>
      <c r="L1663" s="5">
        <v>778923000</v>
      </c>
      <c r="M1663" s="1">
        <f t="shared" si="101"/>
        <v>958790000</v>
      </c>
      <c r="N1663" s="1">
        <f t="shared" si="102"/>
        <v>932745000</v>
      </c>
      <c r="O1663" s="1">
        <f t="shared" si="103"/>
        <v>-26045000</v>
      </c>
    </row>
    <row r="1664" spans="1:15" hidden="1" x14ac:dyDescent="0.3">
      <c r="A1664" s="2">
        <v>1733</v>
      </c>
      <c r="B1664" s="2" t="s">
        <v>563</v>
      </c>
      <c r="C1664" s="2" t="s">
        <v>11</v>
      </c>
      <c r="D1664" s="3">
        <v>41274</v>
      </c>
      <c r="E1664" s="4">
        <f t="shared" si="100"/>
        <v>2012</v>
      </c>
      <c r="F1664" s="2" t="s">
        <v>41</v>
      </c>
      <c r="G1664" s="2" t="s">
        <v>42</v>
      </c>
      <c r="H1664" s="5">
        <v>10128223000</v>
      </c>
      <c r="I1664" s="5">
        <v>6710036000</v>
      </c>
      <c r="J1664" s="5">
        <v>669451000</v>
      </c>
      <c r="K1664" s="2">
        <v>0</v>
      </c>
      <c r="L1664" s="5">
        <v>926053000</v>
      </c>
      <c r="M1664" s="1">
        <f t="shared" si="101"/>
        <v>1595504000</v>
      </c>
      <c r="N1664" s="1">
        <f t="shared" si="102"/>
        <v>3418187000</v>
      </c>
      <c r="O1664" s="1">
        <f t="shared" si="103"/>
        <v>1822683000</v>
      </c>
    </row>
    <row r="1665" spans="1:15" hidden="1" x14ac:dyDescent="0.3">
      <c r="A1665" s="2">
        <v>1734</v>
      </c>
      <c r="B1665" s="2" t="s">
        <v>563</v>
      </c>
      <c r="C1665" s="2" t="s">
        <v>14</v>
      </c>
      <c r="D1665" s="3">
        <v>41639</v>
      </c>
      <c r="E1665" s="4">
        <f t="shared" si="100"/>
        <v>2013</v>
      </c>
      <c r="F1665" s="2" t="s">
        <v>41</v>
      </c>
      <c r="G1665" s="2" t="s">
        <v>42</v>
      </c>
      <c r="H1665" s="5">
        <v>10914922000</v>
      </c>
      <c r="I1665" s="5">
        <v>7408278000</v>
      </c>
      <c r="J1665" s="5">
        <v>681226000</v>
      </c>
      <c r="K1665" s="2">
        <v>0</v>
      </c>
      <c r="L1665" s="5">
        <v>977863000</v>
      </c>
      <c r="M1665" s="1">
        <f t="shared" si="101"/>
        <v>1659089000</v>
      </c>
      <c r="N1665" s="1">
        <f t="shared" si="102"/>
        <v>3506644000</v>
      </c>
      <c r="O1665" s="1">
        <f t="shared" si="103"/>
        <v>1847555000</v>
      </c>
    </row>
    <row r="1666" spans="1:15" hidden="1" x14ac:dyDescent="0.3">
      <c r="A1666" s="2">
        <v>1735</v>
      </c>
      <c r="B1666" s="2" t="s">
        <v>563</v>
      </c>
      <c r="C1666" s="2" t="s">
        <v>15</v>
      </c>
      <c r="D1666" s="3">
        <v>42004</v>
      </c>
      <c r="E1666" s="4">
        <f t="shared" si="100"/>
        <v>2014</v>
      </c>
      <c r="F1666" s="2" t="s">
        <v>41</v>
      </c>
      <c r="G1666" s="2" t="s">
        <v>42</v>
      </c>
      <c r="H1666" s="5">
        <v>11686135000</v>
      </c>
      <c r="I1666" s="5">
        <v>7951352000</v>
      </c>
      <c r="J1666" s="5">
        <v>767608000</v>
      </c>
      <c r="K1666" s="2">
        <v>0</v>
      </c>
      <c r="L1666" s="5">
        <v>1019045000</v>
      </c>
      <c r="M1666" s="1">
        <f t="shared" si="101"/>
        <v>1786653000</v>
      </c>
      <c r="N1666" s="1">
        <f t="shared" si="102"/>
        <v>3734783000</v>
      </c>
      <c r="O1666" s="1">
        <f t="shared" si="103"/>
        <v>1948130000</v>
      </c>
    </row>
    <row r="1667" spans="1:15" hidden="1" x14ac:dyDescent="0.3">
      <c r="A1667" s="2">
        <v>1736</v>
      </c>
      <c r="B1667" s="2" t="s">
        <v>563</v>
      </c>
      <c r="C1667" s="2" t="s">
        <v>16</v>
      </c>
      <c r="D1667" s="3">
        <v>42369</v>
      </c>
      <c r="E1667" s="4">
        <f t="shared" ref="E1667:E1711" si="104">YEAR(D1667)</f>
        <v>2015</v>
      </c>
      <c r="F1667" s="2" t="s">
        <v>41</v>
      </c>
      <c r="G1667" s="2" t="s">
        <v>42</v>
      </c>
      <c r="H1667" s="5">
        <v>11024486000</v>
      </c>
      <c r="I1667" s="5">
        <v>7033633000</v>
      </c>
      <c r="J1667" s="5">
        <v>865817000</v>
      </c>
      <c r="K1667" s="2">
        <v>0</v>
      </c>
      <c r="L1667" s="5">
        <v>1124524000</v>
      </c>
      <c r="M1667" s="1">
        <f t="shared" ref="M1667:M1711" si="105">J1667+K1667+L1667</f>
        <v>1990341000</v>
      </c>
      <c r="N1667" s="1">
        <f t="shared" ref="N1667:N1711" si="106">H1667-I1667</f>
        <v>3990853000</v>
      </c>
      <c r="O1667" s="1">
        <f t="shared" ref="O1667:O1711" si="107">N1667-M1667</f>
        <v>2000512000</v>
      </c>
    </row>
    <row r="1668" spans="1:15" hidden="1" x14ac:dyDescent="0.3">
      <c r="A1668" s="2">
        <v>1737</v>
      </c>
      <c r="B1668" s="2" t="s">
        <v>564</v>
      </c>
      <c r="C1668" s="2" t="s">
        <v>11</v>
      </c>
      <c r="D1668" s="3">
        <v>41274</v>
      </c>
      <c r="E1668" s="4">
        <f t="shared" si="104"/>
        <v>2012</v>
      </c>
      <c r="F1668" s="2" t="s">
        <v>46</v>
      </c>
      <c r="G1668" s="2" t="s">
        <v>49</v>
      </c>
      <c r="H1668" s="5">
        <v>7232397000</v>
      </c>
      <c r="I1668" s="5">
        <v>5165169000</v>
      </c>
      <c r="J1668" s="2">
        <v>0</v>
      </c>
      <c r="K1668" s="2">
        <v>0</v>
      </c>
      <c r="L1668" s="5">
        <v>1173955000</v>
      </c>
      <c r="M1668" s="1">
        <f t="shared" si="105"/>
        <v>1173955000</v>
      </c>
      <c r="N1668" s="1">
        <f t="shared" si="106"/>
        <v>2067228000</v>
      </c>
      <c r="O1668" s="1">
        <f t="shared" si="107"/>
        <v>893273000</v>
      </c>
    </row>
    <row r="1669" spans="1:15" hidden="1" x14ac:dyDescent="0.3">
      <c r="A1669" s="2">
        <v>1738</v>
      </c>
      <c r="B1669" s="2" t="s">
        <v>564</v>
      </c>
      <c r="C1669" s="2" t="s">
        <v>14</v>
      </c>
      <c r="D1669" s="3">
        <v>41639</v>
      </c>
      <c r="E1669" s="4">
        <f t="shared" si="104"/>
        <v>2013</v>
      </c>
      <c r="F1669" s="2" t="s">
        <v>46</v>
      </c>
      <c r="G1669" s="2" t="s">
        <v>49</v>
      </c>
      <c r="H1669" s="5">
        <v>7541234000</v>
      </c>
      <c r="I1669" s="5">
        <v>5106489000</v>
      </c>
      <c r="J1669" s="2">
        <v>0</v>
      </c>
      <c r="K1669" s="2">
        <v>0</v>
      </c>
      <c r="L1669" s="5">
        <v>1213178000</v>
      </c>
      <c r="M1669" s="1">
        <f t="shared" si="105"/>
        <v>1213178000</v>
      </c>
      <c r="N1669" s="1">
        <f t="shared" si="106"/>
        <v>2434745000</v>
      </c>
      <c r="O1669" s="1">
        <f t="shared" si="107"/>
        <v>1221567000</v>
      </c>
    </row>
    <row r="1670" spans="1:15" hidden="1" x14ac:dyDescent="0.3">
      <c r="A1670" s="2">
        <v>1739</v>
      </c>
      <c r="B1670" s="2" t="s">
        <v>564</v>
      </c>
      <c r="C1670" s="2" t="s">
        <v>15</v>
      </c>
      <c r="D1670" s="3">
        <v>42004</v>
      </c>
      <c r="E1670" s="4">
        <f t="shared" si="104"/>
        <v>2014</v>
      </c>
      <c r="F1670" s="2" t="s">
        <v>46</v>
      </c>
      <c r="G1670" s="2" t="s">
        <v>49</v>
      </c>
      <c r="H1670" s="5">
        <v>6602267000</v>
      </c>
      <c r="I1670" s="5">
        <v>4239474000</v>
      </c>
      <c r="J1670" s="2">
        <v>0</v>
      </c>
      <c r="K1670" s="2">
        <v>0</v>
      </c>
      <c r="L1670" s="5">
        <v>1341315000</v>
      </c>
      <c r="M1670" s="1">
        <f t="shared" si="105"/>
        <v>1341315000</v>
      </c>
      <c r="N1670" s="1">
        <f t="shared" si="106"/>
        <v>2362793000</v>
      </c>
      <c r="O1670" s="1">
        <f t="shared" si="107"/>
        <v>1021478000</v>
      </c>
    </row>
    <row r="1671" spans="1:15" hidden="1" x14ac:dyDescent="0.3">
      <c r="A1671" s="2">
        <v>1740</v>
      </c>
      <c r="B1671" s="2" t="s">
        <v>564</v>
      </c>
      <c r="C1671" s="2" t="s">
        <v>16</v>
      </c>
      <c r="D1671" s="3">
        <v>42369</v>
      </c>
      <c r="E1671" s="4">
        <f t="shared" si="104"/>
        <v>2015</v>
      </c>
      <c r="F1671" s="2" t="s">
        <v>46</v>
      </c>
      <c r="G1671" s="2" t="s">
        <v>49</v>
      </c>
      <c r="H1671" s="5">
        <v>9308926000</v>
      </c>
      <c r="I1671" s="5">
        <v>6199645000</v>
      </c>
      <c r="J1671" s="2">
        <v>0</v>
      </c>
      <c r="K1671" s="2">
        <v>0</v>
      </c>
      <c r="L1671" s="5">
        <v>1966939000</v>
      </c>
      <c r="M1671" s="1">
        <f t="shared" si="105"/>
        <v>1966939000</v>
      </c>
      <c r="N1671" s="1">
        <f t="shared" si="106"/>
        <v>3109281000</v>
      </c>
      <c r="O1671" s="1">
        <f t="shared" si="107"/>
        <v>1142342000</v>
      </c>
    </row>
    <row r="1672" spans="1:15" hidden="1" x14ac:dyDescent="0.3">
      <c r="A1672" s="2">
        <v>1741</v>
      </c>
      <c r="B1672" s="2" t="s">
        <v>565</v>
      </c>
      <c r="C1672" s="2" t="s">
        <v>11</v>
      </c>
      <c r="D1672" s="3">
        <v>41363</v>
      </c>
      <c r="E1672" s="4">
        <f t="shared" si="104"/>
        <v>2013</v>
      </c>
      <c r="F1672" s="2" t="s">
        <v>21</v>
      </c>
      <c r="G1672" s="2" t="s">
        <v>33</v>
      </c>
      <c r="H1672" s="5">
        <v>2168652000</v>
      </c>
      <c r="I1672" s="5">
        <v>737206000</v>
      </c>
      <c r="J1672" s="5">
        <v>365684000</v>
      </c>
      <c r="K1672" s="5">
        <v>475522000</v>
      </c>
      <c r="L1672" s="5">
        <v>9508000</v>
      </c>
      <c r="M1672" s="1">
        <f t="shared" si="105"/>
        <v>850714000</v>
      </c>
      <c r="N1672" s="1">
        <f t="shared" si="106"/>
        <v>1431446000</v>
      </c>
      <c r="O1672" s="1">
        <f t="shared" si="107"/>
        <v>580732000</v>
      </c>
    </row>
    <row r="1673" spans="1:15" hidden="1" x14ac:dyDescent="0.3">
      <c r="A1673" s="2">
        <v>1742</v>
      </c>
      <c r="B1673" s="2" t="s">
        <v>565</v>
      </c>
      <c r="C1673" s="2" t="s">
        <v>14</v>
      </c>
      <c r="D1673" s="3">
        <v>41727</v>
      </c>
      <c r="E1673" s="4">
        <f t="shared" si="104"/>
        <v>2014</v>
      </c>
      <c r="F1673" s="2" t="s">
        <v>21</v>
      </c>
      <c r="G1673" s="2" t="s">
        <v>33</v>
      </c>
      <c r="H1673" s="5">
        <v>2382531000</v>
      </c>
      <c r="I1673" s="5">
        <v>743253000</v>
      </c>
      <c r="J1673" s="5">
        <v>378607000</v>
      </c>
      <c r="K1673" s="5">
        <v>492447000</v>
      </c>
      <c r="L1673" s="5">
        <v>9887000</v>
      </c>
      <c r="M1673" s="1">
        <f t="shared" si="105"/>
        <v>880941000</v>
      </c>
      <c r="N1673" s="1">
        <f t="shared" si="106"/>
        <v>1639278000</v>
      </c>
      <c r="O1673" s="1">
        <f t="shared" si="107"/>
        <v>758337000</v>
      </c>
    </row>
    <row r="1674" spans="1:15" hidden="1" x14ac:dyDescent="0.3">
      <c r="A1674" s="2">
        <v>1743</v>
      </c>
      <c r="B1674" s="2" t="s">
        <v>565</v>
      </c>
      <c r="C1674" s="2" t="s">
        <v>15</v>
      </c>
      <c r="D1674" s="3">
        <v>42091</v>
      </c>
      <c r="E1674" s="4">
        <f t="shared" si="104"/>
        <v>2015</v>
      </c>
      <c r="F1674" s="2" t="s">
        <v>21</v>
      </c>
      <c r="G1674" s="2" t="s">
        <v>33</v>
      </c>
      <c r="H1674" s="5">
        <v>2377344000</v>
      </c>
      <c r="I1674" s="5">
        <v>708823000</v>
      </c>
      <c r="J1674" s="5">
        <v>353670000</v>
      </c>
      <c r="K1674" s="5">
        <v>525745000</v>
      </c>
      <c r="L1674" s="5">
        <v>9537000</v>
      </c>
      <c r="M1674" s="1">
        <f t="shared" si="105"/>
        <v>888952000</v>
      </c>
      <c r="N1674" s="1">
        <f t="shared" si="106"/>
        <v>1668521000</v>
      </c>
      <c r="O1674" s="1">
        <f t="shared" si="107"/>
        <v>779569000</v>
      </c>
    </row>
    <row r="1675" spans="1:15" hidden="1" x14ac:dyDescent="0.3">
      <c r="A1675" s="2">
        <v>1744</v>
      </c>
      <c r="B1675" s="2" t="s">
        <v>565</v>
      </c>
      <c r="C1675" s="2" t="s">
        <v>16</v>
      </c>
      <c r="D1675" s="3">
        <v>42462</v>
      </c>
      <c r="E1675" s="4">
        <f t="shared" si="104"/>
        <v>2016</v>
      </c>
      <c r="F1675" s="2" t="s">
        <v>21</v>
      </c>
      <c r="G1675" s="2" t="s">
        <v>33</v>
      </c>
      <c r="H1675" s="5">
        <v>2213881000</v>
      </c>
      <c r="I1675" s="5">
        <v>671907000</v>
      </c>
      <c r="J1675" s="5">
        <v>331652000</v>
      </c>
      <c r="K1675" s="5">
        <v>533891000</v>
      </c>
      <c r="L1675" s="5">
        <v>6550000</v>
      </c>
      <c r="M1675" s="1">
        <f t="shared" si="105"/>
        <v>872093000</v>
      </c>
      <c r="N1675" s="1">
        <f t="shared" si="106"/>
        <v>1541974000</v>
      </c>
      <c r="O1675" s="1">
        <f t="shared" si="107"/>
        <v>669881000</v>
      </c>
    </row>
    <row r="1676" spans="1:15" hidden="1" x14ac:dyDescent="0.3">
      <c r="A1676" s="2">
        <v>1745</v>
      </c>
      <c r="B1676" s="2" t="s">
        <v>566</v>
      </c>
      <c r="C1676" s="2" t="s">
        <v>11</v>
      </c>
      <c r="D1676" s="3">
        <v>41274</v>
      </c>
      <c r="E1676" s="4">
        <f t="shared" si="104"/>
        <v>2012</v>
      </c>
      <c r="F1676" s="2" t="s">
        <v>82</v>
      </c>
      <c r="G1676" s="2" t="s">
        <v>143</v>
      </c>
      <c r="H1676" s="5">
        <v>451509000000</v>
      </c>
      <c r="I1676" s="5">
        <v>302056000000</v>
      </c>
      <c r="J1676" s="5">
        <v>81844000000</v>
      </c>
      <c r="K1676" s="2">
        <v>0</v>
      </c>
      <c r="L1676" s="5">
        <v>15888000000</v>
      </c>
      <c r="M1676" s="1">
        <f t="shared" si="105"/>
        <v>97732000000</v>
      </c>
      <c r="N1676" s="1">
        <f t="shared" si="106"/>
        <v>149453000000</v>
      </c>
      <c r="O1676" s="1">
        <f t="shared" si="107"/>
        <v>51721000000</v>
      </c>
    </row>
    <row r="1677" spans="1:15" hidden="1" x14ac:dyDescent="0.3">
      <c r="A1677" s="2">
        <v>1746</v>
      </c>
      <c r="B1677" s="2" t="s">
        <v>566</v>
      </c>
      <c r="C1677" s="2" t="s">
        <v>14</v>
      </c>
      <c r="D1677" s="3">
        <v>41639</v>
      </c>
      <c r="E1677" s="4">
        <f t="shared" si="104"/>
        <v>2013</v>
      </c>
      <c r="F1677" s="2" t="s">
        <v>82</v>
      </c>
      <c r="G1677" s="2" t="s">
        <v>143</v>
      </c>
      <c r="H1677" s="5">
        <v>420836000000</v>
      </c>
      <c r="I1677" s="5">
        <v>284681000000</v>
      </c>
      <c r="J1677" s="5">
        <v>76696000000</v>
      </c>
      <c r="K1677" s="2">
        <v>0</v>
      </c>
      <c r="L1677" s="5">
        <v>17182000000</v>
      </c>
      <c r="M1677" s="1">
        <f t="shared" si="105"/>
        <v>93878000000</v>
      </c>
      <c r="N1677" s="1">
        <f t="shared" si="106"/>
        <v>136155000000</v>
      </c>
      <c r="O1677" s="1">
        <f t="shared" si="107"/>
        <v>42277000000</v>
      </c>
    </row>
    <row r="1678" spans="1:15" hidden="1" x14ac:dyDescent="0.3">
      <c r="A1678" s="2">
        <v>1747</v>
      </c>
      <c r="B1678" s="2" t="s">
        <v>566</v>
      </c>
      <c r="C1678" s="2" t="s">
        <v>15</v>
      </c>
      <c r="D1678" s="3">
        <v>42004</v>
      </c>
      <c r="E1678" s="4">
        <f t="shared" si="104"/>
        <v>2014</v>
      </c>
      <c r="F1678" s="2" t="s">
        <v>82</v>
      </c>
      <c r="G1678" s="2" t="s">
        <v>143</v>
      </c>
      <c r="H1678" s="5">
        <v>394105000000</v>
      </c>
      <c r="I1678" s="5">
        <v>266831000000</v>
      </c>
      <c r="J1678" s="5">
        <v>74226000000</v>
      </c>
      <c r="K1678" s="2">
        <v>0</v>
      </c>
      <c r="L1678" s="5">
        <v>17297000000</v>
      </c>
      <c r="M1678" s="1">
        <f t="shared" si="105"/>
        <v>91523000000</v>
      </c>
      <c r="N1678" s="1">
        <f t="shared" si="106"/>
        <v>127274000000</v>
      </c>
      <c r="O1678" s="1">
        <f t="shared" si="107"/>
        <v>35751000000</v>
      </c>
    </row>
    <row r="1679" spans="1:15" hidden="1" x14ac:dyDescent="0.3">
      <c r="A1679" s="2">
        <v>1748</v>
      </c>
      <c r="B1679" s="2" t="s">
        <v>566</v>
      </c>
      <c r="C1679" s="2" t="s">
        <v>16</v>
      </c>
      <c r="D1679" s="3">
        <v>42369</v>
      </c>
      <c r="E1679" s="4">
        <f t="shared" si="104"/>
        <v>2015</v>
      </c>
      <c r="F1679" s="2" t="s">
        <v>82</v>
      </c>
      <c r="G1679" s="2" t="s">
        <v>143</v>
      </c>
      <c r="H1679" s="5">
        <v>259488000000</v>
      </c>
      <c r="I1679" s="5">
        <v>165590000000</v>
      </c>
      <c r="J1679" s="5">
        <v>61444000000</v>
      </c>
      <c r="K1679" s="2">
        <v>0</v>
      </c>
      <c r="L1679" s="5">
        <v>18048000000</v>
      </c>
      <c r="M1679" s="1">
        <f t="shared" si="105"/>
        <v>79492000000</v>
      </c>
      <c r="N1679" s="1">
        <f t="shared" si="106"/>
        <v>93898000000</v>
      </c>
      <c r="O1679" s="1">
        <f t="shared" si="107"/>
        <v>14406000000</v>
      </c>
    </row>
    <row r="1680" spans="1:15" hidden="1" x14ac:dyDescent="0.3">
      <c r="A1680" s="2">
        <v>1749</v>
      </c>
      <c r="B1680" s="2" t="s">
        <v>567</v>
      </c>
      <c r="C1680" s="2" t="s">
        <v>11</v>
      </c>
      <c r="D1680" s="3">
        <v>41274</v>
      </c>
      <c r="E1680" s="4">
        <f t="shared" si="104"/>
        <v>2012</v>
      </c>
      <c r="F1680" s="2" t="s">
        <v>24</v>
      </c>
      <c r="G1680" s="2" t="s">
        <v>165</v>
      </c>
      <c r="H1680" s="5">
        <v>2928429000</v>
      </c>
      <c r="I1680" s="5">
        <v>1372042000</v>
      </c>
      <c r="J1680" s="5">
        <v>1148731000</v>
      </c>
      <c r="K1680" s="2">
        <v>0</v>
      </c>
      <c r="L1680" s="2">
        <v>0</v>
      </c>
      <c r="M1680" s="1">
        <f t="shared" si="105"/>
        <v>1148731000</v>
      </c>
      <c r="N1680" s="1">
        <f t="shared" si="106"/>
        <v>1556387000</v>
      </c>
      <c r="O1680" s="1">
        <f t="shared" si="107"/>
        <v>407656000</v>
      </c>
    </row>
    <row r="1681" spans="1:15" hidden="1" x14ac:dyDescent="0.3">
      <c r="A1681" s="2">
        <v>1750</v>
      </c>
      <c r="B1681" s="2" t="s">
        <v>567</v>
      </c>
      <c r="C1681" s="2" t="s">
        <v>14</v>
      </c>
      <c r="D1681" s="3">
        <v>41639</v>
      </c>
      <c r="E1681" s="4">
        <f t="shared" si="104"/>
        <v>2013</v>
      </c>
      <c r="F1681" s="2" t="s">
        <v>24</v>
      </c>
      <c r="G1681" s="2" t="s">
        <v>165</v>
      </c>
      <c r="H1681" s="5">
        <v>2950800000</v>
      </c>
      <c r="I1681" s="5">
        <v>1373400000</v>
      </c>
      <c r="J1681" s="5">
        <v>1144800000</v>
      </c>
      <c r="K1681" s="2">
        <v>0</v>
      </c>
      <c r="L1681" s="2">
        <v>0</v>
      </c>
      <c r="M1681" s="1">
        <f t="shared" si="105"/>
        <v>1144800000</v>
      </c>
      <c r="N1681" s="1">
        <f t="shared" si="106"/>
        <v>1577400000</v>
      </c>
      <c r="O1681" s="1">
        <f t="shared" si="107"/>
        <v>432600000</v>
      </c>
    </row>
    <row r="1682" spans="1:15" hidden="1" x14ac:dyDescent="0.3">
      <c r="A1682" s="2">
        <v>1751</v>
      </c>
      <c r="B1682" s="2" t="s">
        <v>567</v>
      </c>
      <c r="C1682" s="2" t="s">
        <v>15</v>
      </c>
      <c r="D1682" s="3">
        <v>42004</v>
      </c>
      <c r="E1682" s="4">
        <f t="shared" si="104"/>
        <v>2014</v>
      </c>
      <c r="F1682" s="2" t="s">
        <v>24</v>
      </c>
      <c r="G1682" s="2" t="s">
        <v>165</v>
      </c>
      <c r="H1682" s="5">
        <v>2922600000</v>
      </c>
      <c r="I1682" s="5">
        <v>1322800000</v>
      </c>
      <c r="J1682" s="5">
        <v>1143100000</v>
      </c>
      <c r="K1682" s="2">
        <v>0</v>
      </c>
      <c r="L1682" s="2">
        <v>0</v>
      </c>
      <c r="M1682" s="1">
        <f t="shared" si="105"/>
        <v>1143100000</v>
      </c>
      <c r="N1682" s="1">
        <f t="shared" si="106"/>
        <v>1599800000</v>
      </c>
      <c r="O1682" s="1">
        <f t="shared" si="107"/>
        <v>456700000</v>
      </c>
    </row>
    <row r="1683" spans="1:15" hidden="1" x14ac:dyDescent="0.3">
      <c r="A1683" s="2">
        <v>1752</v>
      </c>
      <c r="B1683" s="2" t="s">
        <v>567</v>
      </c>
      <c r="C1683" s="2" t="s">
        <v>16</v>
      </c>
      <c r="D1683" s="3">
        <v>42369</v>
      </c>
      <c r="E1683" s="4">
        <f t="shared" si="104"/>
        <v>2015</v>
      </c>
      <c r="F1683" s="2" t="s">
        <v>24</v>
      </c>
      <c r="G1683" s="2" t="s">
        <v>165</v>
      </c>
      <c r="H1683" s="5">
        <v>2674300000</v>
      </c>
      <c r="I1683" s="5">
        <v>1157100000</v>
      </c>
      <c r="J1683" s="5">
        <v>1077300000</v>
      </c>
      <c r="K1683" s="2">
        <v>0</v>
      </c>
      <c r="L1683" s="2">
        <v>0</v>
      </c>
      <c r="M1683" s="1">
        <f t="shared" si="105"/>
        <v>1077300000</v>
      </c>
      <c r="N1683" s="1">
        <f t="shared" si="106"/>
        <v>1517200000</v>
      </c>
      <c r="O1683" s="1">
        <f t="shared" si="107"/>
        <v>439900000</v>
      </c>
    </row>
    <row r="1684" spans="1:15" hidden="1" x14ac:dyDescent="0.3">
      <c r="A1684" s="2">
        <v>1753</v>
      </c>
      <c r="B1684" s="2" t="s">
        <v>568</v>
      </c>
      <c r="C1684" s="2" t="s">
        <v>11</v>
      </c>
      <c r="D1684" s="3">
        <v>41274</v>
      </c>
      <c r="E1684" s="4">
        <f t="shared" si="104"/>
        <v>2012</v>
      </c>
      <c r="F1684" s="2" t="s">
        <v>21</v>
      </c>
      <c r="G1684" s="2" t="s">
        <v>175</v>
      </c>
      <c r="H1684" s="5">
        <v>20421000000</v>
      </c>
      <c r="I1684" s="5">
        <v>13634000000</v>
      </c>
      <c r="J1684" s="5">
        <v>4398000000</v>
      </c>
      <c r="K1684" s="5">
        <v>655000000</v>
      </c>
      <c r="L1684" s="5">
        <v>301000000</v>
      </c>
      <c r="M1684" s="1">
        <f t="shared" si="105"/>
        <v>5354000000</v>
      </c>
      <c r="N1684" s="1">
        <f t="shared" si="106"/>
        <v>6787000000</v>
      </c>
      <c r="O1684" s="1">
        <f t="shared" si="107"/>
        <v>1433000000</v>
      </c>
    </row>
    <row r="1685" spans="1:15" hidden="1" x14ac:dyDescent="0.3">
      <c r="A1685" s="2">
        <v>1754</v>
      </c>
      <c r="B1685" s="2" t="s">
        <v>568</v>
      </c>
      <c r="C1685" s="2" t="s">
        <v>14</v>
      </c>
      <c r="D1685" s="3">
        <v>41639</v>
      </c>
      <c r="E1685" s="4">
        <f t="shared" si="104"/>
        <v>2013</v>
      </c>
      <c r="F1685" s="2" t="s">
        <v>21</v>
      </c>
      <c r="G1685" s="2" t="s">
        <v>175</v>
      </c>
      <c r="H1685" s="5">
        <v>20006000000</v>
      </c>
      <c r="I1685" s="5">
        <v>13521000000</v>
      </c>
      <c r="J1685" s="5">
        <v>4219000000</v>
      </c>
      <c r="K1685" s="5">
        <v>603000000</v>
      </c>
      <c r="L1685" s="5">
        <v>305000000</v>
      </c>
      <c r="M1685" s="1">
        <f t="shared" si="105"/>
        <v>5127000000</v>
      </c>
      <c r="N1685" s="1">
        <f t="shared" si="106"/>
        <v>6485000000</v>
      </c>
      <c r="O1685" s="1">
        <f t="shared" si="107"/>
        <v>1358000000</v>
      </c>
    </row>
    <row r="1686" spans="1:15" hidden="1" x14ac:dyDescent="0.3">
      <c r="A1686" s="2">
        <v>1755</v>
      </c>
      <c r="B1686" s="2" t="s">
        <v>568</v>
      </c>
      <c r="C1686" s="2" t="s">
        <v>15</v>
      </c>
      <c r="D1686" s="3">
        <v>42004</v>
      </c>
      <c r="E1686" s="4">
        <f t="shared" si="104"/>
        <v>2014</v>
      </c>
      <c r="F1686" s="2" t="s">
        <v>21</v>
      </c>
      <c r="G1686" s="2" t="s">
        <v>175</v>
      </c>
      <c r="H1686" s="5">
        <v>19540000000</v>
      </c>
      <c r="I1686" s="5">
        <v>13294000000</v>
      </c>
      <c r="J1686" s="5">
        <v>4020000000</v>
      </c>
      <c r="K1686" s="5">
        <v>577000000</v>
      </c>
      <c r="L1686" s="5">
        <v>315000000</v>
      </c>
      <c r="M1686" s="1">
        <f t="shared" si="105"/>
        <v>4912000000</v>
      </c>
      <c r="N1686" s="1">
        <f t="shared" si="106"/>
        <v>6246000000</v>
      </c>
      <c r="O1686" s="1">
        <f t="shared" si="107"/>
        <v>1334000000</v>
      </c>
    </row>
    <row r="1687" spans="1:15" hidden="1" x14ac:dyDescent="0.3">
      <c r="A1687" s="2">
        <v>1756</v>
      </c>
      <c r="B1687" s="2" t="s">
        <v>568</v>
      </c>
      <c r="C1687" s="2" t="s">
        <v>16</v>
      </c>
      <c r="D1687" s="3">
        <v>42369</v>
      </c>
      <c r="E1687" s="4">
        <f t="shared" si="104"/>
        <v>2015</v>
      </c>
      <c r="F1687" s="2" t="s">
        <v>21</v>
      </c>
      <c r="G1687" s="2" t="s">
        <v>175</v>
      </c>
      <c r="H1687" s="5">
        <v>18045000000</v>
      </c>
      <c r="I1687" s="5">
        <v>12782000000</v>
      </c>
      <c r="J1687" s="5">
        <v>3792000000</v>
      </c>
      <c r="K1687" s="5">
        <v>563000000</v>
      </c>
      <c r="L1687" s="5">
        <v>310000000</v>
      </c>
      <c r="M1687" s="1">
        <f t="shared" si="105"/>
        <v>4665000000</v>
      </c>
      <c r="N1687" s="1">
        <f t="shared" si="106"/>
        <v>5263000000</v>
      </c>
      <c r="O1687" s="1">
        <f t="shared" si="107"/>
        <v>598000000</v>
      </c>
    </row>
    <row r="1688" spans="1:15" hidden="1" x14ac:dyDescent="0.3">
      <c r="A1688" s="2">
        <v>1757</v>
      </c>
      <c r="B1688" s="2" t="s">
        <v>569</v>
      </c>
      <c r="C1688" s="2" t="s">
        <v>11</v>
      </c>
      <c r="D1688" s="3">
        <v>41274</v>
      </c>
      <c r="E1688" s="4">
        <f t="shared" si="104"/>
        <v>2012</v>
      </c>
      <c r="F1688" s="2" t="s">
        <v>12</v>
      </c>
      <c r="G1688" s="2" t="s">
        <v>163</v>
      </c>
      <c r="H1688" s="5">
        <v>3791000000</v>
      </c>
      <c r="I1688" s="5">
        <v>2289000000</v>
      </c>
      <c r="J1688" s="5">
        <v>936000000</v>
      </c>
      <c r="K1688" s="5">
        <v>106000000</v>
      </c>
      <c r="L1688" s="2">
        <v>0</v>
      </c>
      <c r="M1688" s="1">
        <f t="shared" si="105"/>
        <v>1042000000</v>
      </c>
      <c r="N1688" s="1">
        <f t="shared" si="106"/>
        <v>1502000000</v>
      </c>
      <c r="O1688" s="1">
        <f t="shared" si="107"/>
        <v>460000000</v>
      </c>
    </row>
    <row r="1689" spans="1:15" hidden="1" x14ac:dyDescent="0.3">
      <c r="A1689" s="2">
        <v>1758</v>
      </c>
      <c r="B1689" s="2" t="s">
        <v>569</v>
      </c>
      <c r="C1689" s="2" t="s">
        <v>14</v>
      </c>
      <c r="D1689" s="3">
        <v>41639</v>
      </c>
      <c r="E1689" s="4">
        <f t="shared" si="104"/>
        <v>2013</v>
      </c>
      <c r="F1689" s="2" t="s">
        <v>12</v>
      </c>
      <c r="G1689" s="2" t="s">
        <v>163</v>
      </c>
      <c r="H1689" s="5">
        <v>3837000000</v>
      </c>
      <c r="I1689" s="5">
        <v>2338000000</v>
      </c>
      <c r="J1689" s="5">
        <v>990000000</v>
      </c>
      <c r="K1689" s="5">
        <v>104000000</v>
      </c>
      <c r="L1689" s="2">
        <v>0</v>
      </c>
      <c r="M1689" s="1">
        <f t="shared" si="105"/>
        <v>1094000000</v>
      </c>
      <c r="N1689" s="1">
        <f t="shared" si="106"/>
        <v>1499000000</v>
      </c>
      <c r="O1689" s="1">
        <f t="shared" si="107"/>
        <v>405000000</v>
      </c>
    </row>
    <row r="1690" spans="1:15" hidden="1" x14ac:dyDescent="0.3">
      <c r="A1690" s="2">
        <v>1759</v>
      </c>
      <c r="B1690" s="2" t="s">
        <v>569</v>
      </c>
      <c r="C1690" s="2" t="s">
        <v>15</v>
      </c>
      <c r="D1690" s="3">
        <v>42004</v>
      </c>
      <c r="E1690" s="4">
        <f t="shared" si="104"/>
        <v>2014</v>
      </c>
      <c r="F1690" s="2" t="s">
        <v>12</v>
      </c>
      <c r="G1690" s="2" t="s">
        <v>163</v>
      </c>
      <c r="H1690" s="5">
        <v>3916000000</v>
      </c>
      <c r="I1690" s="5">
        <v>2403000000</v>
      </c>
      <c r="J1690" s="5">
        <v>920000000</v>
      </c>
      <c r="K1690" s="5">
        <v>104000000</v>
      </c>
      <c r="L1690" s="2">
        <v>0</v>
      </c>
      <c r="M1690" s="1">
        <f t="shared" si="105"/>
        <v>1024000000</v>
      </c>
      <c r="N1690" s="1">
        <f t="shared" si="106"/>
        <v>1513000000</v>
      </c>
      <c r="O1690" s="1">
        <f t="shared" si="107"/>
        <v>489000000</v>
      </c>
    </row>
    <row r="1691" spans="1:15" hidden="1" x14ac:dyDescent="0.3">
      <c r="A1691" s="2">
        <v>1760</v>
      </c>
      <c r="B1691" s="2" t="s">
        <v>569</v>
      </c>
      <c r="C1691" s="2" t="s">
        <v>16</v>
      </c>
      <c r="D1691" s="3">
        <v>42369</v>
      </c>
      <c r="E1691" s="4">
        <f t="shared" si="104"/>
        <v>2015</v>
      </c>
      <c r="F1691" s="2" t="s">
        <v>12</v>
      </c>
      <c r="G1691" s="2" t="s">
        <v>163</v>
      </c>
      <c r="H1691" s="5">
        <v>3653000000</v>
      </c>
      <c r="I1691" s="5">
        <v>2249000000</v>
      </c>
      <c r="J1691" s="5">
        <v>854000000</v>
      </c>
      <c r="K1691" s="5">
        <v>95000000</v>
      </c>
      <c r="L1691" s="2">
        <v>0</v>
      </c>
      <c r="M1691" s="1">
        <f t="shared" si="105"/>
        <v>949000000</v>
      </c>
      <c r="N1691" s="1">
        <f t="shared" si="106"/>
        <v>1404000000</v>
      </c>
      <c r="O1691" s="1">
        <f t="shared" si="107"/>
        <v>455000000</v>
      </c>
    </row>
    <row r="1692" spans="1:15" hidden="1" x14ac:dyDescent="0.3">
      <c r="A1692" s="2">
        <v>1761</v>
      </c>
      <c r="B1692" s="2" t="s">
        <v>570</v>
      </c>
      <c r="C1692" s="2" t="s">
        <v>11</v>
      </c>
      <c r="D1692" s="3">
        <v>41274</v>
      </c>
      <c r="E1692" s="4">
        <f t="shared" si="104"/>
        <v>2012</v>
      </c>
      <c r="F1692" s="2" t="s">
        <v>21</v>
      </c>
      <c r="G1692" s="2" t="s">
        <v>56</v>
      </c>
      <c r="H1692" s="5">
        <v>4986566000</v>
      </c>
      <c r="I1692" s="5">
        <v>1620566000</v>
      </c>
      <c r="J1692" s="5">
        <v>1641819000</v>
      </c>
      <c r="K1692" s="5">
        <v>885824000</v>
      </c>
      <c r="L1692" s="5">
        <v>35819000</v>
      </c>
      <c r="M1692" s="1">
        <f t="shared" si="105"/>
        <v>2563462000</v>
      </c>
      <c r="N1692" s="1">
        <f t="shared" si="106"/>
        <v>3366000000</v>
      </c>
      <c r="O1692" s="1">
        <f t="shared" si="107"/>
        <v>802538000</v>
      </c>
    </row>
    <row r="1693" spans="1:15" hidden="1" x14ac:dyDescent="0.3">
      <c r="A1693" s="2">
        <v>1762</v>
      </c>
      <c r="B1693" s="2" t="s">
        <v>570</v>
      </c>
      <c r="C1693" s="2" t="s">
        <v>14</v>
      </c>
      <c r="D1693" s="3">
        <v>41639</v>
      </c>
      <c r="E1693" s="4">
        <f t="shared" si="104"/>
        <v>2013</v>
      </c>
      <c r="F1693" s="2" t="s">
        <v>21</v>
      </c>
      <c r="G1693" s="2" t="s">
        <v>56</v>
      </c>
      <c r="H1693" s="5">
        <v>4680380000</v>
      </c>
      <c r="I1693" s="5">
        <v>1349380000</v>
      </c>
      <c r="J1693" s="5">
        <v>1751275000</v>
      </c>
      <c r="K1693" s="5">
        <v>957587000</v>
      </c>
      <c r="L1693" s="5">
        <v>44841000</v>
      </c>
      <c r="M1693" s="1">
        <f t="shared" si="105"/>
        <v>2753703000</v>
      </c>
      <c r="N1693" s="1">
        <f t="shared" si="106"/>
        <v>3331000000</v>
      </c>
      <c r="O1693" s="1">
        <f t="shared" si="107"/>
        <v>577297000</v>
      </c>
    </row>
    <row r="1694" spans="1:15" hidden="1" x14ac:dyDescent="0.3">
      <c r="A1694" s="2">
        <v>1763</v>
      </c>
      <c r="B1694" s="2" t="s">
        <v>570</v>
      </c>
      <c r="C1694" s="2" t="s">
        <v>15</v>
      </c>
      <c r="D1694" s="3">
        <v>42004</v>
      </c>
      <c r="E1694" s="4">
        <f t="shared" si="104"/>
        <v>2014</v>
      </c>
      <c r="F1694" s="2" t="s">
        <v>21</v>
      </c>
      <c r="G1694" s="2" t="s">
        <v>56</v>
      </c>
      <c r="H1694" s="5">
        <v>4618133000</v>
      </c>
      <c r="I1694" s="5">
        <v>1387375000</v>
      </c>
      <c r="J1694" s="5">
        <v>1770710000</v>
      </c>
      <c r="K1694" s="5">
        <v>1156386000</v>
      </c>
      <c r="L1694" s="5">
        <v>66750000</v>
      </c>
      <c r="M1694" s="1">
        <f t="shared" si="105"/>
        <v>2993846000</v>
      </c>
      <c r="N1694" s="1">
        <f t="shared" si="106"/>
        <v>3230758000</v>
      </c>
      <c r="O1694" s="1">
        <f t="shared" si="107"/>
        <v>236912000</v>
      </c>
    </row>
    <row r="1695" spans="1:15" hidden="1" x14ac:dyDescent="0.3">
      <c r="A1695" s="2">
        <v>1764</v>
      </c>
      <c r="B1695" s="2" t="s">
        <v>570</v>
      </c>
      <c r="C1695" s="2" t="s">
        <v>16</v>
      </c>
      <c r="D1695" s="3">
        <v>42369</v>
      </c>
      <c r="E1695" s="4">
        <f t="shared" si="104"/>
        <v>2015</v>
      </c>
      <c r="F1695" s="2" t="s">
        <v>21</v>
      </c>
      <c r="G1695" s="2" t="s">
        <v>56</v>
      </c>
      <c r="H1695" s="5">
        <v>4968301000</v>
      </c>
      <c r="I1695" s="5">
        <v>2077748000</v>
      </c>
      <c r="J1695" s="5">
        <v>1768522000</v>
      </c>
      <c r="K1695" s="5">
        <v>1177923000</v>
      </c>
      <c r="L1695" s="5">
        <v>79042000</v>
      </c>
      <c r="M1695" s="1">
        <f t="shared" si="105"/>
        <v>3025487000</v>
      </c>
      <c r="N1695" s="1">
        <f t="shared" si="106"/>
        <v>2890553000</v>
      </c>
      <c r="O1695" s="1">
        <f t="shared" si="107"/>
        <v>-134934000</v>
      </c>
    </row>
    <row r="1696" spans="1:15" hidden="1" x14ac:dyDescent="0.3">
      <c r="A1696" s="2">
        <v>1765</v>
      </c>
      <c r="B1696" s="2" t="s">
        <v>571</v>
      </c>
      <c r="C1696" s="2" t="s">
        <v>11</v>
      </c>
      <c r="D1696" s="3">
        <v>41272</v>
      </c>
      <c r="E1696" s="4">
        <f t="shared" si="104"/>
        <v>2012</v>
      </c>
      <c r="F1696" s="2" t="s">
        <v>18</v>
      </c>
      <c r="G1696" s="2" t="s">
        <v>154</v>
      </c>
      <c r="H1696" s="5">
        <v>13633000000</v>
      </c>
      <c r="I1696" s="5">
        <v>9852000000</v>
      </c>
      <c r="J1696" s="5">
        <v>1450000000</v>
      </c>
      <c r="K1696" s="2">
        <v>0</v>
      </c>
      <c r="L1696" s="2">
        <v>0</v>
      </c>
      <c r="M1696" s="1">
        <f t="shared" si="105"/>
        <v>1450000000</v>
      </c>
      <c r="N1696" s="1">
        <f t="shared" si="106"/>
        <v>3781000000</v>
      </c>
      <c r="O1696" s="1">
        <f t="shared" si="107"/>
        <v>2331000000</v>
      </c>
    </row>
    <row r="1697" spans="1:15" hidden="1" x14ac:dyDescent="0.3">
      <c r="A1697" s="2">
        <v>1766</v>
      </c>
      <c r="B1697" s="2" t="s">
        <v>571</v>
      </c>
      <c r="C1697" s="2" t="s">
        <v>14</v>
      </c>
      <c r="D1697" s="3">
        <v>41636</v>
      </c>
      <c r="E1697" s="4">
        <f t="shared" si="104"/>
        <v>2013</v>
      </c>
      <c r="F1697" s="2" t="s">
        <v>18</v>
      </c>
      <c r="G1697" s="2" t="s">
        <v>154</v>
      </c>
      <c r="H1697" s="5">
        <v>13084000000</v>
      </c>
      <c r="I1697" s="5">
        <v>9501000000</v>
      </c>
      <c r="J1697" s="5">
        <v>1454000000</v>
      </c>
      <c r="K1697" s="2">
        <v>0</v>
      </c>
      <c r="L1697" s="2">
        <v>0</v>
      </c>
      <c r="M1697" s="1">
        <f t="shared" si="105"/>
        <v>1454000000</v>
      </c>
      <c r="N1697" s="1">
        <f t="shared" si="106"/>
        <v>3583000000</v>
      </c>
      <c r="O1697" s="1">
        <f t="shared" si="107"/>
        <v>2129000000</v>
      </c>
    </row>
    <row r="1698" spans="1:15" hidden="1" x14ac:dyDescent="0.3">
      <c r="A1698" s="2">
        <v>1767</v>
      </c>
      <c r="B1698" s="2" t="s">
        <v>571</v>
      </c>
      <c r="C1698" s="2" t="s">
        <v>15</v>
      </c>
      <c r="D1698" s="3">
        <v>42000</v>
      </c>
      <c r="E1698" s="4">
        <f t="shared" si="104"/>
        <v>2014</v>
      </c>
      <c r="F1698" s="2" t="s">
        <v>18</v>
      </c>
      <c r="G1698" s="2" t="s">
        <v>154</v>
      </c>
      <c r="H1698" s="5">
        <v>13279000000</v>
      </c>
      <c r="I1698" s="5">
        <v>9682000000</v>
      </c>
      <c r="J1698" s="5">
        <v>1505000000</v>
      </c>
      <c r="K1698" s="2">
        <v>0</v>
      </c>
      <c r="L1698" s="2">
        <v>0</v>
      </c>
      <c r="M1698" s="1">
        <f t="shared" si="105"/>
        <v>1505000000</v>
      </c>
      <c r="N1698" s="1">
        <f t="shared" si="106"/>
        <v>3597000000</v>
      </c>
      <c r="O1698" s="1">
        <f t="shared" si="107"/>
        <v>2092000000</v>
      </c>
    </row>
    <row r="1699" spans="1:15" hidden="1" x14ac:dyDescent="0.3">
      <c r="A1699" s="2">
        <v>1768</v>
      </c>
      <c r="B1699" s="2" t="s">
        <v>571</v>
      </c>
      <c r="C1699" s="2" t="s">
        <v>16</v>
      </c>
      <c r="D1699" s="3">
        <v>42364</v>
      </c>
      <c r="E1699" s="4">
        <f t="shared" si="104"/>
        <v>2015</v>
      </c>
      <c r="F1699" s="2" t="s">
        <v>18</v>
      </c>
      <c r="G1699" s="2" t="s">
        <v>154</v>
      </c>
      <c r="H1699" s="5">
        <v>13105000000</v>
      </c>
      <c r="I1699" s="5">
        <v>9359000000</v>
      </c>
      <c r="J1699" s="5">
        <v>1746000000</v>
      </c>
      <c r="K1699" s="2">
        <v>0</v>
      </c>
      <c r="L1699" s="2">
        <v>0</v>
      </c>
      <c r="M1699" s="1">
        <f t="shared" si="105"/>
        <v>1746000000</v>
      </c>
      <c r="N1699" s="1">
        <f t="shared" si="106"/>
        <v>3746000000</v>
      </c>
      <c r="O1699" s="1">
        <f t="shared" si="107"/>
        <v>2000000000</v>
      </c>
    </row>
    <row r="1700" spans="1:15" hidden="1" x14ac:dyDescent="0.3">
      <c r="A1700" s="2">
        <v>1769</v>
      </c>
      <c r="B1700" s="2" t="s">
        <v>572</v>
      </c>
      <c r="C1700" s="2" t="s">
        <v>11</v>
      </c>
      <c r="D1700" s="3">
        <v>41274</v>
      </c>
      <c r="E1700" s="4">
        <f t="shared" si="104"/>
        <v>2012</v>
      </c>
      <c r="F1700" s="2" t="s">
        <v>24</v>
      </c>
      <c r="G1700" s="2" t="s">
        <v>29</v>
      </c>
      <c r="H1700" s="5">
        <v>4471700000</v>
      </c>
      <c r="I1700" s="5">
        <v>1125200000</v>
      </c>
      <c r="J1700" s="5">
        <v>1822100000</v>
      </c>
      <c r="K1700" s="5">
        <v>225600000</v>
      </c>
      <c r="L1700" s="2">
        <v>0</v>
      </c>
      <c r="M1700" s="1">
        <f t="shared" si="105"/>
        <v>2047700000</v>
      </c>
      <c r="N1700" s="1">
        <f t="shared" si="106"/>
        <v>3346500000</v>
      </c>
      <c r="O1700" s="1">
        <f t="shared" si="107"/>
        <v>1298800000</v>
      </c>
    </row>
    <row r="1701" spans="1:15" hidden="1" x14ac:dyDescent="0.3">
      <c r="A1701" s="2">
        <v>1770</v>
      </c>
      <c r="B1701" s="2" t="s">
        <v>572</v>
      </c>
      <c r="C1701" s="2" t="s">
        <v>14</v>
      </c>
      <c r="D1701" s="3">
        <v>41639</v>
      </c>
      <c r="E1701" s="4">
        <f t="shared" si="104"/>
        <v>2013</v>
      </c>
      <c r="F1701" s="2" t="s">
        <v>24</v>
      </c>
      <c r="G1701" s="2" t="s">
        <v>29</v>
      </c>
      <c r="H1701" s="5">
        <v>4623400000</v>
      </c>
      <c r="I1701" s="5">
        <v>1266700000</v>
      </c>
      <c r="J1701" s="5">
        <v>1796300000</v>
      </c>
      <c r="K1701" s="5">
        <v>203000000</v>
      </c>
      <c r="L1701" s="5">
        <v>78500000</v>
      </c>
      <c r="M1701" s="1">
        <f t="shared" si="105"/>
        <v>2077800000</v>
      </c>
      <c r="N1701" s="1">
        <f t="shared" si="106"/>
        <v>3356700000</v>
      </c>
      <c r="O1701" s="1">
        <f t="shared" si="107"/>
        <v>1278900000</v>
      </c>
    </row>
    <row r="1702" spans="1:15" hidden="1" x14ac:dyDescent="0.3">
      <c r="A1702" s="2">
        <v>1771</v>
      </c>
      <c r="B1702" s="2" t="s">
        <v>572</v>
      </c>
      <c r="C1702" s="2" t="s">
        <v>15</v>
      </c>
      <c r="D1702" s="3">
        <v>42004</v>
      </c>
      <c r="E1702" s="4">
        <f t="shared" si="104"/>
        <v>2014</v>
      </c>
      <c r="F1702" s="2" t="s">
        <v>24</v>
      </c>
      <c r="G1702" s="2" t="s">
        <v>29</v>
      </c>
      <c r="H1702" s="5">
        <v>4673300000</v>
      </c>
      <c r="I1702" s="5">
        <v>1242800000</v>
      </c>
      <c r="J1702" s="5">
        <v>1772200000</v>
      </c>
      <c r="K1702" s="5">
        <v>187400000</v>
      </c>
      <c r="L1702" s="5">
        <v>92500000</v>
      </c>
      <c r="M1702" s="1">
        <f t="shared" si="105"/>
        <v>2052100000</v>
      </c>
      <c r="N1702" s="1">
        <f t="shared" si="106"/>
        <v>3430500000</v>
      </c>
      <c r="O1702" s="1">
        <f t="shared" si="107"/>
        <v>1378400000</v>
      </c>
    </row>
    <row r="1703" spans="1:15" hidden="1" x14ac:dyDescent="0.3">
      <c r="A1703" s="2">
        <v>1772</v>
      </c>
      <c r="B1703" s="2" t="s">
        <v>572</v>
      </c>
      <c r="C1703" s="2" t="s">
        <v>16</v>
      </c>
      <c r="D1703" s="3">
        <v>42369</v>
      </c>
      <c r="E1703" s="4">
        <f t="shared" si="104"/>
        <v>2015</v>
      </c>
      <c r="F1703" s="2" t="s">
        <v>24</v>
      </c>
      <c r="G1703" s="2" t="s">
        <v>29</v>
      </c>
      <c r="H1703" s="5">
        <v>5997800000</v>
      </c>
      <c r="I1703" s="5">
        <v>1800600000</v>
      </c>
      <c r="J1703" s="5">
        <v>2291900000</v>
      </c>
      <c r="K1703" s="5">
        <v>268800000</v>
      </c>
      <c r="L1703" s="5">
        <v>337400000</v>
      </c>
      <c r="M1703" s="1">
        <f t="shared" si="105"/>
        <v>2898100000</v>
      </c>
      <c r="N1703" s="1">
        <f t="shared" si="106"/>
        <v>4197200000</v>
      </c>
      <c r="O1703" s="1">
        <f t="shared" si="107"/>
        <v>1299100000</v>
      </c>
    </row>
    <row r="1704" spans="1:15" hidden="1" x14ac:dyDescent="0.3">
      <c r="A1704" s="2">
        <v>1773</v>
      </c>
      <c r="B1704" s="2" t="s">
        <v>573</v>
      </c>
      <c r="C1704" s="2" t="s">
        <v>11</v>
      </c>
      <c r="D1704" s="3">
        <v>41274</v>
      </c>
      <c r="E1704" s="4">
        <f t="shared" si="104"/>
        <v>2012</v>
      </c>
      <c r="F1704" s="2" t="s">
        <v>46</v>
      </c>
      <c r="G1704" s="2" t="s">
        <v>139</v>
      </c>
      <c r="H1704" s="5">
        <v>2458592000</v>
      </c>
      <c r="I1704" s="5">
        <v>80146000</v>
      </c>
      <c r="J1704" s="5">
        <v>1579007000</v>
      </c>
      <c r="K1704" s="2">
        <v>0</v>
      </c>
      <c r="L1704" s="5">
        <v>31237000</v>
      </c>
      <c r="M1704" s="1">
        <f t="shared" si="105"/>
        <v>1610244000</v>
      </c>
      <c r="N1704" s="1">
        <f t="shared" si="106"/>
        <v>2378446000</v>
      </c>
      <c r="O1704" s="1">
        <f t="shared" si="107"/>
        <v>768202000</v>
      </c>
    </row>
    <row r="1705" spans="1:15" hidden="1" x14ac:dyDescent="0.3">
      <c r="A1705" s="2">
        <v>1774</v>
      </c>
      <c r="B1705" s="2" t="s">
        <v>573</v>
      </c>
      <c r="C1705" s="2" t="s">
        <v>14</v>
      </c>
      <c r="D1705" s="3">
        <v>41639</v>
      </c>
      <c r="E1705" s="4">
        <f t="shared" si="104"/>
        <v>2013</v>
      </c>
      <c r="F1705" s="2" t="s">
        <v>46</v>
      </c>
      <c r="G1705" s="2" t="s">
        <v>139</v>
      </c>
      <c r="H1705" s="5">
        <v>2278812000</v>
      </c>
      <c r="I1705" s="5">
        <v>58913000</v>
      </c>
      <c r="J1705" s="5">
        <v>1700064000</v>
      </c>
      <c r="K1705" s="2">
        <v>0</v>
      </c>
      <c r="L1705" s="5">
        <v>-72761000</v>
      </c>
      <c r="M1705" s="1">
        <f t="shared" si="105"/>
        <v>1627303000</v>
      </c>
      <c r="N1705" s="1">
        <f t="shared" si="106"/>
        <v>2219899000</v>
      </c>
      <c r="O1705" s="1">
        <f t="shared" si="107"/>
        <v>592596000</v>
      </c>
    </row>
    <row r="1706" spans="1:15" hidden="1" x14ac:dyDescent="0.3">
      <c r="A1706" s="2">
        <v>1775</v>
      </c>
      <c r="B1706" s="2" t="s">
        <v>573</v>
      </c>
      <c r="C1706" s="2" t="s">
        <v>15</v>
      </c>
      <c r="D1706" s="3">
        <v>42004</v>
      </c>
      <c r="E1706" s="4">
        <f t="shared" si="104"/>
        <v>2014</v>
      </c>
      <c r="F1706" s="2" t="s">
        <v>46</v>
      </c>
      <c r="G1706" s="2" t="s">
        <v>139</v>
      </c>
      <c r="H1706" s="5">
        <v>2361631000</v>
      </c>
      <c r="I1706" s="5">
        <v>49736000</v>
      </c>
      <c r="J1706" s="5">
        <v>1654369000</v>
      </c>
      <c r="K1706" s="2">
        <v>0</v>
      </c>
      <c r="L1706" s="5">
        <v>-87159000</v>
      </c>
      <c r="M1706" s="1">
        <f t="shared" si="105"/>
        <v>1567210000</v>
      </c>
      <c r="N1706" s="1">
        <f t="shared" si="106"/>
        <v>2311895000</v>
      </c>
      <c r="O1706" s="1">
        <f t="shared" si="107"/>
        <v>744685000</v>
      </c>
    </row>
    <row r="1707" spans="1:15" hidden="1" x14ac:dyDescent="0.3">
      <c r="A1707" s="2">
        <v>1776</v>
      </c>
      <c r="B1707" s="2" t="s">
        <v>573</v>
      </c>
      <c r="C1707" s="2" t="s">
        <v>16</v>
      </c>
      <c r="D1707" s="3">
        <v>42369</v>
      </c>
      <c r="E1707" s="4">
        <f t="shared" si="104"/>
        <v>2015</v>
      </c>
      <c r="F1707" s="2" t="s">
        <v>46</v>
      </c>
      <c r="G1707" s="2" t="s">
        <v>139</v>
      </c>
      <c r="H1707" s="5">
        <v>2210591000</v>
      </c>
      <c r="I1707" s="5">
        <v>49344000</v>
      </c>
      <c r="J1707" s="5">
        <v>1591239000</v>
      </c>
      <c r="K1707" s="2">
        <v>0</v>
      </c>
      <c r="L1707" s="5">
        <v>49282000</v>
      </c>
      <c r="M1707" s="1">
        <f t="shared" si="105"/>
        <v>1640521000</v>
      </c>
      <c r="N1707" s="1">
        <f t="shared" si="106"/>
        <v>2161247000</v>
      </c>
      <c r="O1707" s="1">
        <f t="shared" si="107"/>
        <v>520726000</v>
      </c>
    </row>
    <row r="1708" spans="1:15" hidden="1" x14ac:dyDescent="0.3">
      <c r="A1708" s="2">
        <v>1777</v>
      </c>
      <c r="B1708" s="2" t="s">
        <v>574</v>
      </c>
      <c r="C1708" s="2" t="s">
        <v>11</v>
      </c>
      <c r="D1708" s="3">
        <v>41639</v>
      </c>
      <c r="E1708" s="4">
        <f t="shared" si="104"/>
        <v>2013</v>
      </c>
      <c r="F1708" s="2" t="s">
        <v>24</v>
      </c>
      <c r="G1708" s="2" t="s">
        <v>25</v>
      </c>
      <c r="H1708" s="5">
        <v>4561000000</v>
      </c>
      <c r="I1708" s="5">
        <v>1669000000</v>
      </c>
      <c r="J1708" s="5">
        <v>1613000000</v>
      </c>
      <c r="K1708" s="5">
        <v>399000000</v>
      </c>
      <c r="L1708" s="5">
        <v>60000000</v>
      </c>
      <c r="M1708" s="1">
        <f t="shared" si="105"/>
        <v>2072000000</v>
      </c>
      <c r="N1708" s="1">
        <f t="shared" si="106"/>
        <v>2892000000</v>
      </c>
      <c r="O1708" s="1">
        <f t="shared" si="107"/>
        <v>820000000</v>
      </c>
    </row>
    <row r="1709" spans="1:15" hidden="1" x14ac:dyDescent="0.3">
      <c r="A1709" s="2">
        <v>1778</v>
      </c>
      <c r="B1709" s="2" t="s">
        <v>574</v>
      </c>
      <c r="C1709" s="2" t="s">
        <v>14</v>
      </c>
      <c r="D1709" s="3">
        <v>42004</v>
      </c>
      <c r="E1709" s="4">
        <f t="shared" si="104"/>
        <v>2014</v>
      </c>
      <c r="F1709" s="2" t="s">
        <v>24</v>
      </c>
      <c r="G1709" s="2" t="s">
        <v>25</v>
      </c>
      <c r="H1709" s="5">
        <v>4785000000</v>
      </c>
      <c r="I1709" s="5">
        <v>1717000000</v>
      </c>
      <c r="J1709" s="5">
        <v>1643000000</v>
      </c>
      <c r="K1709" s="5">
        <v>396000000</v>
      </c>
      <c r="L1709" s="5">
        <v>60000000</v>
      </c>
      <c r="M1709" s="1">
        <f t="shared" si="105"/>
        <v>2099000000</v>
      </c>
      <c r="N1709" s="1">
        <f t="shared" si="106"/>
        <v>3068000000</v>
      </c>
      <c r="O1709" s="1">
        <f t="shared" si="107"/>
        <v>969000000</v>
      </c>
    </row>
    <row r="1710" spans="1:15" hidden="1" x14ac:dyDescent="0.3">
      <c r="A1710" s="2">
        <v>1779</v>
      </c>
      <c r="B1710" s="2" t="s">
        <v>574</v>
      </c>
      <c r="C1710" s="2" t="s">
        <v>15</v>
      </c>
      <c r="D1710" s="3">
        <v>42369</v>
      </c>
      <c r="E1710" s="4">
        <f t="shared" si="104"/>
        <v>2015</v>
      </c>
      <c r="F1710" s="2" t="s">
        <v>24</v>
      </c>
      <c r="G1710" s="2" t="s">
        <v>25</v>
      </c>
      <c r="H1710" s="5">
        <v>4765000000</v>
      </c>
      <c r="I1710" s="5">
        <v>1738000000</v>
      </c>
      <c r="J1710" s="5">
        <v>1532000000</v>
      </c>
      <c r="K1710" s="5">
        <v>364000000</v>
      </c>
      <c r="L1710" s="5">
        <v>61000000</v>
      </c>
      <c r="M1710" s="1">
        <f t="shared" si="105"/>
        <v>1957000000</v>
      </c>
      <c r="N1710" s="1">
        <f t="shared" si="106"/>
        <v>3027000000</v>
      </c>
      <c r="O1710" s="1">
        <f t="shared" si="107"/>
        <v>1070000000</v>
      </c>
    </row>
    <row r="1711" spans="1:15" hidden="1" x14ac:dyDescent="0.3">
      <c r="A1711" s="2">
        <v>1780</v>
      </c>
      <c r="B1711" s="2" t="s">
        <v>574</v>
      </c>
      <c r="C1711" s="2" t="s">
        <v>16</v>
      </c>
      <c r="D1711" s="3">
        <v>42735</v>
      </c>
      <c r="E1711" s="4">
        <f t="shared" si="104"/>
        <v>2016</v>
      </c>
      <c r="F1711" s="2" t="s">
        <v>24</v>
      </c>
      <c r="G1711" s="2" t="s">
        <v>25</v>
      </c>
      <c r="H1711" s="5">
        <v>4888000000</v>
      </c>
      <c r="I1711" s="5">
        <v>1666000000</v>
      </c>
      <c r="J1711" s="5">
        <v>1364000000</v>
      </c>
      <c r="K1711" s="5">
        <v>376000000</v>
      </c>
      <c r="L1711" s="5">
        <v>85000000</v>
      </c>
      <c r="M1711" s="1">
        <f t="shared" si="105"/>
        <v>1825000000</v>
      </c>
      <c r="N1711" s="1">
        <f t="shared" si="106"/>
        <v>3222000000</v>
      </c>
      <c r="O1711" s="1">
        <f t="shared" si="107"/>
        <v>1397000000</v>
      </c>
    </row>
    <row r="1713" spans="2:8" x14ac:dyDescent="0.3">
      <c r="B1713" s="2"/>
    </row>
    <row r="1714" spans="2:8" x14ac:dyDescent="0.3">
      <c r="B1714" s="1"/>
    </row>
    <row r="1716" spans="2:8" x14ac:dyDescent="0.3">
      <c r="H1716" t="s">
        <v>579</v>
      </c>
    </row>
  </sheetData>
  <autoFilter ref="A1:O1711" xr:uid="{A8E153DC-A98D-4177-B6E0-5B7E462ED100}">
    <filterColumn colId="6">
      <filters>
        <filter val="Computer Hardwa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4EE2-E0D1-4FB3-8CF8-522A6C3226F2}">
  <dimension ref="A1:N507"/>
  <sheetViews>
    <sheetView topLeftCell="E438" zoomScale="79" zoomScaleNormal="79" workbookViewId="0">
      <selection activeCell="M450" sqref="M450"/>
    </sheetView>
  </sheetViews>
  <sheetFormatPr defaultRowHeight="14.4" x14ac:dyDescent="0.3"/>
  <cols>
    <col min="1" max="1" width="23.88671875" customWidth="1"/>
    <col min="2" max="2" width="19.33203125" bestFit="1" customWidth="1"/>
    <col min="3" max="3" width="24.88671875" bestFit="1" customWidth="1"/>
    <col min="4" max="4" width="15.109375" bestFit="1" customWidth="1"/>
    <col min="5" max="5" width="24.88671875" bestFit="1" customWidth="1"/>
    <col min="6" max="10" width="21.44140625" bestFit="1" customWidth="1"/>
    <col min="11" max="11" width="17.77734375" bestFit="1" customWidth="1"/>
    <col min="12" max="12" width="22.44140625" customWidth="1"/>
    <col min="13" max="13" width="17.44140625" customWidth="1"/>
    <col min="14" max="14" width="17.33203125" customWidth="1"/>
  </cols>
  <sheetData>
    <row r="1" spans="1:12" x14ac:dyDescent="0.3">
      <c r="A1" s="23" t="s">
        <v>580</v>
      </c>
      <c r="B1" s="23"/>
      <c r="C1" s="23"/>
      <c r="D1" s="23"/>
      <c r="E1" s="23"/>
      <c r="F1" s="23"/>
    </row>
    <row r="3" spans="1:12" x14ac:dyDescent="0.3">
      <c r="A3" s="11" t="s">
        <v>584</v>
      </c>
      <c r="B3" s="11" t="s">
        <v>583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">
      <c r="A4" s="11" t="s">
        <v>581</v>
      </c>
      <c r="B4" s="2">
        <v>2003</v>
      </c>
      <c r="C4" s="2">
        <v>2004</v>
      </c>
      <c r="D4" s="2">
        <v>2006</v>
      </c>
      <c r="E4" s="2">
        <v>2007</v>
      </c>
      <c r="F4" s="2">
        <v>2012</v>
      </c>
      <c r="G4" s="2">
        <v>2013</v>
      </c>
      <c r="H4" s="2">
        <v>2014</v>
      </c>
      <c r="I4" s="2">
        <v>2015</v>
      </c>
      <c r="J4" s="2">
        <v>2016</v>
      </c>
      <c r="K4" s="2">
        <v>2017</v>
      </c>
      <c r="L4" s="2" t="s">
        <v>582</v>
      </c>
    </row>
    <row r="5" spans="1:12" x14ac:dyDescent="0.3">
      <c r="A5" s="2" t="s">
        <v>393</v>
      </c>
      <c r="B5" s="12"/>
      <c r="C5" s="12"/>
      <c r="D5" s="12"/>
      <c r="E5" s="12"/>
      <c r="F5" s="12"/>
      <c r="G5" s="12">
        <v>14861000000</v>
      </c>
      <c r="H5" s="12">
        <v>15855000000</v>
      </c>
      <c r="I5" s="12">
        <v>15001000000</v>
      </c>
      <c r="J5" s="12">
        <v>13502000000</v>
      </c>
      <c r="K5" s="12"/>
      <c r="L5" s="12">
        <v>59219000000</v>
      </c>
    </row>
    <row r="6" spans="1:12" x14ac:dyDescent="0.3">
      <c r="A6" s="2" t="s">
        <v>371</v>
      </c>
      <c r="B6" s="12"/>
      <c r="C6" s="12"/>
      <c r="D6" s="12"/>
      <c r="E6" s="12"/>
      <c r="F6" s="12">
        <v>11814000000</v>
      </c>
      <c r="G6" s="12">
        <v>12784000000</v>
      </c>
      <c r="H6" s="12">
        <v>13796000000</v>
      </c>
      <c r="I6" s="12">
        <v>14486000000</v>
      </c>
      <c r="J6" s="12"/>
      <c r="K6" s="12"/>
      <c r="L6" s="12">
        <v>52880000000</v>
      </c>
    </row>
    <row r="7" spans="1:12" x14ac:dyDescent="0.3">
      <c r="A7" s="2" t="s">
        <v>414</v>
      </c>
      <c r="B7" s="12"/>
      <c r="C7" s="12"/>
      <c r="D7" s="12"/>
      <c r="E7" s="12"/>
      <c r="F7" s="12">
        <v>17194000000</v>
      </c>
      <c r="G7" s="12">
        <v>19221000000</v>
      </c>
      <c r="H7" s="12">
        <v>21440000000</v>
      </c>
      <c r="I7" s="12">
        <v>14757000000</v>
      </c>
      <c r="J7" s="12"/>
      <c r="K7" s="12"/>
      <c r="L7" s="12">
        <v>72612000000</v>
      </c>
    </row>
    <row r="8" spans="1:12" x14ac:dyDescent="0.3">
      <c r="A8" s="2" t="s">
        <v>10</v>
      </c>
      <c r="B8" s="12"/>
      <c r="C8" s="12"/>
      <c r="D8" s="12"/>
      <c r="E8" s="12"/>
      <c r="F8" s="12">
        <v>24855000000</v>
      </c>
      <c r="G8" s="12">
        <v>26743000000</v>
      </c>
      <c r="H8" s="12">
        <v>42650000000</v>
      </c>
      <c r="I8" s="12">
        <v>40990000000</v>
      </c>
      <c r="J8" s="12"/>
      <c r="K8" s="12"/>
      <c r="L8" s="12">
        <v>135238000000</v>
      </c>
    </row>
    <row r="9" spans="1:12" x14ac:dyDescent="0.3">
      <c r="A9" s="2" t="s">
        <v>17</v>
      </c>
      <c r="B9" s="12"/>
      <c r="C9" s="12"/>
      <c r="D9" s="12"/>
      <c r="E9" s="12"/>
      <c r="F9" s="12">
        <v>6205003000</v>
      </c>
      <c r="G9" s="12">
        <v>6493814000</v>
      </c>
      <c r="H9" s="12"/>
      <c r="I9" s="12">
        <v>9843861000</v>
      </c>
      <c r="J9" s="12">
        <v>9737018000</v>
      </c>
      <c r="K9" s="12"/>
      <c r="L9" s="12">
        <v>32279696000</v>
      </c>
    </row>
    <row r="10" spans="1:12" x14ac:dyDescent="0.3">
      <c r="A10" s="2" t="s">
        <v>20</v>
      </c>
      <c r="B10" s="12"/>
      <c r="C10" s="12"/>
      <c r="D10" s="12"/>
      <c r="E10" s="12"/>
      <c r="F10" s="12"/>
      <c r="G10" s="12">
        <v>170910000000</v>
      </c>
      <c r="H10" s="12">
        <v>182795000000</v>
      </c>
      <c r="I10" s="12">
        <v>233715000000</v>
      </c>
      <c r="J10" s="12">
        <v>215639000000</v>
      </c>
      <c r="K10" s="12"/>
      <c r="L10" s="12">
        <v>803059000000</v>
      </c>
    </row>
    <row r="11" spans="1:12" x14ac:dyDescent="0.3">
      <c r="A11" s="2" t="s">
        <v>23</v>
      </c>
      <c r="B11" s="12"/>
      <c r="C11" s="12"/>
      <c r="D11" s="12"/>
      <c r="E11" s="12"/>
      <c r="F11" s="12">
        <v>18380000000</v>
      </c>
      <c r="G11" s="12">
        <v>18790000000</v>
      </c>
      <c r="H11" s="12">
        <v>19960000000</v>
      </c>
      <c r="I11" s="12">
        <v>22859000000</v>
      </c>
      <c r="J11" s="12"/>
      <c r="K11" s="12"/>
      <c r="L11" s="12">
        <v>79989000000</v>
      </c>
    </row>
    <row r="12" spans="1:12" x14ac:dyDescent="0.3">
      <c r="A12" s="2" t="s">
        <v>26</v>
      </c>
      <c r="B12" s="12"/>
      <c r="C12" s="12"/>
      <c r="D12" s="12"/>
      <c r="E12" s="12"/>
      <c r="F12" s="12"/>
      <c r="G12" s="12">
        <v>87959167000</v>
      </c>
      <c r="H12" s="12">
        <v>119569127000</v>
      </c>
      <c r="I12" s="12">
        <v>135961803000</v>
      </c>
      <c r="J12" s="12">
        <v>146849686000</v>
      </c>
      <c r="K12" s="12"/>
      <c r="L12" s="12">
        <v>490339783000</v>
      </c>
    </row>
    <row r="13" spans="1:12" x14ac:dyDescent="0.3">
      <c r="A13" s="2" t="s">
        <v>28</v>
      </c>
      <c r="B13" s="12"/>
      <c r="C13" s="12"/>
      <c r="D13" s="12"/>
      <c r="E13" s="12"/>
      <c r="F13" s="12">
        <v>19050000000</v>
      </c>
      <c r="G13" s="12">
        <v>19657000000</v>
      </c>
      <c r="H13" s="12">
        <v>20247000000</v>
      </c>
      <c r="I13" s="12">
        <v>20405000000</v>
      </c>
      <c r="J13" s="12"/>
      <c r="K13" s="12"/>
      <c r="L13" s="12">
        <v>79359000000</v>
      </c>
    </row>
    <row r="14" spans="1:12" x14ac:dyDescent="0.3">
      <c r="A14" s="2" t="s">
        <v>30</v>
      </c>
      <c r="B14" s="12"/>
      <c r="C14" s="12"/>
      <c r="D14" s="12"/>
      <c r="E14" s="12"/>
      <c r="F14" s="12"/>
      <c r="G14" s="12">
        <v>4055240000</v>
      </c>
      <c r="H14" s="12">
        <v>4147065000</v>
      </c>
      <c r="I14" s="12">
        <v>4795511000</v>
      </c>
      <c r="J14" s="12">
        <v>5854430000</v>
      </c>
      <c r="K14" s="12"/>
      <c r="L14" s="12">
        <v>18852246000</v>
      </c>
    </row>
    <row r="15" spans="1:12" x14ac:dyDescent="0.3">
      <c r="A15" s="2" t="s">
        <v>32</v>
      </c>
      <c r="B15" s="12"/>
      <c r="C15" s="12"/>
      <c r="D15" s="12"/>
      <c r="E15" s="12"/>
      <c r="F15" s="12"/>
      <c r="G15" s="12">
        <v>2633689000</v>
      </c>
      <c r="H15" s="12">
        <v>2864773000</v>
      </c>
      <c r="I15" s="12">
        <v>3435092000</v>
      </c>
      <c r="J15" s="12">
        <v>3421409000</v>
      </c>
      <c r="K15" s="12"/>
      <c r="L15" s="12">
        <v>12354963000</v>
      </c>
    </row>
    <row r="16" spans="1:12" x14ac:dyDescent="0.3">
      <c r="A16" s="2" t="s">
        <v>34</v>
      </c>
      <c r="B16" s="12"/>
      <c r="C16" s="12"/>
      <c r="D16" s="12"/>
      <c r="E16" s="12"/>
      <c r="F16" s="12">
        <v>90559000000</v>
      </c>
      <c r="G16" s="12">
        <v>89804000000</v>
      </c>
      <c r="H16" s="12">
        <v>81201000000</v>
      </c>
      <c r="I16" s="12">
        <v>67702000000</v>
      </c>
      <c r="J16" s="12"/>
      <c r="K16" s="12"/>
      <c r="L16" s="12">
        <v>329266000000</v>
      </c>
    </row>
    <row r="17" spans="1:12" x14ac:dyDescent="0.3">
      <c r="A17" s="2" t="s">
        <v>37</v>
      </c>
      <c r="B17" s="12"/>
      <c r="C17" s="12"/>
      <c r="D17" s="12"/>
      <c r="E17" s="12"/>
      <c r="F17" s="12">
        <v>3641390000</v>
      </c>
      <c r="G17" s="12">
        <v>4319063000</v>
      </c>
      <c r="H17" s="12">
        <v>5302940000</v>
      </c>
      <c r="I17" s="12">
        <v>6439746000</v>
      </c>
      <c r="J17" s="12"/>
      <c r="K17" s="12"/>
      <c r="L17" s="12">
        <v>19703139000</v>
      </c>
    </row>
    <row r="18" spans="1:12" x14ac:dyDescent="0.3">
      <c r="A18" s="2" t="s">
        <v>39</v>
      </c>
      <c r="B18" s="12"/>
      <c r="C18" s="12"/>
      <c r="D18" s="12"/>
      <c r="E18" s="12"/>
      <c r="F18" s="12"/>
      <c r="G18" s="12">
        <v>2312200000</v>
      </c>
      <c r="H18" s="12">
        <v>2273900000</v>
      </c>
      <c r="I18" s="12">
        <v>2512200000</v>
      </c>
      <c r="J18" s="12">
        <v>2504100000</v>
      </c>
      <c r="K18" s="12"/>
      <c r="L18" s="12">
        <v>9602400000</v>
      </c>
    </row>
    <row r="19" spans="1:12" x14ac:dyDescent="0.3">
      <c r="A19" s="2" t="s">
        <v>40</v>
      </c>
      <c r="B19" s="12"/>
      <c r="C19" s="12"/>
      <c r="D19" s="12"/>
      <c r="E19" s="12"/>
      <c r="F19" s="12">
        <v>5781000000</v>
      </c>
      <c r="G19" s="12">
        <v>5838000000</v>
      </c>
      <c r="H19" s="12">
        <v>6053000000</v>
      </c>
      <c r="I19" s="12">
        <v>6098000000</v>
      </c>
      <c r="J19" s="12"/>
      <c r="K19" s="12"/>
      <c r="L19" s="12">
        <v>23770000000</v>
      </c>
    </row>
    <row r="20" spans="1:12" x14ac:dyDescent="0.3">
      <c r="A20" s="2" t="s">
        <v>43</v>
      </c>
      <c r="B20" s="12"/>
      <c r="C20" s="12"/>
      <c r="D20" s="12"/>
      <c r="E20" s="12"/>
      <c r="F20" s="12">
        <v>14945000000</v>
      </c>
      <c r="G20" s="12">
        <v>14813500000</v>
      </c>
      <c r="H20" s="12">
        <v>16378600000</v>
      </c>
      <c r="I20" s="12">
        <v>16453200000</v>
      </c>
      <c r="J20" s="12"/>
      <c r="K20" s="12"/>
      <c r="L20" s="12">
        <v>62590300000</v>
      </c>
    </row>
    <row r="21" spans="1:12" x14ac:dyDescent="0.3">
      <c r="A21" s="2" t="s">
        <v>45</v>
      </c>
      <c r="B21" s="12"/>
      <c r="C21" s="12"/>
      <c r="D21" s="12"/>
      <c r="E21" s="12"/>
      <c r="F21" s="12">
        <v>25364000000</v>
      </c>
      <c r="G21" s="12">
        <v>23939000000</v>
      </c>
      <c r="H21" s="12">
        <v>22728000000</v>
      </c>
      <c r="I21" s="12">
        <v>20872000000</v>
      </c>
      <c r="J21" s="12"/>
      <c r="K21" s="12"/>
      <c r="L21" s="12">
        <v>92903000000</v>
      </c>
    </row>
    <row r="22" spans="1:12" x14ac:dyDescent="0.3">
      <c r="A22" s="2" t="s">
        <v>48</v>
      </c>
      <c r="B22" s="12"/>
      <c r="C22" s="12"/>
      <c r="D22" s="12"/>
      <c r="E22" s="12"/>
      <c r="F22" s="12">
        <v>71214000000</v>
      </c>
      <c r="G22" s="12">
        <v>68874000000</v>
      </c>
      <c r="H22" s="12">
        <v>64406000000</v>
      </c>
      <c r="I22" s="12">
        <v>58327000000</v>
      </c>
      <c r="J22" s="12"/>
      <c r="K22" s="12"/>
      <c r="L22" s="12">
        <v>262821000000</v>
      </c>
    </row>
    <row r="23" spans="1:12" x14ac:dyDescent="0.3">
      <c r="A23" s="2" t="s">
        <v>50</v>
      </c>
      <c r="B23" s="12"/>
      <c r="C23" s="12"/>
      <c r="D23" s="12"/>
      <c r="E23" s="12"/>
      <c r="F23" s="12">
        <v>958511000</v>
      </c>
      <c r="G23" s="12">
        <v>974053000</v>
      </c>
      <c r="H23" s="12">
        <v>984363000</v>
      </c>
      <c r="I23" s="12">
        <v>981310000</v>
      </c>
      <c r="J23" s="12"/>
      <c r="K23" s="12"/>
      <c r="L23" s="12">
        <v>3898237000</v>
      </c>
    </row>
    <row r="24" spans="1:12" x14ac:dyDescent="0.3">
      <c r="A24" s="2" t="s">
        <v>53</v>
      </c>
      <c r="B24" s="12"/>
      <c r="C24" s="12"/>
      <c r="D24" s="12"/>
      <c r="E24" s="12"/>
      <c r="F24" s="12"/>
      <c r="G24" s="12">
        <v>9047657000</v>
      </c>
      <c r="H24" s="12">
        <v>10381653000</v>
      </c>
      <c r="I24" s="12">
        <v>10325494000</v>
      </c>
      <c r="J24" s="12">
        <v>7531780000</v>
      </c>
      <c r="K24" s="12"/>
      <c r="L24" s="12">
        <v>37286584000</v>
      </c>
    </row>
    <row r="25" spans="1:12" x14ac:dyDescent="0.3">
      <c r="A25" s="2" t="s">
        <v>55</v>
      </c>
      <c r="B25" s="12"/>
      <c r="C25" s="12"/>
      <c r="D25" s="12"/>
      <c r="E25" s="12"/>
      <c r="F25" s="12">
        <v>1373947000</v>
      </c>
      <c r="G25" s="12">
        <v>1577922000</v>
      </c>
      <c r="H25" s="12">
        <v>1963874000</v>
      </c>
      <c r="I25" s="12">
        <v>2197448000</v>
      </c>
      <c r="J25" s="12"/>
      <c r="K25" s="12"/>
      <c r="L25" s="12">
        <v>7113191000</v>
      </c>
    </row>
    <row r="26" spans="1:12" x14ac:dyDescent="0.3">
      <c r="A26" s="2" t="s">
        <v>57</v>
      </c>
      <c r="B26" s="12"/>
      <c r="C26" s="12"/>
      <c r="D26" s="12"/>
      <c r="E26" s="12"/>
      <c r="F26" s="12">
        <v>2519154000</v>
      </c>
      <c r="G26" s="12">
        <v>2394270000</v>
      </c>
      <c r="H26" s="12">
        <v>2445548000</v>
      </c>
      <c r="I26" s="12">
        <v>3651335000</v>
      </c>
      <c r="J26" s="12"/>
      <c r="K26" s="12"/>
      <c r="L26" s="12">
        <v>11010307000</v>
      </c>
    </row>
    <row r="27" spans="1:12" x14ac:dyDescent="0.3">
      <c r="A27" s="2" t="s">
        <v>60</v>
      </c>
      <c r="B27" s="12"/>
      <c r="C27" s="12"/>
      <c r="D27" s="12"/>
      <c r="E27" s="12"/>
      <c r="F27" s="12">
        <v>4657000000</v>
      </c>
      <c r="G27" s="12">
        <v>5156000000</v>
      </c>
      <c r="H27" s="12">
        <v>5368000000</v>
      </c>
      <c r="I27" s="12">
        <v>5598000000</v>
      </c>
      <c r="J27" s="12"/>
      <c r="K27" s="12"/>
      <c r="L27" s="12">
        <v>20779000000</v>
      </c>
    </row>
    <row r="28" spans="1:12" x14ac:dyDescent="0.3">
      <c r="A28" s="2" t="s">
        <v>61</v>
      </c>
      <c r="B28" s="12"/>
      <c r="C28" s="12"/>
      <c r="D28" s="12"/>
      <c r="E28" s="12"/>
      <c r="F28" s="12">
        <v>33315000000</v>
      </c>
      <c r="G28" s="12">
        <v>34507000000</v>
      </c>
      <c r="H28" s="12">
        <v>35239000000</v>
      </c>
      <c r="I28" s="12">
        <v>35653000000</v>
      </c>
      <c r="J28" s="12"/>
      <c r="K28" s="12"/>
      <c r="L28" s="12">
        <v>138714000000</v>
      </c>
    </row>
    <row r="29" spans="1:12" x14ac:dyDescent="0.3">
      <c r="A29" s="2" t="s">
        <v>62</v>
      </c>
      <c r="B29" s="12"/>
      <c r="C29" s="12"/>
      <c r="D29" s="12"/>
      <c r="E29" s="12"/>
      <c r="F29" s="12"/>
      <c r="G29" s="12">
        <v>2069600000</v>
      </c>
      <c r="H29" s="12">
        <v>2118300000</v>
      </c>
      <c r="I29" s="12">
        <v>2068100000</v>
      </c>
      <c r="J29" s="12">
        <v>2238000000</v>
      </c>
      <c r="K29" s="12"/>
      <c r="L29" s="12">
        <v>8494000000</v>
      </c>
    </row>
    <row r="30" spans="1:12" x14ac:dyDescent="0.3">
      <c r="A30" s="2" t="s">
        <v>64</v>
      </c>
      <c r="B30" s="12"/>
      <c r="C30" s="12"/>
      <c r="D30" s="12"/>
      <c r="E30" s="12"/>
      <c r="F30" s="12"/>
      <c r="G30" s="12">
        <v>1551346000</v>
      </c>
      <c r="H30" s="12">
        <v>2234000000</v>
      </c>
      <c r="I30" s="12">
        <v>2604000000</v>
      </c>
      <c r="J30" s="12">
        <v>3084000000</v>
      </c>
      <c r="K30" s="12"/>
      <c r="L30" s="12">
        <v>9473346000</v>
      </c>
    </row>
    <row r="31" spans="1:12" x14ac:dyDescent="0.3">
      <c r="A31" s="2" t="s">
        <v>66</v>
      </c>
      <c r="B31" s="12"/>
      <c r="C31" s="12"/>
      <c r="D31" s="12"/>
      <c r="E31" s="12"/>
      <c r="F31" s="12"/>
      <c r="G31" s="12">
        <v>7509000000</v>
      </c>
      <c r="H31" s="12">
        <v>9072000000</v>
      </c>
      <c r="I31" s="12">
        <v>9659000000</v>
      </c>
      <c r="J31" s="12">
        <v>10825000000</v>
      </c>
      <c r="K31" s="12"/>
      <c r="L31" s="12">
        <v>37065000000</v>
      </c>
    </row>
    <row r="32" spans="1:12" x14ac:dyDescent="0.3">
      <c r="A32" s="2" t="s">
        <v>68</v>
      </c>
      <c r="B32" s="12"/>
      <c r="C32" s="12"/>
      <c r="D32" s="12"/>
      <c r="E32" s="12"/>
      <c r="F32" s="12">
        <v>3334213000</v>
      </c>
      <c r="G32" s="12">
        <v>3594136000</v>
      </c>
      <c r="H32" s="12">
        <v>4021964000</v>
      </c>
      <c r="I32" s="12">
        <v>3974295000</v>
      </c>
      <c r="J32" s="12"/>
      <c r="K32" s="12"/>
      <c r="L32" s="12">
        <v>14924608000</v>
      </c>
    </row>
    <row r="33" spans="1:12" x14ac:dyDescent="0.3">
      <c r="A33" s="2" t="s">
        <v>70</v>
      </c>
      <c r="B33" s="12"/>
      <c r="C33" s="12"/>
      <c r="D33" s="12"/>
      <c r="E33" s="12"/>
      <c r="F33" s="12"/>
      <c r="G33" s="12">
        <v>18676000000</v>
      </c>
      <c r="H33" s="12">
        <v>20063000000</v>
      </c>
      <c r="I33" s="12">
        <v>21662000000</v>
      </c>
      <c r="J33" s="12">
        <v>22991000000</v>
      </c>
      <c r="K33" s="12"/>
      <c r="L33" s="12">
        <v>83392000000</v>
      </c>
    </row>
    <row r="34" spans="1:12" x14ac:dyDescent="0.3">
      <c r="A34" s="2" t="s">
        <v>71</v>
      </c>
      <c r="B34" s="12"/>
      <c r="C34" s="12"/>
      <c r="D34" s="12"/>
      <c r="E34" s="12"/>
      <c r="F34" s="12">
        <v>10259000000</v>
      </c>
      <c r="G34" s="12">
        <v>11230000000</v>
      </c>
      <c r="H34" s="12">
        <v>12296000000</v>
      </c>
      <c r="I34" s="12">
        <v>12200000000</v>
      </c>
      <c r="J34" s="12"/>
      <c r="K34" s="12"/>
      <c r="L34" s="12">
        <v>45985000000</v>
      </c>
    </row>
    <row r="35" spans="1:12" x14ac:dyDescent="0.3">
      <c r="A35" s="2" t="s">
        <v>73</v>
      </c>
      <c r="B35" s="12"/>
      <c r="C35" s="12"/>
      <c r="D35" s="12"/>
      <c r="E35" s="12"/>
      <c r="F35" s="12">
        <v>2875960000</v>
      </c>
      <c r="G35" s="12">
        <v>3361407000</v>
      </c>
      <c r="H35" s="12">
        <v>4100048000</v>
      </c>
      <c r="I35" s="12">
        <v>4771516000</v>
      </c>
      <c r="J35" s="12"/>
      <c r="K35" s="12"/>
      <c r="L35" s="12">
        <v>15108931000</v>
      </c>
    </row>
    <row r="36" spans="1:12" x14ac:dyDescent="0.3">
      <c r="A36" s="2" t="s">
        <v>75</v>
      </c>
      <c r="B36" s="12"/>
      <c r="C36" s="12"/>
      <c r="D36" s="12"/>
      <c r="E36" s="12"/>
      <c r="F36" s="12"/>
      <c r="G36" s="12">
        <v>74452000000</v>
      </c>
      <c r="H36" s="12">
        <v>88988000000</v>
      </c>
      <c r="I36" s="12">
        <v>107006000000</v>
      </c>
      <c r="J36" s="12">
        <v>135987000000</v>
      </c>
      <c r="K36" s="12"/>
      <c r="L36" s="12">
        <v>406433000000</v>
      </c>
    </row>
    <row r="37" spans="1:12" x14ac:dyDescent="0.3">
      <c r="A37" s="2" t="s">
        <v>77</v>
      </c>
      <c r="B37" s="12"/>
      <c r="C37" s="12"/>
      <c r="D37" s="12"/>
      <c r="E37" s="12"/>
      <c r="F37" s="12"/>
      <c r="G37" s="12">
        <v>17517600000</v>
      </c>
      <c r="H37" s="12">
        <v>19108800000</v>
      </c>
      <c r="I37" s="12">
        <v>20862000000</v>
      </c>
      <c r="J37" s="12">
        <v>21609000000</v>
      </c>
      <c r="K37" s="12"/>
      <c r="L37" s="12">
        <v>79097400000</v>
      </c>
    </row>
    <row r="38" spans="1:12" x14ac:dyDescent="0.3">
      <c r="A38" s="2" t="s">
        <v>79</v>
      </c>
      <c r="B38" s="12"/>
      <c r="C38" s="12"/>
      <c r="D38" s="12"/>
      <c r="E38" s="12"/>
      <c r="F38" s="12">
        <v>61497200000</v>
      </c>
      <c r="G38" s="12">
        <v>71023500000</v>
      </c>
      <c r="H38" s="12">
        <v>73874100000</v>
      </c>
      <c r="I38" s="12">
        <v>79156500000</v>
      </c>
      <c r="J38" s="12"/>
      <c r="K38" s="12"/>
      <c r="L38" s="12">
        <v>285551300000</v>
      </c>
    </row>
    <row r="39" spans="1:12" x14ac:dyDescent="0.3">
      <c r="A39" s="2" t="s">
        <v>81</v>
      </c>
      <c r="B39" s="12"/>
      <c r="C39" s="12"/>
      <c r="D39" s="12"/>
      <c r="E39" s="12"/>
      <c r="F39" s="12">
        <v>16428000000</v>
      </c>
      <c r="G39" s="12">
        <v>14771000000</v>
      </c>
      <c r="H39" s="12">
        <v>12691000000</v>
      </c>
      <c r="I39" s="12">
        <v>6383000000</v>
      </c>
      <c r="J39" s="12"/>
      <c r="K39" s="12"/>
      <c r="L39" s="12">
        <v>50273000000</v>
      </c>
    </row>
    <row r="40" spans="1:12" x14ac:dyDescent="0.3">
      <c r="A40" s="2" t="s">
        <v>84</v>
      </c>
      <c r="B40" s="12"/>
      <c r="C40" s="12"/>
      <c r="D40" s="12"/>
      <c r="E40" s="12"/>
      <c r="F40" s="12"/>
      <c r="G40" s="12">
        <v>14581000000</v>
      </c>
      <c r="H40" s="12">
        <v>18470000000</v>
      </c>
      <c r="I40" s="12">
        <v>8698000000</v>
      </c>
      <c r="J40" s="12">
        <v>7869000000</v>
      </c>
      <c r="K40" s="12"/>
      <c r="L40" s="12">
        <v>49618000000</v>
      </c>
    </row>
    <row r="41" spans="1:12" x14ac:dyDescent="0.3">
      <c r="A41" s="2" t="s">
        <v>85</v>
      </c>
      <c r="B41" s="12"/>
      <c r="C41" s="12"/>
      <c r="D41" s="12"/>
      <c r="E41" s="12"/>
      <c r="F41" s="12"/>
      <c r="G41" s="12">
        <v>10180400000</v>
      </c>
      <c r="H41" s="12">
        <v>10439000000</v>
      </c>
      <c r="I41" s="12">
        <v>9894900000</v>
      </c>
      <c r="J41" s="12">
        <v>9524400000</v>
      </c>
      <c r="K41" s="12"/>
      <c r="L41" s="12">
        <v>40038700000</v>
      </c>
    </row>
    <row r="42" spans="1:12" x14ac:dyDescent="0.3">
      <c r="A42" s="2" t="s">
        <v>87</v>
      </c>
      <c r="B42" s="12"/>
      <c r="C42" s="12"/>
      <c r="D42" s="12"/>
      <c r="E42" s="12"/>
      <c r="F42" s="12">
        <v>4292100000</v>
      </c>
      <c r="G42" s="12">
        <v>4614700000</v>
      </c>
      <c r="H42" s="12">
        <v>5345500000</v>
      </c>
      <c r="I42" s="12">
        <v>5568700000</v>
      </c>
      <c r="J42" s="12"/>
      <c r="K42" s="12"/>
      <c r="L42" s="12">
        <v>19821000000</v>
      </c>
    </row>
    <row r="43" spans="1:12" x14ac:dyDescent="0.3">
      <c r="A43" s="2" t="s">
        <v>89</v>
      </c>
      <c r="B43" s="12"/>
      <c r="C43" s="12"/>
      <c r="D43" s="12"/>
      <c r="E43" s="12"/>
      <c r="F43" s="12">
        <v>23700000000</v>
      </c>
      <c r="G43" s="12">
        <v>23032000000</v>
      </c>
      <c r="H43" s="12">
        <v>23906000000</v>
      </c>
      <c r="I43" s="12">
        <v>22534000000</v>
      </c>
      <c r="J43" s="12"/>
      <c r="K43" s="12"/>
      <c r="L43" s="12">
        <v>93172000000</v>
      </c>
    </row>
    <row r="44" spans="1:12" x14ac:dyDescent="0.3">
      <c r="A44" s="2" t="s">
        <v>91</v>
      </c>
      <c r="B44" s="12"/>
      <c r="C44" s="12"/>
      <c r="D44" s="12"/>
      <c r="E44" s="12"/>
      <c r="F44" s="12">
        <v>4856000000</v>
      </c>
      <c r="G44" s="12">
        <v>4583000000</v>
      </c>
      <c r="H44" s="12">
        <v>4408000000</v>
      </c>
      <c r="I44" s="12">
        <v>4664000000</v>
      </c>
      <c r="J44" s="12"/>
      <c r="K44" s="12"/>
      <c r="L44" s="12">
        <v>18511000000</v>
      </c>
    </row>
    <row r="45" spans="1:12" x14ac:dyDescent="0.3">
      <c r="A45" s="2" t="s">
        <v>93</v>
      </c>
      <c r="B45" s="12"/>
      <c r="C45" s="12"/>
      <c r="D45" s="12"/>
      <c r="E45" s="12"/>
      <c r="F45" s="12"/>
      <c r="G45" s="12"/>
      <c r="H45" s="12"/>
      <c r="I45" s="12">
        <v>6824000000</v>
      </c>
      <c r="J45" s="12">
        <v>13240000000</v>
      </c>
      <c r="K45" s="12"/>
      <c r="L45" s="12">
        <v>20064000000</v>
      </c>
    </row>
    <row r="46" spans="1:12" x14ac:dyDescent="0.3">
      <c r="A46" s="2" t="s">
        <v>94</v>
      </c>
      <c r="B46" s="12"/>
      <c r="C46" s="12"/>
      <c r="D46" s="12"/>
      <c r="E46" s="12"/>
      <c r="F46" s="12">
        <v>5863500000</v>
      </c>
      <c r="G46" s="12">
        <v>6140000000</v>
      </c>
      <c r="H46" s="12"/>
      <c r="I46" s="12">
        <v>6330300000</v>
      </c>
      <c r="J46" s="12">
        <v>5966900000</v>
      </c>
      <c r="K46" s="12"/>
      <c r="L46" s="12">
        <v>24300700000</v>
      </c>
    </row>
    <row r="47" spans="1:12" x14ac:dyDescent="0.3">
      <c r="A47" s="2" t="s">
        <v>96</v>
      </c>
      <c r="B47" s="12"/>
      <c r="C47" s="12"/>
      <c r="D47" s="12"/>
      <c r="E47" s="12"/>
      <c r="F47" s="12">
        <v>2853926000</v>
      </c>
      <c r="G47" s="12">
        <v>2879000000</v>
      </c>
      <c r="H47" s="12">
        <v>3011000000</v>
      </c>
      <c r="I47" s="12">
        <v>3159000000</v>
      </c>
      <c r="J47" s="12"/>
      <c r="K47" s="12"/>
      <c r="L47" s="12">
        <v>11902926000</v>
      </c>
    </row>
    <row r="48" spans="1:12" x14ac:dyDescent="0.3">
      <c r="A48" s="2" t="s">
        <v>98</v>
      </c>
      <c r="B48" s="12"/>
      <c r="C48" s="12"/>
      <c r="D48" s="12"/>
      <c r="E48" s="12"/>
      <c r="F48" s="12">
        <v>33781000000</v>
      </c>
      <c r="G48" s="12">
        <v>34828000000</v>
      </c>
      <c r="H48" s="12">
        <v>35895000000</v>
      </c>
      <c r="I48" s="12">
        <v>34441000000</v>
      </c>
      <c r="J48" s="12"/>
      <c r="K48" s="12"/>
      <c r="L48" s="12">
        <v>138945000000</v>
      </c>
    </row>
    <row r="49" spans="1:12" x14ac:dyDescent="0.3">
      <c r="A49" s="2" t="s">
        <v>100</v>
      </c>
      <c r="B49" s="12"/>
      <c r="C49" s="12"/>
      <c r="D49" s="12"/>
      <c r="E49" s="12"/>
      <c r="F49" s="12"/>
      <c r="G49" s="12">
        <v>2089100000</v>
      </c>
      <c r="H49" s="12">
        <v>2393500000</v>
      </c>
      <c r="I49" s="12">
        <v>2706700000</v>
      </c>
      <c r="J49" s="12">
        <v>3291300000</v>
      </c>
      <c r="K49" s="12"/>
      <c r="L49" s="12">
        <v>10480600000</v>
      </c>
    </row>
    <row r="50" spans="1:12" x14ac:dyDescent="0.3">
      <c r="A50" s="2" t="s">
        <v>101</v>
      </c>
      <c r="B50" s="12"/>
      <c r="C50" s="12"/>
      <c r="D50" s="12"/>
      <c r="E50" s="12"/>
      <c r="F50" s="12"/>
      <c r="G50" s="12">
        <v>9147530000</v>
      </c>
      <c r="H50" s="12">
        <v>9475313000</v>
      </c>
      <c r="I50" s="12">
        <v>10187340000</v>
      </c>
      <c r="J50" s="12">
        <v>10635676000</v>
      </c>
      <c r="K50" s="12"/>
      <c r="L50" s="12">
        <v>39445859000</v>
      </c>
    </row>
    <row r="51" spans="1:12" x14ac:dyDescent="0.3">
      <c r="A51" s="2" t="s">
        <v>102</v>
      </c>
      <c r="B51" s="12"/>
      <c r="C51" s="12"/>
      <c r="D51" s="12"/>
      <c r="E51" s="12"/>
      <c r="F51" s="12"/>
      <c r="G51" s="12">
        <v>86623000000</v>
      </c>
      <c r="H51" s="12">
        <v>90762000000</v>
      </c>
      <c r="I51" s="12">
        <v>96114000000</v>
      </c>
      <c r="J51" s="12">
        <v>94571000000</v>
      </c>
      <c r="K51" s="12"/>
      <c r="L51" s="12">
        <v>368070000000</v>
      </c>
    </row>
    <row r="52" spans="1:12" x14ac:dyDescent="0.3">
      <c r="A52" s="2" t="s">
        <v>103</v>
      </c>
      <c r="B52" s="12"/>
      <c r="C52" s="12"/>
      <c r="D52" s="12"/>
      <c r="E52" s="12"/>
      <c r="F52" s="12">
        <v>100078000000</v>
      </c>
      <c r="G52" s="12">
        <v>101697000000</v>
      </c>
      <c r="H52" s="12">
        <v>95181000000</v>
      </c>
      <c r="I52" s="12">
        <v>93056000000</v>
      </c>
      <c r="J52" s="12"/>
      <c r="K52" s="12"/>
      <c r="L52" s="12">
        <v>390012000000</v>
      </c>
    </row>
    <row r="53" spans="1:12" x14ac:dyDescent="0.3">
      <c r="A53" s="2" t="s">
        <v>105</v>
      </c>
      <c r="B53" s="12"/>
      <c r="C53" s="12"/>
      <c r="D53" s="12"/>
      <c r="E53" s="12"/>
      <c r="F53" s="12">
        <v>13936000000</v>
      </c>
      <c r="G53" s="12">
        <v>9413000000</v>
      </c>
      <c r="H53" s="12">
        <v>10719000000</v>
      </c>
      <c r="I53" s="12">
        <v>9968000000</v>
      </c>
      <c r="J53" s="12"/>
      <c r="K53" s="12"/>
      <c r="L53" s="12">
        <v>44036000000</v>
      </c>
    </row>
    <row r="54" spans="1:12" x14ac:dyDescent="0.3">
      <c r="A54" s="2" t="s">
        <v>106</v>
      </c>
      <c r="B54" s="12"/>
      <c r="C54" s="12"/>
      <c r="D54" s="12"/>
      <c r="E54" s="12"/>
      <c r="F54" s="12"/>
      <c r="G54" s="12">
        <v>10914585000</v>
      </c>
      <c r="H54" s="12">
        <v>11503963000</v>
      </c>
      <c r="I54" s="12">
        <v>11881176000</v>
      </c>
      <c r="J54" s="12">
        <v>12103887000</v>
      </c>
      <c r="K54" s="12"/>
      <c r="L54" s="12">
        <v>46403611000</v>
      </c>
    </row>
    <row r="55" spans="1:12" x14ac:dyDescent="0.3">
      <c r="A55" s="2" t="s">
        <v>107</v>
      </c>
      <c r="B55" s="12"/>
      <c r="C55" s="12"/>
      <c r="D55" s="12"/>
      <c r="E55" s="12"/>
      <c r="F55" s="12">
        <v>10737000000</v>
      </c>
      <c r="G55" s="12">
        <v>10543000000</v>
      </c>
      <c r="H55" s="12">
        <v>9998000000</v>
      </c>
      <c r="I55" s="12">
        <v>10346000000</v>
      </c>
      <c r="J55" s="12"/>
      <c r="K55" s="12"/>
      <c r="L55" s="12">
        <v>41624000000</v>
      </c>
    </row>
    <row r="56" spans="1:12" x14ac:dyDescent="0.3">
      <c r="A56" s="2" t="s">
        <v>108</v>
      </c>
      <c r="B56" s="12"/>
      <c r="C56" s="12"/>
      <c r="D56" s="12"/>
      <c r="E56" s="12"/>
      <c r="F56" s="12">
        <v>45457000000</v>
      </c>
      <c r="G56" s="12"/>
      <c r="H56" s="12">
        <v>40611000000</v>
      </c>
      <c r="I56" s="12">
        <v>40339000000</v>
      </c>
      <c r="J56" s="12">
        <v>39528000000</v>
      </c>
      <c r="K56" s="12"/>
      <c r="L56" s="12">
        <v>165935000000</v>
      </c>
    </row>
    <row r="57" spans="1:12" x14ac:dyDescent="0.3">
      <c r="A57" s="2" t="s">
        <v>110</v>
      </c>
      <c r="B57" s="12"/>
      <c r="C57" s="12"/>
      <c r="D57" s="12"/>
      <c r="E57" s="12"/>
      <c r="F57" s="12"/>
      <c r="G57" s="12">
        <v>3049500000</v>
      </c>
      <c r="H57" s="12">
        <v>3323600000</v>
      </c>
      <c r="I57" s="12">
        <v>3416000000</v>
      </c>
      <c r="J57" s="12">
        <v>3714000000</v>
      </c>
      <c r="K57" s="12"/>
      <c r="L57" s="12">
        <v>13503100000</v>
      </c>
    </row>
    <row r="58" spans="1:12" x14ac:dyDescent="0.3">
      <c r="A58" s="2" t="s">
        <v>111</v>
      </c>
      <c r="B58" s="12"/>
      <c r="C58" s="12"/>
      <c r="D58" s="12"/>
      <c r="E58" s="12"/>
      <c r="F58" s="12"/>
      <c r="G58" s="12">
        <v>8054000000</v>
      </c>
      <c r="H58" s="12">
        <v>8446000000</v>
      </c>
      <c r="I58" s="12">
        <v>10282000000</v>
      </c>
      <c r="J58" s="12">
        <v>12483000000</v>
      </c>
      <c r="K58" s="12"/>
      <c r="L58" s="12">
        <v>39265000000</v>
      </c>
    </row>
    <row r="59" spans="1:12" x14ac:dyDescent="0.3">
      <c r="A59" s="2" t="s">
        <v>112</v>
      </c>
      <c r="B59" s="12"/>
      <c r="C59" s="12"/>
      <c r="D59" s="12"/>
      <c r="E59" s="12"/>
      <c r="F59" s="12"/>
      <c r="G59" s="12">
        <v>22364000000</v>
      </c>
      <c r="H59" s="12">
        <v>24551000000</v>
      </c>
      <c r="I59" s="12">
        <v>15742000000</v>
      </c>
      <c r="J59" s="12">
        <v>9841000000</v>
      </c>
      <c r="K59" s="12"/>
      <c r="L59" s="12">
        <v>72498000000</v>
      </c>
    </row>
    <row r="60" spans="1:12" x14ac:dyDescent="0.3">
      <c r="A60" s="2" t="s">
        <v>114</v>
      </c>
      <c r="B60" s="12"/>
      <c r="C60" s="12"/>
      <c r="D60" s="12"/>
      <c r="E60" s="12"/>
      <c r="F60" s="12"/>
      <c r="G60" s="12">
        <v>6932200000</v>
      </c>
      <c r="H60" s="12">
        <v>9703300000</v>
      </c>
      <c r="I60" s="12">
        <v>10763800000</v>
      </c>
      <c r="J60" s="12">
        <v>11448800000</v>
      </c>
      <c r="K60" s="12"/>
      <c r="L60" s="12">
        <v>38848100000</v>
      </c>
    </row>
    <row r="61" spans="1:12" x14ac:dyDescent="0.3">
      <c r="A61" s="2" t="s">
        <v>115</v>
      </c>
      <c r="B61" s="12"/>
      <c r="C61" s="12"/>
      <c r="D61" s="12"/>
      <c r="E61" s="12"/>
      <c r="F61" s="12">
        <v>8735700000</v>
      </c>
      <c r="G61" s="12">
        <v>8468100000</v>
      </c>
      <c r="H61" s="12">
        <v>8570000000</v>
      </c>
      <c r="I61" s="12">
        <v>7997000000</v>
      </c>
      <c r="J61" s="12"/>
      <c r="K61" s="12"/>
      <c r="L61" s="12">
        <v>33770800000</v>
      </c>
    </row>
    <row r="62" spans="1:12" x14ac:dyDescent="0.3">
      <c r="A62" s="2" t="s">
        <v>117</v>
      </c>
      <c r="B62" s="12"/>
      <c r="C62" s="12"/>
      <c r="D62" s="12"/>
      <c r="E62" s="12"/>
      <c r="F62" s="12">
        <v>17621000000</v>
      </c>
      <c r="G62" s="12">
        <v>16385000000</v>
      </c>
      <c r="H62" s="12">
        <v>15879000000</v>
      </c>
      <c r="I62" s="12">
        <v>16560000000</v>
      </c>
      <c r="J62" s="12"/>
      <c r="K62" s="12"/>
      <c r="L62" s="12">
        <v>66445000000</v>
      </c>
    </row>
    <row r="63" spans="1:12" x14ac:dyDescent="0.3">
      <c r="A63" s="2" t="s">
        <v>118</v>
      </c>
      <c r="B63" s="12"/>
      <c r="C63" s="12"/>
      <c r="D63" s="12"/>
      <c r="E63" s="12"/>
      <c r="F63" s="12">
        <v>7249000000</v>
      </c>
      <c r="G63" s="12">
        <v>7143000000</v>
      </c>
      <c r="H63" s="12">
        <v>7380000000</v>
      </c>
      <c r="I63" s="12">
        <v>7477000000</v>
      </c>
      <c r="J63" s="12"/>
      <c r="K63" s="12"/>
      <c r="L63" s="12">
        <v>29249000000</v>
      </c>
    </row>
    <row r="64" spans="1:12" x14ac:dyDescent="0.3">
      <c r="A64" s="2" t="s">
        <v>119</v>
      </c>
      <c r="B64" s="12"/>
      <c r="C64" s="12"/>
      <c r="D64" s="12"/>
      <c r="E64" s="12"/>
      <c r="F64" s="12"/>
      <c r="G64" s="12">
        <v>7436600000</v>
      </c>
      <c r="H64" s="12">
        <v>8305100000</v>
      </c>
      <c r="I64" s="12">
        <v>8023200000</v>
      </c>
      <c r="J64" s="12">
        <v>9071000000</v>
      </c>
      <c r="K64" s="12"/>
      <c r="L64" s="12">
        <v>32835900000</v>
      </c>
    </row>
    <row r="65" spans="1:12" x14ac:dyDescent="0.3">
      <c r="A65" s="2" t="s">
        <v>121</v>
      </c>
      <c r="B65" s="12"/>
      <c r="C65" s="12"/>
      <c r="D65" s="12"/>
      <c r="E65" s="12"/>
      <c r="F65" s="12">
        <v>1847186000</v>
      </c>
      <c r="G65" s="12">
        <v>2135539000</v>
      </c>
      <c r="H65" s="12">
        <v>2396998000</v>
      </c>
      <c r="I65" s="12">
        <v>2490821000</v>
      </c>
      <c r="J65" s="12"/>
      <c r="K65" s="12"/>
      <c r="L65" s="12">
        <v>8870544000</v>
      </c>
    </row>
    <row r="66" spans="1:12" x14ac:dyDescent="0.3">
      <c r="A66" s="2" t="s">
        <v>122</v>
      </c>
      <c r="B66" s="12"/>
      <c r="C66" s="12"/>
      <c r="D66" s="12"/>
      <c r="E66" s="12"/>
      <c r="F66" s="12"/>
      <c r="G66" s="12">
        <v>13469300000</v>
      </c>
      <c r="H66" s="12">
        <v>11838200000</v>
      </c>
      <c r="I66" s="12">
        <v>11937000000</v>
      </c>
      <c r="J66" s="12">
        <v>11642900000</v>
      </c>
      <c r="K66" s="12"/>
      <c r="L66" s="12">
        <v>48887400000</v>
      </c>
    </row>
    <row r="67" spans="1:12" x14ac:dyDescent="0.3">
      <c r="A67" s="2" t="s">
        <v>124</v>
      </c>
      <c r="B67" s="12"/>
      <c r="C67" s="12"/>
      <c r="D67" s="12"/>
      <c r="E67" s="12"/>
      <c r="F67" s="12"/>
      <c r="G67" s="12">
        <v>101093000000</v>
      </c>
      <c r="H67" s="12">
        <v>91084000000</v>
      </c>
      <c r="I67" s="12">
        <v>102531000000</v>
      </c>
      <c r="J67" s="12">
        <v>121546000000</v>
      </c>
      <c r="K67" s="12"/>
      <c r="L67" s="12">
        <v>416254000000</v>
      </c>
    </row>
    <row r="68" spans="1:12" x14ac:dyDescent="0.3">
      <c r="A68" s="2" t="s">
        <v>125</v>
      </c>
      <c r="B68" s="12"/>
      <c r="C68" s="12"/>
      <c r="D68" s="12"/>
      <c r="E68" s="12"/>
      <c r="F68" s="12"/>
      <c r="G68" s="12">
        <v>55656000000</v>
      </c>
      <c r="H68" s="12">
        <v>55184000000</v>
      </c>
      <c r="I68" s="12">
        <v>47011000000</v>
      </c>
      <c r="J68" s="12">
        <v>38537000000</v>
      </c>
      <c r="K68" s="12"/>
      <c r="L68" s="12">
        <v>196388000000</v>
      </c>
    </row>
    <row r="69" spans="1:12" x14ac:dyDescent="0.3">
      <c r="A69" s="2" t="s">
        <v>127</v>
      </c>
      <c r="B69" s="12"/>
      <c r="C69" s="12"/>
      <c r="D69" s="12"/>
      <c r="E69" s="12"/>
      <c r="F69" s="12">
        <v>17936000000</v>
      </c>
      <c r="G69" s="12">
        <v>19261000000</v>
      </c>
      <c r="H69" s="12">
        <v>19171000000</v>
      </c>
      <c r="I69" s="12">
        <v>18987000000</v>
      </c>
      <c r="J69" s="12"/>
      <c r="K69" s="12"/>
      <c r="L69" s="12">
        <v>75355000000</v>
      </c>
    </row>
    <row r="70" spans="1:12" x14ac:dyDescent="0.3">
      <c r="A70" s="2" t="s">
        <v>128</v>
      </c>
      <c r="B70" s="12"/>
      <c r="C70" s="12"/>
      <c r="D70" s="12"/>
      <c r="E70" s="12"/>
      <c r="F70" s="12">
        <v>6514099000</v>
      </c>
      <c r="G70" s="12">
        <v>7184794000</v>
      </c>
      <c r="H70" s="12">
        <v>9049918000</v>
      </c>
      <c r="I70" s="12">
        <v>10855810000</v>
      </c>
      <c r="J70" s="12"/>
      <c r="K70" s="12"/>
      <c r="L70" s="12">
        <v>33604621000</v>
      </c>
    </row>
    <row r="71" spans="1:12" x14ac:dyDescent="0.3">
      <c r="A71" s="2" t="s">
        <v>130</v>
      </c>
      <c r="B71" s="12"/>
      <c r="C71" s="12"/>
      <c r="D71" s="12"/>
      <c r="E71" s="12"/>
      <c r="F71" s="12">
        <v>2432680000</v>
      </c>
      <c r="G71" s="12">
        <v>2865751000</v>
      </c>
      <c r="H71" s="12">
        <v>3538756000</v>
      </c>
      <c r="I71" s="12">
        <v>3663851000</v>
      </c>
      <c r="J71" s="12"/>
      <c r="K71" s="12"/>
      <c r="L71" s="12">
        <v>12501038000</v>
      </c>
    </row>
    <row r="72" spans="1:12" x14ac:dyDescent="0.3">
      <c r="A72" s="2" t="s">
        <v>131</v>
      </c>
      <c r="B72" s="12"/>
      <c r="C72" s="12"/>
      <c r="D72" s="12"/>
      <c r="E72" s="12"/>
      <c r="F72" s="12"/>
      <c r="G72" s="12">
        <v>15456000000</v>
      </c>
      <c r="H72" s="12">
        <v>15884000000</v>
      </c>
      <c r="I72" s="12">
        <v>15714000000</v>
      </c>
      <c r="J72" s="12">
        <v>16389000000</v>
      </c>
      <c r="K72" s="12"/>
      <c r="L72" s="12">
        <v>63443000000</v>
      </c>
    </row>
    <row r="73" spans="1:12" x14ac:dyDescent="0.3">
      <c r="A73" s="2" t="s">
        <v>133</v>
      </c>
      <c r="B73" s="12"/>
      <c r="C73" s="12"/>
      <c r="D73" s="12"/>
      <c r="E73" s="12"/>
      <c r="F73" s="12"/>
      <c r="G73" s="12">
        <v>6493900000</v>
      </c>
      <c r="H73" s="12">
        <v>7670400000</v>
      </c>
      <c r="I73" s="12">
        <v>9256000000</v>
      </c>
      <c r="J73" s="12">
        <v>11229200000</v>
      </c>
      <c r="K73" s="12"/>
      <c r="L73" s="12">
        <v>34649500000</v>
      </c>
    </row>
    <row r="74" spans="1:12" x14ac:dyDescent="0.3">
      <c r="A74" s="2" t="s">
        <v>134</v>
      </c>
      <c r="B74" s="12"/>
      <c r="C74" s="12"/>
      <c r="D74" s="12"/>
      <c r="E74" s="12"/>
      <c r="F74" s="12"/>
      <c r="G74" s="12">
        <v>2910748000</v>
      </c>
      <c r="H74" s="12"/>
      <c r="I74" s="12">
        <v>3402703000</v>
      </c>
      <c r="J74" s="12">
        <v>9221740000</v>
      </c>
      <c r="K74" s="12"/>
      <c r="L74" s="12">
        <v>15535191000</v>
      </c>
    </row>
    <row r="75" spans="1:12" x14ac:dyDescent="0.3">
      <c r="A75" s="2" t="s">
        <v>136</v>
      </c>
      <c r="B75" s="12"/>
      <c r="C75" s="12"/>
      <c r="D75" s="12"/>
      <c r="E75" s="12"/>
      <c r="F75" s="12">
        <v>6104000000</v>
      </c>
      <c r="G75" s="12">
        <v>5474700000</v>
      </c>
      <c r="H75" s="12">
        <v>4743200000</v>
      </c>
      <c r="I75" s="12">
        <v>4308300000</v>
      </c>
      <c r="J75" s="12"/>
      <c r="K75" s="12"/>
      <c r="L75" s="12">
        <v>20630200000</v>
      </c>
    </row>
    <row r="76" spans="1:12" x14ac:dyDescent="0.3">
      <c r="A76" s="2" t="s">
        <v>138</v>
      </c>
      <c r="B76" s="12"/>
      <c r="C76" s="12"/>
      <c r="D76" s="12"/>
      <c r="E76" s="12"/>
      <c r="F76" s="12">
        <v>5513000000</v>
      </c>
      <c r="G76" s="12">
        <v>5133000000</v>
      </c>
      <c r="H76" s="12">
        <v>5342000000</v>
      </c>
      <c r="I76" s="12">
        <v>5276000000</v>
      </c>
      <c r="J76" s="12"/>
      <c r="K76" s="12"/>
      <c r="L76" s="12">
        <v>21264000000</v>
      </c>
    </row>
    <row r="77" spans="1:12" x14ac:dyDescent="0.3">
      <c r="A77" s="2" t="s">
        <v>140</v>
      </c>
      <c r="B77" s="12"/>
      <c r="C77" s="12"/>
      <c r="D77" s="12"/>
      <c r="E77" s="12"/>
      <c r="F77" s="12">
        <v>2921900000</v>
      </c>
      <c r="G77" s="12">
        <v>3194300000</v>
      </c>
      <c r="H77" s="12">
        <v>3297600000</v>
      </c>
      <c r="I77" s="12">
        <v>3394800000</v>
      </c>
      <c r="J77" s="12"/>
      <c r="K77" s="12"/>
      <c r="L77" s="12">
        <v>12808600000</v>
      </c>
    </row>
    <row r="78" spans="1:12" x14ac:dyDescent="0.3">
      <c r="A78" s="2" t="s">
        <v>142</v>
      </c>
      <c r="B78" s="12"/>
      <c r="C78" s="12"/>
      <c r="D78" s="12"/>
      <c r="E78" s="12"/>
      <c r="F78" s="12">
        <v>12316000000</v>
      </c>
      <c r="G78" s="12">
        <v>19080000000</v>
      </c>
      <c r="H78" s="12">
        <v>23125000000</v>
      </c>
      <c r="I78" s="12">
        <v>12764000000</v>
      </c>
      <c r="J78" s="12"/>
      <c r="K78" s="12"/>
      <c r="L78" s="12">
        <v>67285000000</v>
      </c>
    </row>
    <row r="79" spans="1:12" x14ac:dyDescent="0.3">
      <c r="A79" s="2" t="s">
        <v>144</v>
      </c>
      <c r="B79" s="12"/>
      <c r="C79" s="12"/>
      <c r="D79" s="12"/>
      <c r="E79" s="12"/>
      <c r="F79" s="12">
        <v>11359113000</v>
      </c>
      <c r="G79" s="12">
        <v>12752076000</v>
      </c>
      <c r="H79" s="12">
        <v>13470067000</v>
      </c>
      <c r="I79" s="12">
        <v>13476084000</v>
      </c>
      <c r="J79" s="12"/>
      <c r="K79" s="12"/>
      <c r="L79" s="12">
        <v>51057340000</v>
      </c>
    </row>
    <row r="80" spans="1:12" x14ac:dyDescent="0.3">
      <c r="A80" s="2" t="s">
        <v>146</v>
      </c>
      <c r="B80" s="12"/>
      <c r="C80" s="12"/>
      <c r="D80" s="12"/>
      <c r="E80" s="12"/>
      <c r="F80" s="12"/>
      <c r="G80" s="12">
        <v>8155000000</v>
      </c>
      <c r="H80" s="12">
        <v>9108000000</v>
      </c>
      <c r="I80" s="12">
        <v>9754000000</v>
      </c>
      <c r="J80" s="12">
        <v>29003000000</v>
      </c>
      <c r="K80" s="12"/>
      <c r="L80" s="12">
        <v>56020000000</v>
      </c>
    </row>
    <row r="81" spans="1:12" x14ac:dyDescent="0.3">
      <c r="A81" s="2" t="s">
        <v>148</v>
      </c>
      <c r="B81" s="12"/>
      <c r="C81" s="12"/>
      <c r="D81" s="12"/>
      <c r="E81" s="12"/>
      <c r="F81" s="12">
        <v>29119000000</v>
      </c>
      <c r="G81" s="12">
        <v>32380000000</v>
      </c>
      <c r="H81" s="12">
        <v>34914000000</v>
      </c>
      <c r="I81" s="12">
        <v>37876000000</v>
      </c>
      <c r="J81" s="12"/>
      <c r="K81" s="12"/>
      <c r="L81" s="12">
        <v>134289000000</v>
      </c>
    </row>
    <row r="82" spans="1:12" x14ac:dyDescent="0.3">
      <c r="A82" s="2" t="s">
        <v>149</v>
      </c>
      <c r="B82" s="12"/>
      <c r="C82" s="12"/>
      <c r="D82" s="12"/>
      <c r="E82" s="12"/>
      <c r="F82" s="12">
        <v>4111000000</v>
      </c>
      <c r="G82" s="12">
        <v>4531000000</v>
      </c>
      <c r="H82" s="12">
        <v>4945000000</v>
      </c>
      <c r="I82" s="12">
        <v>5142000000</v>
      </c>
      <c r="J82" s="12"/>
      <c r="K82" s="12"/>
      <c r="L82" s="12">
        <v>18729000000</v>
      </c>
    </row>
    <row r="83" spans="1:12" x14ac:dyDescent="0.3">
      <c r="A83" s="2" t="s">
        <v>150</v>
      </c>
      <c r="B83" s="12"/>
      <c r="C83" s="12"/>
      <c r="D83" s="12"/>
      <c r="E83" s="12"/>
      <c r="F83" s="12">
        <v>17085000000</v>
      </c>
      <c r="G83" s="12">
        <v>17420000000</v>
      </c>
      <c r="H83" s="12">
        <v>17277000000</v>
      </c>
      <c r="I83" s="12">
        <v>16034000000</v>
      </c>
      <c r="J83" s="12"/>
      <c r="K83" s="12"/>
      <c r="L83" s="12">
        <v>67816000000</v>
      </c>
    </row>
    <row r="84" spans="1:12" x14ac:dyDescent="0.3">
      <c r="A84" s="2" t="s">
        <v>151</v>
      </c>
      <c r="B84" s="12"/>
      <c r="C84" s="12"/>
      <c r="D84" s="12"/>
      <c r="E84" s="12"/>
      <c r="F84" s="12"/>
      <c r="G84" s="12">
        <v>5533000000</v>
      </c>
      <c r="H84" s="12">
        <v>5514000000</v>
      </c>
      <c r="I84" s="12">
        <v>5655000000</v>
      </c>
      <c r="J84" s="12">
        <v>5761000000</v>
      </c>
      <c r="K84" s="12"/>
      <c r="L84" s="12">
        <v>22463000000</v>
      </c>
    </row>
    <row r="85" spans="1:12" x14ac:dyDescent="0.3">
      <c r="A85" s="2" t="s">
        <v>152</v>
      </c>
      <c r="B85" s="12"/>
      <c r="C85" s="12"/>
      <c r="D85" s="12"/>
      <c r="E85" s="12"/>
      <c r="F85" s="12"/>
      <c r="G85" s="12">
        <v>2666000000</v>
      </c>
      <c r="H85" s="12">
        <v>2607000000</v>
      </c>
      <c r="I85" s="12">
        <v>2819000000</v>
      </c>
      <c r="J85" s="12">
        <v>2960000000</v>
      </c>
      <c r="K85" s="12"/>
      <c r="L85" s="12">
        <v>11052000000</v>
      </c>
    </row>
    <row r="86" spans="1:12" x14ac:dyDescent="0.3">
      <c r="A86" s="2" t="s">
        <v>153</v>
      </c>
      <c r="B86" s="12"/>
      <c r="C86" s="12"/>
      <c r="D86" s="12"/>
      <c r="E86" s="12"/>
      <c r="F86" s="12"/>
      <c r="G86" s="12">
        <v>3214591000</v>
      </c>
      <c r="H86" s="12">
        <v>4108269000</v>
      </c>
      <c r="I86" s="12">
        <v>4501223000</v>
      </c>
      <c r="J86" s="12">
        <v>3904384000</v>
      </c>
      <c r="K86" s="12"/>
      <c r="L86" s="12">
        <v>15728467000</v>
      </c>
    </row>
    <row r="87" spans="1:12" x14ac:dyDescent="0.3">
      <c r="A87" s="2" t="s">
        <v>155</v>
      </c>
      <c r="B87" s="12"/>
      <c r="C87" s="12"/>
      <c r="D87" s="12"/>
      <c r="E87" s="12"/>
      <c r="F87" s="12"/>
      <c r="G87" s="12">
        <v>17301000000</v>
      </c>
      <c r="H87" s="12">
        <v>19221000000</v>
      </c>
      <c r="I87" s="12">
        <v>19110000000</v>
      </c>
      <c r="J87" s="12">
        <v>17509000000</v>
      </c>
      <c r="K87" s="12"/>
      <c r="L87" s="12">
        <v>73141000000</v>
      </c>
    </row>
    <row r="88" spans="1:12" x14ac:dyDescent="0.3">
      <c r="A88" s="2" t="s">
        <v>157</v>
      </c>
      <c r="B88" s="12"/>
      <c r="C88" s="12"/>
      <c r="D88" s="12"/>
      <c r="E88" s="12"/>
      <c r="F88" s="12"/>
      <c r="G88" s="12">
        <v>6566000000</v>
      </c>
      <c r="H88" s="12">
        <v>7179000000</v>
      </c>
      <c r="I88" s="12">
        <v>6456000000</v>
      </c>
      <c r="J88" s="12">
        <v>6399000000</v>
      </c>
      <c r="K88" s="12"/>
      <c r="L88" s="12">
        <v>26600000000</v>
      </c>
    </row>
    <row r="89" spans="1:12" x14ac:dyDescent="0.3">
      <c r="A89" s="2" t="s">
        <v>158</v>
      </c>
      <c r="B89" s="12"/>
      <c r="C89" s="12"/>
      <c r="D89" s="12"/>
      <c r="E89" s="12"/>
      <c r="F89" s="12">
        <v>8110000000</v>
      </c>
      <c r="G89" s="12">
        <v>10863000000</v>
      </c>
      <c r="H89" s="12">
        <v>16560000000</v>
      </c>
      <c r="I89" s="12">
        <v>22760000000</v>
      </c>
      <c r="J89" s="12"/>
      <c r="K89" s="12"/>
      <c r="L89" s="12">
        <v>58293000000</v>
      </c>
    </row>
    <row r="90" spans="1:12" x14ac:dyDescent="0.3">
      <c r="A90" s="2" t="s">
        <v>159</v>
      </c>
      <c r="B90" s="12"/>
      <c r="C90" s="12"/>
      <c r="D90" s="12"/>
      <c r="E90" s="12"/>
      <c r="F90" s="12">
        <v>7452000000</v>
      </c>
      <c r="G90" s="12">
        <v>8106000000</v>
      </c>
      <c r="H90" s="12">
        <v>9226000000</v>
      </c>
      <c r="I90" s="12">
        <v>7386000000</v>
      </c>
      <c r="J90" s="12"/>
      <c r="K90" s="12"/>
      <c r="L90" s="12">
        <v>32170000000</v>
      </c>
    </row>
    <row r="91" spans="1:12" x14ac:dyDescent="0.3">
      <c r="A91" s="2" t="s">
        <v>160</v>
      </c>
      <c r="B91" s="12"/>
      <c r="C91" s="12"/>
      <c r="D91" s="12"/>
      <c r="E91" s="12"/>
      <c r="F91" s="12">
        <v>23771000000</v>
      </c>
      <c r="G91" s="12">
        <v>24176000000</v>
      </c>
      <c r="H91" s="12">
        <v>23869000000</v>
      </c>
      <c r="I91" s="12">
        <v>25038000000</v>
      </c>
      <c r="J91" s="12"/>
      <c r="K91" s="12"/>
      <c r="L91" s="12">
        <v>96854000000</v>
      </c>
    </row>
    <row r="92" spans="1:12" x14ac:dyDescent="0.3">
      <c r="A92" s="2" t="s">
        <v>161</v>
      </c>
      <c r="B92" s="12"/>
      <c r="C92" s="12"/>
      <c r="D92" s="12"/>
      <c r="E92" s="12"/>
      <c r="F92" s="12">
        <v>1204546000</v>
      </c>
      <c r="G92" s="12">
        <v>1746278000</v>
      </c>
      <c r="H92" s="12">
        <v>2173011000</v>
      </c>
      <c r="I92" s="12">
        <v>1357150000</v>
      </c>
      <c r="J92" s="12"/>
      <c r="K92" s="12"/>
      <c r="L92" s="12">
        <v>6480985000</v>
      </c>
    </row>
    <row r="93" spans="1:12" x14ac:dyDescent="0.3">
      <c r="A93" s="2" t="s">
        <v>162</v>
      </c>
      <c r="B93" s="12"/>
      <c r="C93" s="12"/>
      <c r="D93" s="12"/>
      <c r="E93" s="12"/>
      <c r="F93" s="12"/>
      <c r="G93" s="12">
        <v>4474000000</v>
      </c>
      <c r="H93" s="12">
        <v>4979000000</v>
      </c>
      <c r="I93" s="12">
        <v>5244000000</v>
      </c>
      <c r="J93" s="12">
        <v>5259000000</v>
      </c>
      <c r="K93" s="12"/>
      <c r="L93" s="12">
        <v>19956000000</v>
      </c>
    </row>
    <row r="94" spans="1:12" x14ac:dyDescent="0.3">
      <c r="A94" s="2" t="s">
        <v>164</v>
      </c>
      <c r="B94" s="12"/>
      <c r="C94" s="12"/>
      <c r="D94" s="12"/>
      <c r="E94" s="12"/>
      <c r="F94" s="12"/>
      <c r="G94" s="12">
        <v>1587725000</v>
      </c>
      <c r="H94" s="12">
        <v>1717776000</v>
      </c>
      <c r="I94" s="12">
        <v>1797060000</v>
      </c>
      <c r="J94" s="12">
        <v>1966814000</v>
      </c>
      <c r="K94" s="12"/>
      <c r="L94" s="12">
        <v>7069375000</v>
      </c>
    </row>
    <row r="95" spans="1:12" x14ac:dyDescent="0.3">
      <c r="A95" s="2" t="s">
        <v>166</v>
      </c>
      <c r="B95" s="12"/>
      <c r="C95" s="12"/>
      <c r="D95" s="12"/>
      <c r="E95" s="12"/>
      <c r="F95" s="12"/>
      <c r="G95" s="12">
        <v>105156000000</v>
      </c>
      <c r="H95" s="12">
        <v>112640000000</v>
      </c>
      <c r="I95" s="12">
        <v>116199000000</v>
      </c>
      <c r="J95" s="12">
        <v>118719000000</v>
      </c>
      <c r="K95" s="12"/>
      <c r="L95" s="12">
        <v>452714000000</v>
      </c>
    </row>
    <row r="96" spans="1:12" x14ac:dyDescent="0.3">
      <c r="A96" s="2" t="s">
        <v>168</v>
      </c>
      <c r="B96" s="12">
        <v>1577000</v>
      </c>
      <c r="C96" s="12">
        <v>1514000</v>
      </c>
      <c r="D96" s="12">
        <v>79562000</v>
      </c>
      <c r="E96" s="12">
        <v>99642000</v>
      </c>
      <c r="F96" s="12"/>
      <c r="G96" s="12"/>
      <c r="H96" s="12"/>
      <c r="I96" s="12"/>
      <c r="J96" s="12"/>
      <c r="K96" s="12"/>
      <c r="L96" s="12">
        <v>182295000</v>
      </c>
    </row>
    <row r="97" spans="1:12" x14ac:dyDescent="0.3">
      <c r="A97" s="2" t="s">
        <v>170</v>
      </c>
      <c r="B97" s="12"/>
      <c r="C97" s="12"/>
      <c r="D97" s="12"/>
      <c r="E97" s="12"/>
      <c r="F97" s="12"/>
      <c r="G97" s="12">
        <v>8052000000</v>
      </c>
      <c r="H97" s="12">
        <v>8268000000</v>
      </c>
      <c r="I97" s="12">
        <v>8082000000</v>
      </c>
      <c r="J97" s="12">
        <v>7961000000</v>
      </c>
      <c r="K97" s="12"/>
      <c r="L97" s="12">
        <v>32363000000</v>
      </c>
    </row>
    <row r="98" spans="1:12" x14ac:dyDescent="0.3">
      <c r="A98" s="2" t="s">
        <v>171</v>
      </c>
      <c r="B98" s="12"/>
      <c r="C98" s="12"/>
      <c r="D98" s="12"/>
      <c r="E98" s="12"/>
      <c r="F98" s="12"/>
      <c r="G98" s="12">
        <v>3050195000</v>
      </c>
      <c r="H98" s="12">
        <v>4071003000</v>
      </c>
      <c r="I98" s="12">
        <v>5373586000</v>
      </c>
      <c r="J98" s="12">
        <v>6667216000</v>
      </c>
      <c r="K98" s="12"/>
      <c r="L98" s="12">
        <v>19162000000</v>
      </c>
    </row>
    <row r="99" spans="1:12" x14ac:dyDescent="0.3">
      <c r="A99" s="2" t="s">
        <v>172</v>
      </c>
      <c r="B99" s="12"/>
      <c r="C99" s="12"/>
      <c r="D99" s="12"/>
      <c r="E99" s="12"/>
      <c r="F99" s="12"/>
      <c r="G99" s="12">
        <v>48607000000</v>
      </c>
      <c r="H99" s="12">
        <v>47142000000</v>
      </c>
      <c r="I99" s="12">
        <v>49161000000</v>
      </c>
      <c r="J99" s="12">
        <v>49247000000</v>
      </c>
      <c r="K99" s="12"/>
      <c r="L99" s="12">
        <v>194157000000</v>
      </c>
    </row>
    <row r="100" spans="1:12" x14ac:dyDescent="0.3">
      <c r="A100" s="2" t="s">
        <v>174</v>
      </c>
      <c r="B100" s="12"/>
      <c r="C100" s="12"/>
      <c r="D100" s="12"/>
      <c r="E100" s="12"/>
      <c r="F100" s="12"/>
      <c r="G100" s="12"/>
      <c r="H100" s="12"/>
      <c r="I100" s="12">
        <v>4069746000</v>
      </c>
      <c r="J100" s="12">
        <v>4250447000</v>
      </c>
      <c r="K100" s="12"/>
      <c r="L100" s="12">
        <v>8320193000</v>
      </c>
    </row>
    <row r="101" spans="1:12" x14ac:dyDescent="0.3">
      <c r="A101" s="2" t="s">
        <v>176</v>
      </c>
      <c r="B101" s="12"/>
      <c r="C101" s="12"/>
      <c r="D101" s="12"/>
      <c r="E101" s="12"/>
      <c r="F101" s="12"/>
      <c r="G101" s="12">
        <v>12026000000</v>
      </c>
      <c r="H101" s="12">
        <v>12669000000</v>
      </c>
      <c r="I101" s="12">
        <v>11811000000</v>
      </c>
      <c r="J101" s="12">
        <v>11069000000</v>
      </c>
      <c r="K101" s="12"/>
      <c r="L101" s="12">
        <v>47575000000</v>
      </c>
    </row>
    <row r="102" spans="1:12" x14ac:dyDescent="0.3">
      <c r="A102" s="2" t="s">
        <v>178</v>
      </c>
      <c r="B102" s="12"/>
      <c r="C102" s="12"/>
      <c r="D102" s="12"/>
      <c r="E102" s="12"/>
      <c r="F102" s="12"/>
      <c r="G102" s="12">
        <v>4245964000</v>
      </c>
      <c r="H102" s="12">
        <v>4193844000</v>
      </c>
      <c r="I102" s="12">
        <v>4476886000</v>
      </c>
      <c r="J102" s="12">
        <v>4905458000</v>
      </c>
      <c r="K102" s="12"/>
      <c r="L102" s="12">
        <v>17822152000</v>
      </c>
    </row>
    <row r="103" spans="1:12" x14ac:dyDescent="0.3">
      <c r="A103" s="2" t="s">
        <v>180</v>
      </c>
      <c r="B103" s="12"/>
      <c r="C103" s="12"/>
      <c r="D103" s="12"/>
      <c r="E103" s="12"/>
      <c r="F103" s="12">
        <v>18376000000</v>
      </c>
      <c r="G103" s="12">
        <v>18095000000</v>
      </c>
      <c r="H103" s="12">
        <v>18031000000</v>
      </c>
      <c r="I103" s="12">
        <v>17900000000</v>
      </c>
      <c r="J103" s="12"/>
      <c r="K103" s="12"/>
      <c r="L103" s="12">
        <v>72402000000</v>
      </c>
    </row>
    <row r="104" spans="1:12" x14ac:dyDescent="0.3">
      <c r="A104" s="2" t="s">
        <v>183</v>
      </c>
      <c r="B104" s="12"/>
      <c r="C104" s="12"/>
      <c r="D104" s="12"/>
      <c r="E104" s="12"/>
      <c r="F104" s="12">
        <v>7346472000</v>
      </c>
      <c r="G104" s="12">
        <v>8843200000</v>
      </c>
      <c r="H104" s="12">
        <v>10262700000</v>
      </c>
      <c r="I104" s="12">
        <v>12416000000</v>
      </c>
      <c r="J104" s="12"/>
      <c r="K104" s="12"/>
      <c r="L104" s="12">
        <v>38868372000</v>
      </c>
    </row>
    <row r="105" spans="1:12" x14ac:dyDescent="0.3">
      <c r="A105" s="2" t="s">
        <v>184</v>
      </c>
      <c r="B105" s="12"/>
      <c r="C105" s="12"/>
      <c r="D105" s="12"/>
      <c r="E105" s="12"/>
      <c r="F105" s="12"/>
      <c r="G105" s="12">
        <v>2918434000</v>
      </c>
      <c r="H105" s="12">
        <v>3142856000</v>
      </c>
      <c r="I105" s="12">
        <v>3275594000</v>
      </c>
      <c r="J105" s="12">
        <v>3418265000</v>
      </c>
      <c r="K105" s="12"/>
      <c r="L105" s="12">
        <v>12755149000</v>
      </c>
    </row>
    <row r="106" spans="1:12" x14ac:dyDescent="0.3">
      <c r="A106" s="2" t="s">
        <v>185</v>
      </c>
      <c r="B106" s="12"/>
      <c r="C106" s="12"/>
      <c r="D106" s="12"/>
      <c r="E106" s="12"/>
      <c r="F106" s="12"/>
      <c r="G106" s="12">
        <v>126761000000</v>
      </c>
      <c r="H106" s="12">
        <v>139367000000</v>
      </c>
      <c r="I106" s="12">
        <v>153290000000</v>
      </c>
      <c r="J106" s="12">
        <v>177526000000</v>
      </c>
      <c r="K106" s="12"/>
      <c r="L106" s="12">
        <v>596944000000</v>
      </c>
    </row>
    <row r="107" spans="1:12" x14ac:dyDescent="0.3">
      <c r="A107" s="2" t="s">
        <v>187</v>
      </c>
      <c r="B107" s="12"/>
      <c r="C107" s="12"/>
      <c r="D107" s="12"/>
      <c r="E107" s="12"/>
      <c r="F107" s="12">
        <v>230590000000</v>
      </c>
      <c r="G107" s="12">
        <v>220156000000</v>
      </c>
      <c r="H107" s="12">
        <v>200494000000</v>
      </c>
      <c r="I107" s="12">
        <v>129925000000</v>
      </c>
      <c r="J107" s="12"/>
      <c r="K107" s="12"/>
      <c r="L107" s="12">
        <v>781165000000</v>
      </c>
    </row>
    <row r="108" spans="1:12" x14ac:dyDescent="0.3">
      <c r="A108" s="2" t="s">
        <v>188</v>
      </c>
      <c r="B108" s="12"/>
      <c r="C108" s="12"/>
      <c r="D108" s="12"/>
      <c r="E108" s="12"/>
      <c r="F108" s="12">
        <v>1819814000</v>
      </c>
      <c r="G108" s="12">
        <v>2319919000</v>
      </c>
      <c r="H108" s="12">
        <v>2660147000</v>
      </c>
      <c r="I108" s="12">
        <v>1803573000</v>
      </c>
      <c r="J108" s="12"/>
      <c r="K108" s="12"/>
      <c r="L108" s="12">
        <v>8603453000</v>
      </c>
    </row>
    <row r="109" spans="1:12" x14ac:dyDescent="0.3">
      <c r="A109" s="2" t="s">
        <v>189</v>
      </c>
      <c r="B109" s="12"/>
      <c r="C109" s="12"/>
      <c r="D109" s="12"/>
      <c r="E109" s="12"/>
      <c r="F109" s="12">
        <v>12835000000</v>
      </c>
      <c r="G109" s="12">
        <v>13120000000</v>
      </c>
      <c r="H109" s="12">
        <v>12436000000</v>
      </c>
      <c r="I109" s="12">
        <v>11683000000</v>
      </c>
      <c r="J109" s="12"/>
      <c r="K109" s="12"/>
      <c r="L109" s="12">
        <v>50074000000</v>
      </c>
    </row>
    <row r="110" spans="1:12" x14ac:dyDescent="0.3">
      <c r="A110" s="2" t="s">
        <v>190</v>
      </c>
      <c r="B110" s="12"/>
      <c r="C110" s="12"/>
      <c r="D110" s="12"/>
      <c r="E110" s="12"/>
      <c r="F110" s="12"/>
      <c r="G110" s="12">
        <v>37773000000</v>
      </c>
      <c r="H110" s="12">
        <v>40362000000</v>
      </c>
      <c r="I110" s="12">
        <v>40704000000</v>
      </c>
      <c r="J110" s="12">
        <v>39639000000</v>
      </c>
      <c r="K110" s="12"/>
      <c r="L110" s="12">
        <v>158478000000</v>
      </c>
    </row>
    <row r="111" spans="1:12" x14ac:dyDescent="0.3">
      <c r="A111" s="2" t="s">
        <v>191</v>
      </c>
      <c r="B111" s="12"/>
      <c r="C111" s="12"/>
      <c r="D111" s="12"/>
      <c r="E111" s="12"/>
      <c r="F111" s="12"/>
      <c r="G111" s="12">
        <v>28998000000</v>
      </c>
      <c r="H111" s="12">
        <v>28406000000</v>
      </c>
      <c r="I111" s="12">
        <v>25130000000</v>
      </c>
      <c r="J111" s="12">
        <v>24594000000</v>
      </c>
      <c r="K111" s="12"/>
      <c r="L111" s="12">
        <v>107128000000</v>
      </c>
    </row>
    <row r="112" spans="1:12" x14ac:dyDescent="0.3">
      <c r="A112" s="2" t="s">
        <v>193</v>
      </c>
      <c r="B112" s="12"/>
      <c r="C112" s="12"/>
      <c r="D112" s="12"/>
      <c r="E112" s="12"/>
      <c r="F112" s="12"/>
      <c r="G112" s="12">
        <v>37795400000</v>
      </c>
      <c r="H112" s="12">
        <v>36066900000</v>
      </c>
      <c r="I112" s="12">
        <v>28862800000</v>
      </c>
      <c r="J112" s="12">
        <v>26644000000</v>
      </c>
      <c r="K112" s="12"/>
      <c r="L112" s="12">
        <v>129369100000</v>
      </c>
    </row>
    <row r="113" spans="1:12" x14ac:dyDescent="0.3">
      <c r="A113" s="2" t="s">
        <v>194</v>
      </c>
      <c r="B113" s="12"/>
      <c r="C113" s="12"/>
      <c r="D113" s="12"/>
      <c r="E113" s="12"/>
      <c r="F113" s="12">
        <v>8984000000</v>
      </c>
      <c r="G113" s="12">
        <v>9370000000</v>
      </c>
      <c r="H113" s="12">
        <v>9611000000</v>
      </c>
      <c r="I113" s="12">
        <v>10002000000</v>
      </c>
      <c r="J113" s="12"/>
      <c r="K113" s="12"/>
      <c r="L113" s="12">
        <v>37967000000</v>
      </c>
    </row>
    <row r="114" spans="1:12" x14ac:dyDescent="0.3">
      <c r="A114" s="2" t="s">
        <v>195</v>
      </c>
      <c r="B114" s="12"/>
      <c r="C114" s="12"/>
      <c r="D114" s="12"/>
      <c r="E114" s="12"/>
      <c r="F114" s="12"/>
      <c r="G114" s="12">
        <v>16022128000</v>
      </c>
      <c r="H114" s="12">
        <v>17504167000</v>
      </c>
      <c r="I114" s="12">
        <v>18909588000</v>
      </c>
      <c r="J114" s="12">
        <v>20368562000</v>
      </c>
      <c r="K114" s="12"/>
      <c r="L114" s="12">
        <v>72804445000</v>
      </c>
    </row>
    <row r="115" spans="1:12" x14ac:dyDescent="0.3">
      <c r="A115" s="2" t="s">
        <v>197</v>
      </c>
      <c r="B115" s="12"/>
      <c r="C115" s="12"/>
      <c r="D115" s="12"/>
      <c r="E115" s="12"/>
      <c r="F115" s="12">
        <v>7383000000</v>
      </c>
      <c r="G115" s="12">
        <v>7146000000</v>
      </c>
      <c r="H115" s="12">
        <v>7435000000</v>
      </c>
      <c r="I115" s="12">
        <v>7493000000</v>
      </c>
      <c r="J115" s="12"/>
      <c r="K115" s="12"/>
      <c r="L115" s="12">
        <v>29457000000</v>
      </c>
    </row>
    <row r="116" spans="1:12" x14ac:dyDescent="0.3">
      <c r="A116" s="2" t="s">
        <v>199</v>
      </c>
      <c r="B116" s="12"/>
      <c r="C116" s="12"/>
      <c r="D116" s="12"/>
      <c r="E116" s="12"/>
      <c r="F116" s="12"/>
      <c r="G116" s="12">
        <v>6259300000</v>
      </c>
      <c r="H116" s="12">
        <v>8024900000</v>
      </c>
      <c r="I116" s="12">
        <v>10824000000</v>
      </c>
      <c r="J116" s="12">
        <v>12157400000</v>
      </c>
      <c r="K116" s="12"/>
      <c r="L116" s="12">
        <v>37265600000</v>
      </c>
    </row>
    <row r="117" spans="1:12" x14ac:dyDescent="0.3">
      <c r="A117" s="2" t="s">
        <v>201</v>
      </c>
      <c r="B117" s="12"/>
      <c r="C117" s="12"/>
      <c r="D117" s="12"/>
      <c r="E117" s="12"/>
      <c r="F117" s="12">
        <v>18260400000</v>
      </c>
      <c r="G117" s="12">
        <v>18283100000</v>
      </c>
      <c r="H117" s="12">
        <v>19154000000</v>
      </c>
      <c r="I117" s="12">
        <v>20563100000</v>
      </c>
      <c r="J117" s="12"/>
      <c r="K117" s="12"/>
      <c r="L117" s="12">
        <v>76260600000</v>
      </c>
    </row>
    <row r="118" spans="1:12" x14ac:dyDescent="0.3">
      <c r="A118" s="2" t="s">
        <v>202</v>
      </c>
      <c r="B118" s="12"/>
      <c r="C118" s="12"/>
      <c r="D118" s="12"/>
      <c r="E118" s="12"/>
      <c r="F118" s="12"/>
      <c r="G118" s="12">
        <v>45041000000</v>
      </c>
      <c r="H118" s="12">
        <v>48813000000</v>
      </c>
      <c r="I118" s="12">
        <v>52465000000</v>
      </c>
      <c r="J118" s="12">
        <v>55632000000</v>
      </c>
      <c r="K118" s="12"/>
      <c r="L118" s="12">
        <v>201951000000</v>
      </c>
    </row>
    <row r="119" spans="1:12" x14ac:dyDescent="0.3">
      <c r="A119" s="2" t="s">
        <v>204</v>
      </c>
      <c r="B119" s="12"/>
      <c r="C119" s="12"/>
      <c r="D119" s="12"/>
      <c r="E119" s="12"/>
      <c r="F119" s="12"/>
      <c r="G119" s="12">
        <v>5535000000</v>
      </c>
      <c r="H119" s="12">
        <v>6265000000</v>
      </c>
      <c r="I119" s="12">
        <v>6394000000</v>
      </c>
      <c r="J119" s="12">
        <v>6497000000</v>
      </c>
      <c r="K119" s="12"/>
      <c r="L119" s="12">
        <v>24691000000</v>
      </c>
    </row>
    <row r="120" spans="1:12" x14ac:dyDescent="0.3">
      <c r="A120" s="2" t="s">
        <v>205</v>
      </c>
      <c r="B120" s="12"/>
      <c r="C120" s="12"/>
      <c r="D120" s="12"/>
      <c r="E120" s="12"/>
      <c r="F120" s="12"/>
      <c r="G120" s="12">
        <v>5535000000</v>
      </c>
      <c r="H120" s="12">
        <v>6265000000</v>
      </c>
      <c r="I120" s="12">
        <v>6394000000</v>
      </c>
      <c r="J120" s="12">
        <v>6497000000</v>
      </c>
      <c r="K120" s="12"/>
      <c r="L120" s="12">
        <v>24691000000</v>
      </c>
    </row>
    <row r="121" spans="1:12" x14ac:dyDescent="0.3">
      <c r="A121" s="2" t="s">
        <v>206</v>
      </c>
      <c r="B121" s="12"/>
      <c r="C121" s="12"/>
      <c r="D121" s="12"/>
      <c r="E121" s="12"/>
      <c r="F121" s="12"/>
      <c r="G121" s="12">
        <v>15051000000</v>
      </c>
      <c r="H121" s="12">
        <v>15499000000</v>
      </c>
      <c r="I121" s="12">
        <v>15165000000</v>
      </c>
      <c r="J121" s="12">
        <v>16661000000</v>
      </c>
      <c r="K121" s="12"/>
      <c r="L121" s="12">
        <v>62376000000</v>
      </c>
    </row>
    <row r="122" spans="1:12" x14ac:dyDescent="0.3">
      <c r="A122" s="2" t="s">
        <v>207</v>
      </c>
      <c r="B122" s="12"/>
      <c r="C122" s="12"/>
      <c r="D122" s="12"/>
      <c r="E122" s="12"/>
      <c r="F122" s="12">
        <v>1279067000</v>
      </c>
      <c r="G122" s="12">
        <v>1482259000</v>
      </c>
      <c r="H122" s="12">
        <v>1616438000</v>
      </c>
      <c r="I122" s="12">
        <v>1763336000</v>
      </c>
      <c r="J122" s="12"/>
      <c r="K122" s="12"/>
      <c r="L122" s="12">
        <v>6141100000</v>
      </c>
    </row>
    <row r="123" spans="1:12" x14ac:dyDescent="0.3">
      <c r="A123" s="2" t="s">
        <v>208</v>
      </c>
      <c r="B123" s="12"/>
      <c r="C123" s="12"/>
      <c r="D123" s="12"/>
      <c r="E123" s="12"/>
      <c r="F123" s="12"/>
      <c r="G123" s="12">
        <v>7394500000</v>
      </c>
      <c r="H123" s="12">
        <v>7840300000</v>
      </c>
      <c r="I123" s="12">
        <v>8602200000</v>
      </c>
      <c r="J123" s="12">
        <v>15498400000</v>
      </c>
      <c r="K123" s="12"/>
      <c r="L123" s="12">
        <v>39335400000</v>
      </c>
    </row>
    <row r="124" spans="1:12" x14ac:dyDescent="0.3">
      <c r="A124" s="2" t="s">
        <v>209</v>
      </c>
      <c r="B124" s="12"/>
      <c r="C124" s="12"/>
      <c r="D124" s="12"/>
      <c r="E124" s="12"/>
      <c r="F124" s="12">
        <v>1663000000</v>
      </c>
      <c r="G124" s="12">
        <v>1558400000</v>
      </c>
      <c r="H124" s="12">
        <v>1584500000</v>
      </c>
      <c r="I124" s="12">
        <v>1637100000</v>
      </c>
      <c r="J124" s="12"/>
      <c r="K124" s="12"/>
      <c r="L124" s="12">
        <v>6443000000</v>
      </c>
    </row>
    <row r="125" spans="1:12" x14ac:dyDescent="0.3">
      <c r="A125" s="2" t="s">
        <v>211</v>
      </c>
      <c r="B125" s="12"/>
      <c r="C125" s="12"/>
      <c r="D125" s="12"/>
      <c r="E125" s="12"/>
      <c r="F125" s="12"/>
      <c r="G125" s="12">
        <v>7155096000</v>
      </c>
      <c r="H125" s="12">
        <v>7752728000</v>
      </c>
      <c r="I125" s="12">
        <v>6956311000</v>
      </c>
      <c r="J125" s="12">
        <v>6794342000</v>
      </c>
      <c r="K125" s="12"/>
      <c r="L125" s="12">
        <v>28658477000</v>
      </c>
    </row>
    <row r="126" spans="1:12" x14ac:dyDescent="0.3">
      <c r="A126" s="2" t="s">
        <v>212</v>
      </c>
      <c r="B126" s="12"/>
      <c r="C126" s="12"/>
      <c r="D126" s="12"/>
      <c r="E126" s="12"/>
      <c r="F126" s="12"/>
      <c r="G126" s="12">
        <v>5997000000</v>
      </c>
      <c r="H126" s="12">
        <v>6121000000</v>
      </c>
      <c r="I126" s="12">
        <v>6282000000</v>
      </c>
      <c r="J126" s="12">
        <v>6440000000</v>
      </c>
      <c r="K126" s="12"/>
      <c r="L126" s="12">
        <v>24840000000</v>
      </c>
    </row>
    <row r="127" spans="1:12" x14ac:dyDescent="0.3">
      <c r="A127" s="2" t="s">
        <v>214</v>
      </c>
      <c r="B127" s="12"/>
      <c r="C127" s="12"/>
      <c r="D127" s="12"/>
      <c r="E127" s="12"/>
      <c r="F127" s="12"/>
      <c r="G127" s="12">
        <v>5921000000</v>
      </c>
      <c r="H127" s="12">
        <v>6285600000</v>
      </c>
      <c r="I127" s="12">
        <v>6764000000</v>
      </c>
      <c r="J127" s="12">
        <v>6933500000</v>
      </c>
      <c r="K127" s="12"/>
      <c r="L127" s="12">
        <v>25904100000</v>
      </c>
    </row>
    <row r="128" spans="1:12" x14ac:dyDescent="0.3">
      <c r="A128" s="2" t="s">
        <v>215</v>
      </c>
      <c r="B128" s="12"/>
      <c r="C128" s="12"/>
      <c r="D128" s="12"/>
      <c r="E128" s="12"/>
      <c r="F128" s="12">
        <v>17912000000</v>
      </c>
      <c r="G128" s="12">
        <v>22756000000</v>
      </c>
      <c r="H128" s="12">
        <v>23925000000</v>
      </c>
      <c r="I128" s="12">
        <v>23459000000</v>
      </c>
      <c r="J128" s="12"/>
      <c r="K128" s="12"/>
      <c r="L128" s="12">
        <v>88052000000</v>
      </c>
    </row>
    <row r="129" spans="1:12" x14ac:dyDescent="0.3">
      <c r="A129" s="2" t="s">
        <v>216</v>
      </c>
      <c r="B129" s="12"/>
      <c r="C129" s="12"/>
      <c r="D129" s="12"/>
      <c r="E129" s="12"/>
      <c r="F129" s="12">
        <v>8186280000</v>
      </c>
      <c r="G129" s="12">
        <v>11764050000</v>
      </c>
      <c r="H129" s="12">
        <v>12795106000</v>
      </c>
      <c r="I129" s="12">
        <v>13781837000</v>
      </c>
      <c r="J129" s="12"/>
      <c r="K129" s="12"/>
      <c r="L129" s="12">
        <v>46527273000</v>
      </c>
    </row>
    <row r="130" spans="1:12" x14ac:dyDescent="0.3">
      <c r="A130" s="2" t="s">
        <v>217</v>
      </c>
      <c r="B130" s="12"/>
      <c r="C130" s="12"/>
      <c r="D130" s="12"/>
      <c r="E130" s="12"/>
      <c r="F130" s="12"/>
      <c r="G130" s="12">
        <v>10397000000</v>
      </c>
      <c r="H130" s="12">
        <v>20638000000</v>
      </c>
      <c r="I130" s="12">
        <v>13145000000</v>
      </c>
      <c r="J130" s="12">
        <v>12197000000</v>
      </c>
      <c r="K130" s="12"/>
      <c r="L130" s="12">
        <v>56377000000</v>
      </c>
    </row>
    <row r="131" spans="1:12" x14ac:dyDescent="0.3">
      <c r="A131" s="2" t="s">
        <v>218</v>
      </c>
      <c r="B131" s="12"/>
      <c r="C131" s="12"/>
      <c r="D131" s="12"/>
      <c r="E131" s="12"/>
      <c r="F131" s="12"/>
      <c r="G131" s="12">
        <v>3797000000</v>
      </c>
      <c r="H131" s="12">
        <v>3575000000</v>
      </c>
      <c r="I131" s="12">
        <v>4515000000</v>
      </c>
      <c r="J131" s="12">
        <v>4396000000</v>
      </c>
      <c r="K131" s="12"/>
      <c r="L131" s="12">
        <v>16283000000</v>
      </c>
    </row>
    <row r="132" spans="1:12" x14ac:dyDescent="0.3">
      <c r="A132" s="2" t="s">
        <v>219</v>
      </c>
      <c r="B132" s="12"/>
      <c r="C132" s="12"/>
      <c r="D132" s="12"/>
      <c r="E132" s="12"/>
      <c r="F132" s="12"/>
      <c r="G132" s="12">
        <v>8257000000</v>
      </c>
      <c r="H132" s="12">
        <v>8790000000</v>
      </c>
      <c r="I132" s="12">
        <v>8592000000</v>
      </c>
      <c r="J132" s="12">
        <v>8979000000</v>
      </c>
      <c r="K132" s="12"/>
      <c r="L132" s="12">
        <v>34618000000</v>
      </c>
    </row>
    <row r="133" spans="1:12" x14ac:dyDescent="0.3">
      <c r="A133" s="2" t="s">
        <v>220</v>
      </c>
      <c r="B133" s="12"/>
      <c r="C133" s="12"/>
      <c r="D133" s="12"/>
      <c r="E133" s="12"/>
      <c r="F133" s="12">
        <v>11838700000</v>
      </c>
      <c r="G133" s="12">
        <v>13253400000</v>
      </c>
      <c r="H133" s="12">
        <v>14280500000</v>
      </c>
      <c r="I133" s="12">
        <v>13545100000</v>
      </c>
      <c r="J133" s="12"/>
      <c r="K133" s="12"/>
      <c r="L133" s="12">
        <v>52917700000</v>
      </c>
    </row>
    <row r="134" spans="1:12" x14ac:dyDescent="0.3">
      <c r="A134" s="2" t="s">
        <v>221</v>
      </c>
      <c r="B134" s="12"/>
      <c r="C134" s="12"/>
      <c r="D134" s="12"/>
      <c r="E134" s="12"/>
      <c r="F134" s="12"/>
      <c r="G134" s="12">
        <v>12354000000</v>
      </c>
      <c r="H134" s="12">
        <v>12919000000</v>
      </c>
      <c r="I134" s="12">
        <v>12554000000</v>
      </c>
      <c r="J134" s="12">
        <v>12075000000</v>
      </c>
      <c r="K134" s="12"/>
      <c r="L134" s="12">
        <v>49902000000</v>
      </c>
    </row>
    <row r="135" spans="1:12" x14ac:dyDescent="0.3">
      <c r="A135" s="2" t="s">
        <v>222</v>
      </c>
      <c r="B135" s="12"/>
      <c r="C135" s="12"/>
      <c r="D135" s="12"/>
      <c r="E135" s="12"/>
      <c r="F135" s="12">
        <v>2073000000</v>
      </c>
      <c r="G135" s="12">
        <v>2303900000</v>
      </c>
      <c r="H135" s="12">
        <v>2436400000</v>
      </c>
      <c r="I135" s="12">
        <v>2663600000</v>
      </c>
      <c r="J135" s="12"/>
      <c r="K135" s="12"/>
      <c r="L135" s="12">
        <v>9476900000</v>
      </c>
    </row>
    <row r="136" spans="1:12" x14ac:dyDescent="0.3">
      <c r="A136" s="2" t="s">
        <v>223</v>
      </c>
      <c r="B136" s="12"/>
      <c r="C136" s="12"/>
      <c r="D136" s="12"/>
      <c r="E136" s="12"/>
      <c r="F136" s="12">
        <v>11862000000</v>
      </c>
      <c r="G136" s="12">
        <v>12581000000</v>
      </c>
      <c r="H136" s="12">
        <v>13413000000</v>
      </c>
      <c r="I136" s="12">
        <v>11524000000</v>
      </c>
      <c r="J136" s="12"/>
      <c r="K136" s="12"/>
      <c r="L136" s="12">
        <v>49380000000</v>
      </c>
    </row>
    <row r="137" spans="1:12" x14ac:dyDescent="0.3">
      <c r="A137" s="2" t="s">
        <v>224</v>
      </c>
      <c r="B137" s="12"/>
      <c r="C137" s="12"/>
      <c r="D137" s="12"/>
      <c r="E137" s="12"/>
      <c r="F137" s="12"/>
      <c r="G137" s="12">
        <v>10181700000</v>
      </c>
      <c r="H137" s="12">
        <v>10968800000</v>
      </c>
      <c r="I137" s="12">
        <v>10780400000</v>
      </c>
      <c r="J137" s="12">
        <v>11262300000</v>
      </c>
      <c r="K137" s="12"/>
      <c r="L137" s="12">
        <v>43193200000</v>
      </c>
    </row>
    <row r="138" spans="1:12" x14ac:dyDescent="0.3">
      <c r="A138" s="2" t="s">
        <v>225</v>
      </c>
      <c r="B138" s="12"/>
      <c r="C138" s="12"/>
      <c r="D138" s="12"/>
      <c r="E138" s="12"/>
      <c r="F138" s="12">
        <v>8102000000</v>
      </c>
      <c r="G138" s="12">
        <v>9350000000</v>
      </c>
      <c r="H138" s="12">
        <v>9527000000</v>
      </c>
      <c r="I138" s="12">
        <v>9648000000</v>
      </c>
      <c r="J138" s="12"/>
      <c r="K138" s="12"/>
      <c r="L138" s="12">
        <v>36627000000</v>
      </c>
    </row>
    <row r="139" spans="1:12" x14ac:dyDescent="0.3">
      <c r="A139" s="2" t="s">
        <v>226</v>
      </c>
      <c r="B139" s="12"/>
      <c r="C139" s="12"/>
      <c r="D139" s="12"/>
      <c r="E139" s="12"/>
      <c r="F139" s="12"/>
      <c r="G139" s="12">
        <v>24669000000</v>
      </c>
      <c r="H139" s="12">
        <v>17733000000</v>
      </c>
      <c r="I139" s="12">
        <v>16249000000</v>
      </c>
      <c r="J139" s="12">
        <v>14522000000</v>
      </c>
      <c r="K139" s="12"/>
      <c r="L139" s="12">
        <v>73173000000</v>
      </c>
    </row>
    <row r="140" spans="1:12" x14ac:dyDescent="0.3">
      <c r="A140" s="2" t="s">
        <v>227</v>
      </c>
      <c r="B140" s="12"/>
      <c r="C140" s="12"/>
      <c r="D140" s="12"/>
      <c r="E140" s="12"/>
      <c r="F140" s="12">
        <v>11682636000</v>
      </c>
      <c r="G140" s="12">
        <v>14487118000</v>
      </c>
      <c r="H140" s="12">
        <v>18035340000</v>
      </c>
      <c r="I140" s="12">
        <v>8757428000</v>
      </c>
      <c r="J140" s="12"/>
      <c r="K140" s="12"/>
      <c r="L140" s="12">
        <v>52962522000</v>
      </c>
    </row>
    <row r="141" spans="1:12" x14ac:dyDescent="0.3">
      <c r="A141" s="2" t="s">
        <v>228</v>
      </c>
      <c r="B141" s="12"/>
      <c r="C141" s="12"/>
      <c r="D141" s="12"/>
      <c r="E141" s="12"/>
      <c r="F141" s="12">
        <v>1887376000</v>
      </c>
      <c r="G141" s="12">
        <v>2152766000</v>
      </c>
      <c r="H141" s="12">
        <v>2443776000</v>
      </c>
      <c r="I141" s="12">
        <v>2725867000</v>
      </c>
      <c r="J141" s="12"/>
      <c r="K141" s="12"/>
      <c r="L141" s="12">
        <v>9209785000</v>
      </c>
    </row>
    <row r="142" spans="1:12" x14ac:dyDescent="0.3">
      <c r="A142" s="2" t="s">
        <v>229</v>
      </c>
      <c r="B142" s="12"/>
      <c r="C142" s="12"/>
      <c r="D142" s="12"/>
      <c r="E142" s="12"/>
      <c r="F142" s="12">
        <v>1747502000</v>
      </c>
      <c r="G142" s="12">
        <v>2387702000</v>
      </c>
      <c r="H142" s="12">
        <v>2614748000</v>
      </c>
      <c r="I142" s="12">
        <v>2744965000</v>
      </c>
      <c r="J142" s="12"/>
      <c r="K142" s="12"/>
      <c r="L142" s="12">
        <v>9494917000</v>
      </c>
    </row>
    <row r="143" spans="1:12" x14ac:dyDescent="0.3">
      <c r="A143" s="2" t="s">
        <v>230</v>
      </c>
      <c r="B143" s="12"/>
      <c r="C143" s="12"/>
      <c r="D143" s="12"/>
      <c r="E143" s="12"/>
      <c r="F143" s="12"/>
      <c r="G143" s="12">
        <v>1859177000</v>
      </c>
      <c r="H143" s="12">
        <v>2388768000</v>
      </c>
      <c r="I143" s="12">
        <v>1954000000</v>
      </c>
      <c r="J143" s="12">
        <v>1857339000</v>
      </c>
      <c r="K143" s="12"/>
      <c r="L143" s="12">
        <v>8059284000</v>
      </c>
    </row>
    <row r="144" spans="1:12" x14ac:dyDescent="0.3">
      <c r="A144" s="2" t="s">
        <v>231</v>
      </c>
      <c r="B144" s="12"/>
      <c r="C144" s="12"/>
      <c r="D144" s="12"/>
      <c r="E144" s="12"/>
      <c r="F144" s="12">
        <v>6273787000</v>
      </c>
      <c r="G144" s="12">
        <v>7301204000</v>
      </c>
      <c r="H144" s="12">
        <v>7741856000</v>
      </c>
      <c r="I144" s="12">
        <v>7954827000</v>
      </c>
      <c r="J144" s="12"/>
      <c r="K144" s="12"/>
      <c r="L144" s="12">
        <v>29271674000</v>
      </c>
    </row>
    <row r="145" spans="1:12" x14ac:dyDescent="0.3">
      <c r="A145" s="2" t="s">
        <v>232</v>
      </c>
      <c r="B145" s="12"/>
      <c r="C145" s="12"/>
      <c r="D145" s="12"/>
      <c r="E145" s="12"/>
      <c r="F145" s="12">
        <v>535153000</v>
      </c>
      <c r="G145" s="12">
        <v>610590000</v>
      </c>
      <c r="H145" s="12">
        <v>970938000</v>
      </c>
      <c r="I145" s="12">
        <v>1194407000</v>
      </c>
      <c r="J145" s="12"/>
      <c r="K145" s="12"/>
      <c r="L145" s="12">
        <v>3311088000</v>
      </c>
    </row>
    <row r="146" spans="1:12" x14ac:dyDescent="0.3">
      <c r="A146" s="2" t="s">
        <v>234</v>
      </c>
      <c r="B146" s="12"/>
      <c r="C146" s="12"/>
      <c r="D146" s="12"/>
      <c r="E146" s="12"/>
      <c r="F146" s="12">
        <v>1365000000</v>
      </c>
      <c r="G146" s="12">
        <v>1466000000</v>
      </c>
      <c r="H146" s="12">
        <v>1665000000</v>
      </c>
      <c r="I146" s="12">
        <v>1403000000</v>
      </c>
      <c r="J146" s="12"/>
      <c r="K146" s="12"/>
      <c r="L146" s="12">
        <v>5899000000</v>
      </c>
    </row>
    <row r="147" spans="1:12" x14ac:dyDescent="0.3">
      <c r="A147" s="2" t="s">
        <v>236</v>
      </c>
      <c r="B147" s="12"/>
      <c r="C147" s="12"/>
      <c r="D147" s="12"/>
      <c r="E147" s="12"/>
      <c r="F147" s="12">
        <v>16311000000</v>
      </c>
      <c r="G147" s="12">
        <v>22046000000</v>
      </c>
      <c r="H147" s="12">
        <v>22552000000</v>
      </c>
      <c r="I147" s="12">
        <v>20855000000</v>
      </c>
      <c r="J147" s="12"/>
      <c r="K147" s="12"/>
      <c r="L147" s="12">
        <v>81764000000</v>
      </c>
    </row>
    <row r="148" spans="1:12" x14ac:dyDescent="0.3">
      <c r="A148" s="2" t="s">
        <v>237</v>
      </c>
      <c r="B148" s="12"/>
      <c r="C148" s="12"/>
      <c r="D148" s="12"/>
      <c r="E148" s="12"/>
      <c r="F148" s="12">
        <v>10302079000</v>
      </c>
      <c r="G148" s="12">
        <v>11390947000</v>
      </c>
      <c r="H148" s="12">
        <v>12494921000</v>
      </c>
      <c r="I148" s="12">
        <v>11513251000</v>
      </c>
      <c r="J148" s="12"/>
      <c r="K148" s="12"/>
      <c r="L148" s="12">
        <v>45701198000</v>
      </c>
    </row>
    <row r="149" spans="1:12" x14ac:dyDescent="0.3">
      <c r="A149" s="2" t="s">
        <v>238</v>
      </c>
      <c r="B149" s="12"/>
      <c r="C149" s="12"/>
      <c r="D149" s="12"/>
      <c r="E149" s="12"/>
      <c r="F149" s="12">
        <v>1899600000</v>
      </c>
      <c r="G149" s="12">
        <v>2045500000</v>
      </c>
      <c r="H149" s="12">
        <v>2322900000</v>
      </c>
      <c r="I149" s="12">
        <v>2493700000</v>
      </c>
      <c r="J149" s="12"/>
      <c r="K149" s="12"/>
      <c r="L149" s="12">
        <v>8761700000</v>
      </c>
    </row>
    <row r="150" spans="1:12" x14ac:dyDescent="0.3">
      <c r="A150" s="2" t="s">
        <v>239</v>
      </c>
      <c r="B150" s="12"/>
      <c r="C150" s="12"/>
      <c r="D150" s="12"/>
      <c r="E150" s="12"/>
      <c r="F150" s="12"/>
      <c r="G150" s="12">
        <v>24888000000</v>
      </c>
      <c r="H150" s="12">
        <v>27429000000</v>
      </c>
      <c r="I150" s="12">
        <v>29447000000</v>
      </c>
      <c r="J150" s="12">
        <v>31360000000</v>
      </c>
      <c r="K150" s="12"/>
      <c r="L150" s="12">
        <v>113124000000</v>
      </c>
    </row>
    <row r="151" spans="1:12" x14ac:dyDescent="0.3">
      <c r="A151" s="2" t="s">
        <v>240</v>
      </c>
      <c r="B151" s="12"/>
      <c r="C151" s="12"/>
      <c r="D151" s="12"/>
      <c r="E151" s="12"/>
      <c r="F151" s="12">
        <v>5992215000</v>
      </c>
      <c r="G151" s="12">
        <v>6080257000</v>
      </c>
      <c r="H151" s="12">
        <v>6564721000</v>
      </c>
      <c r="I151" s="12">
        <v>6616632000</v>
      </c>
      <c r="J151" s="12"/>
      <c r="K151" s="12"/>
      <c r="L151" s="12">
        <v>25253825000</v>
      </c>
    </row>
    <row r="152" spans="1:12" x14ac:dyDescent="0.3">
      <c r="A152" s="2" t="s">
        <v>241</v>
      </c>
      <c r="B152" s="12"/>
      <c r="C152" s="12"/>
      <c r="D152" s="12"/>
      <c r="E152" s="12"/>
      <c r="F152" s="12"/>
      <c r="G152" s="12">
        <v>4771259000</v>
      </c>
      <c r="H152" s="12">
        <v>5763485000</v>
      </c>
      <c r="I152" s="12">
        <v>6672317000</v>
      </c>
      <c r="J152" s="12">
        <v>8773564000</v>
      </c>
      <c r="K152" s="12"/>
      <c r="L152" s="12">
        <v>25980625000</v>
      </c>
    </row>
    <row r="153" spans="1:12" x14ac:dyDescent="0.3">
      <c r="A153" s="2" t="s">
        <v>242</v>
      </c>
      <c r="B153" s="12"/>
      <c r="C153" s="12"/>
      <c r="D153" s="12"/>
      <c r="E153" s="12"/>
      <c r="F153" s="12">
        <v>409396000</v>
      </c>
      <c r="G153" s="12">
        <v>520613000</v>
      </c>
      <c r="H153" s="12">
        <v>647155000</v>
      </c>
      <c r="I153" s="12">
        <v>782270000</v>
      </c>
      <c r="J153" s="12"/>
      <c r="K153" s="12"/>
      <c r="L153" s="12">
        <v>2359434000</v>
      </c>
    </row>
    <row r="154" spans="1:12" x14ac:dyDescent="0.3">
      <c r="A154" s="2" t="s">
        <v>243</v>
      </c>
      <c r="B154" s="12"/>
      <c r="C154" s="12"/>
      <c r="D154" s="12"/>
      <c r="E154" s="12"/>
      <c r="F154" s="12"/>
      <c r="G154" s="12">
        <v>146917000000</v>
      </c>
      <c r="H154" s="12">
        <v>144077000000</v>
      </c>
      <c r="I154" s="12">
        <v>149558000000</v>
      </c>
      <c r="J154" s="12">
        <v>151800000000</v>
      </c>
      <c r="K154" s="12"/>
      <c r="L154" s="12">
        <v>592352000000</v>
      </c>
    </row>
    <row r="155" spans="1:12" x14ac:dyDescent="0.3">
      <c r="A155" s="2" t="s">
        <v>245</v>
      </c>
      <c r="B155" s="12"/>
      <c r="C155" s="12"/>
      <c r="D155" s="12"/>
      <c r="E155" s="12"/>
      <c r="F155" s="12"/>
      <c r="G155" s="12">
        <v>3326106000</v>
      </c>
      <c r="H155" s="12">
        <v>3733507000</v>
      </c>
      <c r="I155" s="12">
        <v>3869187000</v>
      </c>
      <c r="J155" s="12">
        <v>3962036000</v>
      </c>
      <c r="K155" s="12"/>
      <c r="L155" s="12">
        <v>14890836000</v>
      </c>
    </row>
    <row r="156" spans="1:12" x14ac:dyDescent="0.3">
      <c r="A156" s="2" t="s">
        <v>246</v>
      </c>
      <c r="B156" s="12"/>
      <c r="C156" s="12"/>
      <c r="D156" s="12"/>
      <c r="E156" s="12"/>
      <c r="F156" s="12"/>
      <c r="G156" s="12">
        <v>7872000000</v>
      </c>
      <c r="H156" s="12">
        <v>12466000000</v>
      </c>
      <c r="I156" s="12">
        <v>17928000000</v>
      </c>
      <c r="J156" s="12">
        <v>27638000000</v>
      </c>
      <c r="K156" s="12"/>
      <c r="L156" s="12">
        <v>65904000000</v>
      </c>
    </row>
    <row r="157" spans="1:12" x14ac:dyDescent="0.3">
      <c r="A157" s="2" t="s">
        <v>247</v>
      </c>
      <c r="B157" s="12"/>
      <c r="C157" s="12"/>
      <c r="D157" s="12"/>
      <c r="E157" s="12"/>
      <c r="F157" s="12">
        <v>3134800000</v>
      </c>
      <c r="G157" s="12">
        <v>3703600000</v>
      </c>
      <c r="H157" s="12">
        <v>4013600000</v>
      </c>
      <c r="I157" s="12">
        <v>4579400000</v>
      </c>
      <c r="J157" s="12"/>
      <c r="K157" s="12"/>
      <c r="L157" s="12">
        <v>15431400000</v>
      </c>
    </row>
    <row r="158" spans="1:12" x14ac:dyDescent="0.3">
      <c r="A158" s="2" t="s">
        <v>248</v>
      </c>
      <c r="B158" s="12"/>
      <c r="C158" s="12"/>
      <c r="D158" s="12"/>
      <c r="E158" s="12"/>
      <c r="F158" s="12">
        <v>18010000000</v>
      </c>
      <c r="G158" s="12">
        <v>20921000000</v>
      </c>
      <c r="H158" s="12">
        <v>21438000000</v>
      </c>
      <c r="I158" s="12">
        <v>15877000000</v>
      </c>
      <c r="J158" s="12"/>
      <c r="K158" s="12"/>
      <c r="L158" s="12">
        <v>76246000000</v>
      </c>
    </row>
    <row r="159" spans="1:12" x14ac:dyDescent="0.3">
      <c r="A159" s="2" t="s">
        <v>250</v>
      </c>
      <c r="B159" s="12"/>
      <c r="C159" s="12"/>
      <c r="D159" s="12"/>
      <c r="E159" s="12"/>
      <c r="F159" s="12"/>
      <c r="G159" s="12">
        <v>44287000000</v>
      </c>
      <c r="H159" s="12">
        <v>45567000000</v>
      </c>
      <c r="I159" s="12">
        <v>47453000000</v>
      </c>
      <c r="J159" s="12">
        <v>50365000000</v>
      </c>
      <c r="K159" s="12"/>
      <c r="L159" s="12">
        <v>187672000000</v>
      </c>
    </row>
    <row r="160" spans="1:12" x14ac:dyDescent="0.3">
      <c r="A160" s="2" t="s">
        <v>251</v>
      </c>
      <c r="B160" s="12"/>
      <c r="C160" s="12"/>
      <c r="D160" s="12"/>
      <c r="E160" s="12"/>
      <c r="F160" s="12">
        <v>15255000000</v>
      </c>
      <c r="G160" s="12">
        <v>14892000000</v>
      </c>
      <c r="H160" s="12">
        <v>15049000000</v>
      </c>
      <c r="I160" s="12">
        <v>15026000000</v>
      </c>
      <c r="J160" s="12"/>
      <c r="K160" s="12"/>
      <c r="L160" s="12">
        <v>60222000000</v>
      </c>
    </row>
    <row r="161" spans="1:12" x14ac:dyDescent="0.3">
      <c r="A161" s="2" t="s">
        <v>252</v>
      </c>
      <c r="B161" s="12"/>
      <c r="C161" s="12"/>
      <c r="D161" s="12"/>
      <c r="E161" s="12"/>
      <c r="F161" s="12"/>
      <c r="G161" s="12">
        <v>1481314000</v>
      </c>
      <c r="H161" s="12">
        <v>1732046000</v>
      </c>
      <c r="I161" s="12">
        <v>1919823000</v>
      </c>
      <c r="J161" s="12">
        <v>1995034000</v>
      </c>
      <c r="K161" s="12"/>
      <c r="L161" s="12">
        <v>7128217000</v>
      </c>
    </row>
    <row r="162" spans="1:12" x14ac:dyDescent="0.3">
      <c r="A162" s="2" t="s">
        <v>253</v>
      </c>
      <c r="B162" s="12"/>
      <c r="C162" s="12"/>
      <c r="D162" s="12"/>
      <c r="E162" s="12"/>
      <c r="F162" s="12">
        <v>5795800000</v>
      </c>
      <c r="G162" s="12">
        <v>6063400000</v>
      </c>
      <c r="H162" s="12">
        <v>6413800000</v>
      </c>
      <c r="I162" s="12">
        <v>6595200000</v>
      </c>
      <c r="J162" s="12"/>
      <c r="K162" s="12"/>
      <c r="L162" s="12">
        <v>24868200000</v>
      </c>
    </row>
    <row r="163" spans="1:12" x14ac:dyDescent="0.3">
      <c r="A163" s="2" t="s">
        <v>254</v>
      </c>
      <c r="B163" s="12"/>
      <c r="C163" s="12"/>
      <c r="D163" s="12"/>
      <c r="E163" s="12"/>
      <c r="F163" s="12">
        <v>4436000000</v>
      </c>
      <c r="G163" s="12">
        <v>4814000000</v>
      </c>
      <c r="H163" s="12">
        <v>5066000000</v>
      </c>
      <c r="I163" s="12">
        <v>5254000000</v>
      </c>
      <c r="J163" s="12"/>
      <c r="K163" s="12"/>
      <c r="L163" s="12">
        <v>19570000000</v>
      </c>
    </row>
    <row r="164" spans="1:12" x14ac:dyDescent="0.3">
      <c r="A164" s="2" t="s">
        <v>255</v>
      </c>
      <c r="B164" s="12"/>
      <c r="C164" s="12"/>
      <c r="D164" s="12"/>
      <c r="E164" s="12"/>
      <c r="F164" s="12"/>
      <c r="G164" s="12">
        <v>6182000000</v>
      </c>
      <c r="H164" s="12">
        <v>6505000000</v>
      </c>
      <c r="I164" s="12">
        <v>7151000000</v>
      </c>
      <c r="J164" s="12">
        <v>7412000000</v>
      </c>
      <c r="K164" s="12"/>
      <c r="L164" s="12">
        <v>27250000000</v>
      </c>
    </row>
    <row r="165" spans="1:12" x14ac:dyDescent="0.3">
      <c r="A165" s="2" t="s">
        <v>257</v>
      </c>
      <c r="B165" s="12"/>
      <c r="C165" s="12"/>
      <c r="D165" s="12"/>
      <c r="E165" s="12"/>
      <c r="F165" s="12">
        <v>1405358000</v>
      </c>
      <c r="G165" s="12">
        <v>1496372000</v>
      </c>
      <c r="H165" s="12">
        <v>1530654000</v>
      </c>
      <c r="I165" s="12">
        <v>1557067000</v>
      </c>
      <c r="J165" s="12"/>
      <c r="K165" s="12"/>
      <c r="L165" s="12">
        <v>5989451000</v>
      </c>
    </row>
    <row r="166" spans="1:12" x14ac:dyDescent="0.3">
      <c r="A166" s="2" t="s">
        <v>259</v>
      </c>
      <c r="B166" s="12"/>
      <c r="C166" s="12"/>
      <c r="D166" s="12"/>
      <c r="E166" s="12"/>
      <c r="F166" s="12"/>
      <c r="G166" s="12">
        <v>27351573000</v>
      </c>
      <c r="H166" s="12">
        <v>21531577000</v>
      </c>
      <c r="I166" s="12">
        <v>18114048000</v>
      </c>
      <c r="J166" s="12">
        <v>19036525000</v>
      </c>
      <c r="K166" s="12"/>
      <c r="L166" s="12">
        <v>86033723000</v>
      </c>
    </row>
    <row r="167" spans="1:12" x14ac:dyDescent="0.3">
      <c r="A167" s="2" t="s">
        <v>261</v>
      </c>
      <c r="B167" s="12"/>
      <c r="C167" s="12"/>
      <c r="D167" s="12"/>
      <c r="E167" s="12"/>
      <c r="F167" s="12"/>
      <c r="G167" s="12">
        <v>4954619000</v>
      </c>
      <c r="H167" s="12">
        <v>4877885000</v>
      </c>
      <c r="I167" s="12">
        <v>4561030000</v>
      </c>
      <c r="J167" s="12">
        <v>3991462000</v>
      </c>
      <c r="K167" s="12"/>
      <c r="L167" s="12">
        <v>18384996000</v>
      </c>
    </row>
    <row r="168" spans="1:12" x14ac:dyDescent="0.3">
      <c r="A168" s="2" t="s">
        <v>262</v>
      </c>
      <c r="B168" s="12"/>
      <c r="C168" s="12"/>
      <c r="D168" s="12"/>
      <c r="E168" s="12"/>
      <c r="F168" s="12">
        <v>3409900000</v>
      </c>
      <c r="G168" s="12">
        <v>3130700000</v>
      </c>
      <c r="H168" s="12">
        <v>3258700000</v>
      </c>
      <c r="I168" s="12">
        <v>3276500000</v>
      </c>
      <c r="J168" s="12"/>
      <c r="K168" s="12"/>
      <c r="L168" s="12">
        <v>13075800000</v>
      </c>
    </row>
    <row r="169" spans="1:12" x14ac:dyDescent="0.3">
      <c r="A169" s="2" t="s">
        <v>263</v>
      </c>
      <c r="B169" s="12"/>
      <c r="C169" s="12"/>
      <c r="D169" s="12"/>
      <c r="E169" s="12"/>
      <c r="F169" s="12"/>
      <c r="G169" s="12">
        <v>637413000</v>
      </c>
      <c r="H169" s="12">
        <v>686090000</v>
      </c>
      <c r="I169" s="12">
        <v>744012000</v>
      </c>
      <c r="J169" s="12">
        <v>801591000</v>
      </c>
      <c r="K169" s="12"/>
      <c r="L169" s="12">
        <v>2869106000</v>
      </c>
    </row>
    <row r="170" spans="1:12" x14ac:dyDescent="0.3">
      <c r="A170" s="2" t="s">
        <v>265</v>
      </c>
      <c r="B170" s="12"/>
      <c r="C170" s="12"/>
      <c r="D170" s="12"/>
      <c r="E170" s="12"/>
      <c r="F170" s="12">
        <v>3368545000</v>
      </c>
      <c r="G170" s="12">
        <v>3309616000</v>
      </c>
      <c r="H170" s="12">
        <v>3391187000</v>
      </c>
      <c r="I170" s="12">
        <v>3578995000</v>
      </c>
      <c r="J170" s="12"/>
      <c r="K170" s="12"/>
      <c r="L170" s="12">
        <v>13648343000</v>
      </c>
    </row>
    <row r="171" spans="1:12" x14ac:dyDescent="0.3">
      <c r="A171" s="2" t="s">
        <v>266</v>
      </c>
      <c r="B171" s="12"/>
      <c r="C171" s="12"/>
      <c r="D171" s="12"/>
      <c r="E171" s="12"/>
      <c r="F171" s="12">
        <v>5011853000</v>
      </c>
      <c r="G171" s="12">
        <v>4762000000</v>
      </c>
      <c r="H171" s="12">
        <v>4772000000</v>
      </c>
      <c r="I171" s="12">
        <v>5576000000</v>
      </c>
      <c r="J171" s="12"/>
      <c r="K171" s="12"/>
      <c r="L171" s="12">
        <v>20121853000</v>
      </c>
    </row>
    <row r="172" spans="1:12" x14ac:dyDescent="0.3">
      <c r="A172" s="2" t="s">
        <v>267</v>
      </c>
      <c r="B172" s="12"/>
      <c r="C172" s="12"/>
      <c r="D172" s="12"/>
      <c r="E172" s="12"/>
      <c r="F172" s="12"/>
      <c r="G172" s="12">
        <v>30930000000</v>
      </c>
      <c r="H172" s="12">
        <v>30852000000</v>
      </c>
      <c r="I172" s="12">
        <v>31469000000</v>
      </c>
      <c r="J172" s="12">
        <v>31353000000</v>
      </c>
      <c r="K172" s="12"/>
      <c r="L172" s="12">
        <v>124604000000</v>
      </c>
    </row>
    <row r="173" spans="1:12" x14ac:dyDescent="0.3">
      <c r="A173" s="2" t="s">
        <v>268</v>
      </c>
      <c r="B173" s="12"/>
      <c r="C173" s="12"/>
      <c r="D173" s="12"/>
      <c r="E173" s="12"/>
      <c r="F173" s="12">
        <v>2426301000</v>
      </c>
      <c r="G173" s="12">
        <v>2486017000</v>
      </c>
      <c r="H173" s="12">
        <v>2535559000</v>
      </c>
      <c r="I173" s="12">
        <v>2403906000</v>
      </c>
      <c r="J173" s="12"/>
      <c r="K173" s="12"/>
      <c r="L173" s="12">
        <v>9851783000</v>
      </c>
    </row>
    <row r="174" spans="1:12" x14ac:dyDescent="0.3">
      <c r="A174" s="2" t="s">
        <v>269</v>
      </c>
      <c r="B174" s="12"/>
      <c r="C174" s="12"/>
      <c r="D174" s="12"/>
      <c r="E174" s="12"/>
      <c r="F174" s="12">
        <v>9702000000</v>
      </c>
      <c r="G174" s="12">
        <v>11202000000</v>
      </c>
      <c r="H174" s="12">
        <v>24890000000</v>
      </c>
      <c r="I174" s="12">
        <v>32639000000</v>
      </c>
      <c r="J174" s="12"/>
      <c r="K174" s="12"/>
      <c r="L174" s="12">
        <v>78433000000</v>
      </c>
    </row>
    <row r="175" spans="1:12" x14ac:dyDescent="0.3">
      <c r="A175" s="2" t="s">
        <v>270</v>
      </c>
      <c r="B175" s="12"/>
      <c r="C175" s="12"/>
      <c r="D175" s="12"/>
      <c r="E175" s="12"/>
      <c r="F175" s="12"/>
      <c r="G175" s="12">
        <v>17774100000</v>
      </c>
      <c r="H175" s="12">
        <v>17909600000</v>
      </c>
      <c r="I175" s="12">
        <v>17630300000</v>
      </c>
      <c r="J175" s="12">
        <v>16563100000</v>
      </c>
      <c r="K175" s="12"/>
      <c r="L175" s="12">
        <v>69877100000</v>
      </c>
    </row>
    <row r="176" spans="1:12" x14ac:dyDescent="0.3">
      <c r="A176" s="2" t="s">
        <v>271</v>
      </c>
      <c r="B176" s="12"/>
      <c r="C176" s="12"/>
      <c r="D176" s="12"/>
      <c r="E176" s="12"/>
      <c r="F176" s="12"/>
      <c r="G176" s="12">
        <v>7819000000</v>
      </c>
      <c r="H176" s="12">
        <v>9715000000</v>
      </c>
      <c r="I176" s="12">
        <v>9111000000</v>
      </c>
      <c r="J176" s="12">
        <v>9390000000</v>
      </c>
      <c r="K176" s="12"/>
      <c r="L176" s="12">
        <v>36035000000</v>
      </c>
    </row>
    <row r="177" spans="1:12" x14ac:dyDescent="0.3">
      <c r="A177" s="2" t="s">
        <v>272</v>
      </c>
      <c r="B177" s="12"/>
      <c r="C177" s="12"/>
      <c r="D177" s="12"/>
      <c r="E177" s="12"/>
      <c r="F177" s="12"/>
      <c r="G177" s="12">
        <v>155427000000</v>
      </c>
      <c r="H177" s="12">
        <v>155929000000</v>
      </c>
      <c r="I177" s="12">
        <v>152356000000</v>
      </c>
      <c r="J177" s="12">
        <v>166380000000</v>
      </c>
      <c r="K177" s="12"/>
      <c r="L177" s="12">
        <v>630092000000</v>
      </c>
    </row>
    <row r="178" spans="1:12" x14ac:dyDescent="0.3">
      <c r="A178" s="2" t="s">
        <v>273</v>
      </c>
      <c r="B178" s="12"/>
      <c r="C178" s="12"/>
      <c r="D178" s="12"/>
      <c r="E178" s="12"/>
      <c r="F178" s="12">
        <v>13013868000</v>
      </c>
      <c r="G178" s="12">
        <v>14077843000</v>
      </c>
      <c r="H178" s="12">
        <v>15341647000</v>
      </c>
      <c r="I178" s="12">
        <v>15280044000</v>
      </c>
      <c r="J178" s="12"/>
      <c r="K178" s="12"/>
      <c r="L178" s="12">
        <v>57713402000</v>
      </c>
    </row>
    <row r="179" spans="1:12" x14ac:dyDescent="0.3">
      <c r="A179" s="2" t="s">
        <v>274</v>
      </c>
      <c r="B179" s="12"/>
      <c r="C179" s="12"/>
      <c r="D179" s="12"/>
      <c r="E179" s="12"/>
      <c r="F179" s="12"/>
      <c r="G179" s="12">
        <v>2375923000</v>
      </c>
      <c r="H179" s="12">
        <v>2554236000</v>
      </c>
      <c r="I179" s="12">
        <v>2773718000</v>
      </c>
      <c r="J179" s="12">
        <v>2898150000</v>
      </c>
      <c r="K179" s="12"/>
      <c r="L179" s="12">
        <v>10602027000</v>
      </c>
    </row>
    <row r="180" spans="1:12" x14ac:dyDescent="0.3">
      <c r="A180" s="2" t="s">
        <v>275</v>
      </c>
      <c r="B180" s="12"/>
      <c r="C180" s="12"/>
      <c r="D180" s="12"/>
      <c r="E180" s="12"/>
      <c r="F180" s="12"/>
      <c r="G180" s="12">
        <v>15651000000</v>
      </c>
      <c r="H180" s="12">
        <v>16148000000</v>
      </c>
      <c r="I180" s="12">
        <v>16435000000</v>
      </c>
      <c r="J180" s="12">
        <v>15797000000</v>
      </c>
      <c r="K180" s="12"/>
      <c r="L180" s="12">
        <v>64031000000</v>
      </c>
    </row>
    <row r="181" spans="1:12" x14ac:dyDescent="0.3">
      <c r="A181" s="2" t="s">
        <v>276</v>
      </c>
      <c r="B181" s="12"/>
      <c r="C181" s="12"/>
      <c r="D181" s="12"/>
      <c r="E181" s="12"/>
      <c r="F181" s="12">
        <v>2715675000</v>
      </c>
      <c r="G181" s="12">
        <v>2631851000</v>
      </c>
      <c r="H181" s="12">
        <v>2870658000</v>
      </c>
      <c r="I181" s="12">
        <v>2820270000</v>
      </c>
      <c r="J181" s="12"/>
      <c r="K181" s="12"/>
      <c r="L181" s="12">
        <v>11038454000</v>
      </c>
    </row>
    <row r="182" spans="1:12" x14ac:dyDescent="0.3">
      <c r="A182" s="2" t="s">
        <v>278</v>
      </c>
      <c r="B182" s="12"/>
      <c r="C182" s="12"/>
      <c r="D182" s="12"/>
      <c r="E182" s="12"/>
      <c r="F182" s="12"/>
      <c r="G182" s="12">
        <v>19540000000</v>
      </c>
      <c r="H182" s="12">
        <v>18138000000</v>
      </c>
      <c r="I182" s="12">
        <v>16443000000</v>
      </c>
      <c r="J182" s="12">
        <v>15158000000</v>
      </c>
      <c r="K182" s="12"/>
      <c r="L182" s="12">
        <v>69279000000</v>
      </c>
    </row>
    <row r="183" spans="1:12" x14ac:dyDescent="0.3">
      <c r="A183" s="2" t="s">
        <v>280</v>
      </c>
      <c r="B183" s="12"/>
      <c r="C183" s="12"/>
      <c r="D183" s="12"/>
      <c r="E183" s="12"/>
      <c r="F183" s="12">
        <v>8950045000</v>
      </c>
      <c r="G183" s="12">
        <v>9437758000</v>
      </c>
      <c r="H183" s="12">
        <v>9964953000</v>
      </c>
      <c r="I183" s="12">
        <v>9973384000</v>
      </c>
      <c r="J183" s="12"/>
      <c r="K183" s="12"/>
      <c r="L183" s="12">
        <v>38326140000</v>
      </c>
    </row>
    <row r="184" spans="1:12" x14ac:dyDescent="0.3">
      <c r="A184" s="2" t="s">
        <v>282</v>
      </c>
      <c r="B184" s="12"/>
      <c r="C184" s="12"/>
      <c r="D184" s="12"/>
      <c r="E184" s="12"/>
      <c r="F184" s="12"/>
      <c r="G184" s="12">
        <v>29402000000</v>
      </c>
      <c r="H184" s="12">
        <v>32870000000</v>
      </c>
      <c r="I184" s="12">
        <v>23633000000</v>
      </c>
      <c r="J184" s="12">
        <v>15887000000</v>
      </c>
      <c r="K184" s="12"/>
      <c r="L184" s="12">
        <v>101792000000</v>
      </c>
    </row>
    <row r="185" spans="1:12" x14ac:dyDescent="0.3">
      <c r="A185" s="2" t="s">
        <v>283</v>
      </c>
      <c r="B185" s="12"/>
      <c r="C185" s="12"/>
      <c r="D185" s="12"/>
      <c r="E185" s="12"/>
      <c r="F185" s="12"/>
      <c r="G185" s="12">
        <v>4297842000</v>
      </c>
      <c r="H185" s="12">
        <v>5348483000</v>
      </c>
      <c r="I185" s="12">
        <v>6155297000</v>
      </c>
      <c r="J185" s="12">
        <v>6911676000</v>
      </c>
      <c r="K185" s="12"/>
      <c r="L185" s="12">
        <v>22713298000</v>
      </c>
    </row>
    <row r="186" spans="1:12" x14ac:dyDescent="0.3">
      <c r="A186" s="2" t="s">
        <v>284</v>
      </c>
      <c r="B186" s="12"/>
      <c r="C186" s="12"/>
      <c r="D186" s="12"/>
      <c r="E186" s="12"/>
      <c r="F186" s="12">
        <v>4088983000</v>
      </c>
      <c r="G186" s="12">
        <v>4082157000</v>
      </c>
      <c r="H186" s="12">
        <v>4277207000</v>
      </c>
      <c r="I186" s="12">
        <v>4447509000</v>
      </c>
      <c r="J186" s="12"/>
      <c r="K186" s="12"/>
      <c r="L186" s="12">
        <v>16895856000</v>
      </c>
    </row>
    <row r="187" spans="1:12" x14ac:dyDescent="0.3">
      <c r="A187" s="2" t="s">
        <v>286</v>
      </c>
      <c r="B187" s="12"/>
      <c r="C187" s="12"/>
      <c r="D187" s="12"/>
      <c r="E187" s="12"/>
      <c r="F187" s="12">
        <v>3036584000</v>
      </c>
      <c r="G187" s="12">
        <v>2872833000</v>
      </c>
      <c r="H187" s="12">
        <v>2955641000</v>
      </c>
      <c r="I187" s="12">
        <v>3153251000</v>
      </c>
      <c r="J187" s="12"/>
      <c r="K187" s="12"/>
      <c r="L187" s="12">
        <v>12018309000</v>
      </c>
    </row>
    <row r="188" spans="1:12" x14ac:dyDescent="0.3">
      <c r="A188" s="2" t="s">
        <v>287</v>
      </c>
      <c r="B188" s="12"/>
      <c r="C188" s="12"/>
      <c r="D188" s="12"/>
      <c r="E188" s="12"/>
      <c r="F188" s="12"/>
      <c r="G188" s="12">
        <v>4627802000</v>
      </c>
      <c r="H188" s="12"/>
      <c r="I188" s="12">
        <v>5324746000</v>
      </c>
      <c r="J188" s="12">
        <v>11759748000</v>
      </c>
      <c r="K188" s="12"/>
      <c r="L188" s="12">
        <v>21712296000</v>
      </c>
    </row>
    <row r="189" spans="1:12" x14ac:dyDescent="0.3">
      <c r="A189" s="2" t="s">
        <v>289</v>
      </c>
      <c r="B189" s="12"/>
      <c r="C189" s="12"/>
      <c r="D189" s="12"/>
      <c r="E189" s="12"/>
      <c r="F189" s="12">
        <v>33013000000</v>
      </c>
      <c r="G189" s="12">
        <v>34182000000</v>
      </c>
      <c r="H189" s="12">
        <v>36918000000</v>
      </c>
      <c r="I189" s="12">
        <v>39678000000</v>
      </c>
      <c r="J189" s="12"/>
      <c r="K189" s="12"/>
      <c r="L189" s="12">
        <v>143791000000</v>
      </c>
    </row>
    <row r="190" spans="1:12" x14ac:dyDescent="0.3">
      <c r="A190" s="2" t="s">
        <v>290</v>
      </c>
      <c r="B190" s="12"/>
      <c r="C190" s="12"/>
      <c r="D190" s="12"/>
      <c r="E190" s="12"/>
      <c r="F190" s="12">
        <v>1765979000</v>
      </c>
      <c r="G190" s="12">
        <v>2847945000</v>
      </c>
      <c r="H190" s="12">
        <v>3305879000</v>
      </c>
      <c r="I190" s="12">
        <v>3775685000</v>
      </c>
      <c r="J190" s="12"/>
      <c r="K190" s="12"/>
      <c r="L190" s="12">
        <v>11695488000</v>
      </c>
    </row>
    <row r="191" spans="1:12" x14ac:dyDescent="0.3">
      <c r="A191" s="2" t="s">
        <v>291</v>
      </c>
      <c r="B191" s="12"/>
      <c r="C191" s="12"/>
      <c r="D191" s="12"/>
      <c r="E191" s="12"/>
      <c r="F191" s="12"/>
      <c r="G191" s="12">
        <v>2013719000</v>
      </c>
      <c r="H191" s="12">
        <v>1563210000</v>
      </c>
      <c r="I191" s="12">
        <v>1828305000</v>
      </c>
      <c r="J191" s="12">
        <v>2040486000</v>
      </c>
      <c r="K191" s="12"/>
      <c r="L191" s="12">
        <v>7445720000</v>
      </c>
    </row>
    <row r="192" spans="1:12" x14ac:dyDescent="0.3">
      <c r="A192" s="2" t="s">
        <v>292</v>
      </c>
      <c r="B192" s="12"/>
      <c r="C192" s="12"/>
      <c r="D192" s="12"/>
      <c r="E192" s="12"/>
      <c r="F192" s="12"/>
      <c r="G192" s="12">
        <v>74754000000</v>
      </c>
      <c r="H192" s="12">
        <v>78812000000</v>
      </c>
      <c r="I192" s="12">
        <v>83176000000</v>
      </c>
      <c r="J192" s="12">
        <v>88519000000</v>
      </c>
      <c r="K192" s="12"/>
      <c r="L192" s="12">
        <v>325261000000</v>
      </c>
    </row>
    <row r="193" spans="1:12" x14ac:dyDescent="0.3">
      <c r="A193" s="2" t="s">
        <v>294</v>
      </c>
      <c r="B193" s="12"/>
      <c r="C193" s="12"/>
      <c r="D193" s="12"/>
      <c r="E193" s="12"/>
      <c r="F193" s="12">
        <v>12245000000</v>
      </c>
      <c r="G193" s="12">
        <v>11905000000</v>
      </c>
      <c r="H193" s="12">
        <v>10737000000</v>
      </c>
      <c r="I193" s="12">
        <v>6636000000</v>
      </c>
      <c r="J193" s="12"/>
      <c r="K193" s="12"/>
      <c r="L193" s="12">
        <v>41523000000</v>
      </c>
    </row>
    <row r="194" spans="1:12" x14ac:dyDescent="0.3">
      <c r="A194" s="2" t="s">
        <v>295</v>
      </c>
      <c r="B194" s="12"/>
      <c r="C194" s="12"/>
      <c r="D194" s="12"/>
      <c r="E194" s="12"/>
      <c r="F194" s="12">
        <v>22086000000</v>
      </c>
      <c r="G194" s="12">
        <v>20673000000</v>
      </c>
      <c r="H194" s="12">
        <v>18614000000</v>
      </c>
      <c r="I194" s="12">
        <v>18377000000</v>
      </c>
      <c r="J194" s="12"/>
      <c r="K194" s="12"/>
      <c r="L194" s="12">
        <v>79750000000</v>
      </c>
    </row>
    <row r="195" spans="1:12" x14ac:dyDescent="0.3">
      <c r="A195" s="2" t="s">
        <v>296</v>
      </c>
      <c r="B195" s="12"/>
      <c r="C195" s="12"/>
      <c r="D195" s="12"/>
      <c r="E195" s="12"/>
      <c r="F195" s="12">
        <v>5580506000</v>
      </c>
      <c r="G195" s="12">
        <v>5899872000</v>
      </c>
      <c r="H195" s="12">
        <v>6228508000</v>
      </c>
      <c r="I195" s="12">
        <v>5995402000</v>
      </c>
      <c r="J195" s="12"/>
      <c r="K195" s="12"/>
      <c r="L195" s="12">
        <v>23704288000</v>
      </c>
    </row>
    <row r="196" spans="1:12" x14ac:dyDescent="0.3">
      <c r="A196" s="2" t="s">
        <v>298</v>
      </c>
      <c r="B196" s="12"/>
      <c r="C196" s="12"/>
      <c r="D196" s="12"/>
      <c r="E196" s="12"/>
      <c r="F196" s="12"/>
      <c r="G196" s="12">
        <v>2492300000</v>
      </c>
      <c r="H196" s="12">
        <v>2530700000</v>
      </c>
      <c r="I196" s="12">
        <v>2705000000</v>
      </c>
      <c r="J196" s="12">
        <v>2832700000</v>
      </c>
      <c r="K196" s="12"/>
      <c r="L196" s="12">
        <v>10560700000</v>
      </c>
    </row>
    <row r="197" spans="1:12" x14ac:dyDescent="0.3">
      <c r="A197" s="2" t="s">
        <v>299</v>
      </c>
      <c r="B197" s="12"/>
      <c r="C197" s="12"/>
      <c r="D197" s="12"/>
      <c r="E197" s="12"/>
      <c r="F197" s="12"/>
      <c r="G197" s="12">
        <v>39055000000</v>
      </c>
      <c r="H197" s="12">
        <v>40306000000</v>
      </c>
      <c r="I197" s="12">
        <v>38581000000</v>
      </c>
      <c r="J197" s="12">
        <v>39302000000</v>
      </c>
      <c r="K197" s="12"/>
      <c r="L197" s="12">
        <v>157244000000</v>
      </c>
    </row>
    <row r="198" spans="1:12" x14ac:dyDescent="0.3">
      <c r="A198" s="2" t="s">
        <v>300</v>
      </c>
      <c r="B198" s="12"/>
      <c r="C198" s="12"/>
      <c r="D198" s="12"/>
      <c r="E198" s="12"/>
      <c r="F198" s="12"/>
      <c r="G198" s="12">
        <v>3387614000</v>
      </c>
      <c r="H198" s="12">
        <v>3715968000</v>
      </c>
      <c r="I198" s="12">
        <v>3161702000</v>
      </c>
      <c r="J198" s="12">
        <v>1624232000</v>
      </c>
      <c r="K198" s="12"/>
      <c r="L198" s="12">
        <v>11889516000</v>
      </c>
    </row>
    <row r="199" spans="1:12" x14ac:dyDescent="0.3">
      <c r="A199" s="2" t="s">
        <v>302</v>
      </c>
      <c r="B199" s="12"/>
      <c r="C199" s="12"/>
      <c r="D199" s="12"/>
      <c r="E199" s="12"/>
      <c r="F199" s="12"/>
      <c r="G199" s="12"/>
      <c r="H199" s="12">
        <v>55123000000</v>
      </c>
      <c r="I199" s="12">
        <v>52107000000</v>
      </c>
      <c r="J199" s="12">
        <v>50123000000</v>
      </c>
      <c r="K199" s="12"/>
      <c r="L199" s="12">
        <v>157353000000</v>
      </c>
    </row>
    <row r="200" spans="1:12" x14ac:dyDescent="0.3">
      <c r="A200" s="2" t="s">
        <v>304</v>
      </c>
      <c r="B200" s="12"/>
      <c r="C200" s="12"/>
      <c r="D200" s="12"/>
      <c r="E200" s="12"/>
      <c r="F200" s="12"/>
      <c r="G200" s="12">
        <v>112298000000</v>
      </c>
      <c r="H200" s="12">
        <v>56651000000</v>
      </c>
      <c r="I200" s="12">
        <v>51463000000</v>
      </c>
      <c r="J200" s="12">
        <v>48238000000</v>
      </c>
      <c r="K200" s="12"/>
      <c r="L200" s="12">
        <v>268650000000</v>
      </c>
    </row>
    <row r="201" spans="1:12" x14ac:dyDescent="0.3">
      <c r="A201" s="2" t="s">
        <v>305</v>
      </c>
      <c r="B201" s="12"/>
      <c r="C201" s="12"/>
      <c r="D201" s="12"/>
      <c r="E201" s="12"/>
      <c r="F201" s="12"/>
      <c r="G201" s="12">
        <v>2807114000</v>
      </c>
      <c r="H201" s="12">
        <v>3024295000</v>
      </c>
      <c r="I201" s="12">
        <v>3078658000</v>
      </c>
      <c r="J201" s="12">
        <v>3038153000</v>
      </c>
      <c r="K201" s="12"/>
      <c r="L201" s="12">
        <v>11948220000</v>
      </c>
    </row>
    <row r="202" spans="1:12" x14ac:dyDescent="0.3">
      <c r="A202" s="2" t="s">
        <v>306</v>
      </c>
      <c r="B202" s="12"/>
      <c r="C202" s="12"/>
      <c r="D202" s="12"/>
      <c r="E202" s="12"/>
      <c r="F202" s="12"/>
      <c r="G202" s="12">
        <v>8751654000</v>
      </c>
      <c r="H202" s="12">
        <v>9316256000</v>
      </c>
      <c r="I202" s="12">
        <v>9263863000</v>
      </c>
      <c r="J202" s="12">
        <v>9523224000</v>
      </c>
      <c r="K202" s="12"/>
      <c r="L202" s="12">
        <v>36854997000</v>
      </c>
    </row>
    <row r="203" spans="1:12" x14ac:dyDescent="0.3">
      <c r="A203" s="2" t="s">
        <v>307</v>
      </c>
      <c r="B203" s="12"/>
      <c r="C203" s="12"/>
      <c r="D203" s="12"/>
      <c r="E203" s="12"/>
      <c r="F203" s="12"/>
      <c r="G203" s="12">
        <v>5112000000</v>
      </c>
      <c r="H203" s="12">
        <v>5012000000</v>
      </c>
      <c r="I203" s="12">
        <v>5083000000</v>
      </c>
      <c r="J203" s="12">
        <v>7467000000</v>
      </c>
      <c r="K203" s="12"/>
      <c r="L203" s="12">
        <v>22674000000</v>
      </c>
    </row>
    <row r="204" spans="1:12" x14ac:dyDescent="0.3">
      <c r="A204" s="2" t="s">
        <v>309</v>
      </c>
      <c r="B204" s="12"/>
      <c r="C204" s="12"/>
      <c r="D204" s="12"/>
      <c r="E204" s="12"/>
      <c r="F204" s="12">
        <v>8939967000</v>
      </c>
      <c r="G204" s="12">
        <v>9560647000</v>
      </c>
      <c r="H204" s="12">
        <v>10371390000</v>
      </c>
      <c r="I204" s="12">
        <v>10629719000</v>
      </c>
      <c r="J204" s="12"/>
      <c r="K204" s="12"/>
      <c r="L204" s="12">
        <v>39501723000</v>
      </c>
    </row>
    <row r="205" spans="1:12" x14ac:dyDescent="0.3">
      <c r="A205" s="2" t="s">
        <v>310</v>
      </c>
      <c r="B205" s="12"/>
      <c r="C205" s="12"/>
      <c r="D205" s="12"/>
      <c r="E205" s="12"/>
      <c r="F205" s="12">
        <v>5059000000</v>
      </c>
      <c r="G205" s="12">
        <v>5166000000</v>
      </c>
      <c r="H205" s="12">
        <v>5354000000</v>
      </c>
      <c r="I205" s="12">
        <v>5387000000</v>
      </c>
      <c r="J205" s="12"/>
      <c r="K205" s="12"/>
      <c r="L205" s="12">
        <v>20966000000</v>
      </c>
    </row>
    <row r="206" spans="1:12" x14ac:dyDescent="0.3">
      <c r="A206" s="2" t="s">
        <v>311</v>
      </c>
      <c r="B206" s="12"/>
      <c r="C206" s="12"/>
      <c r="D206" s="12"/>
      <c r="E206" s="12"/>
      <c r="F206" s="12">
        <v>6644252000</v>
      </c>
      <c r="G206" s="12">
        <v>7146079000</v>
      </c>
      <c r="H206" s="12">
        <v>7421768000</v>
      </c>
      <c r="I206" s="12">
        <v>7386626000</v>
      </c>
      <c r="J206" s="12"/>
      <c r="K206" s="12"/>
      <c r="L206" s="12">
        <v>28598725000</v>
      </c>
    </row>
    <row r="207" spans="1:12" x14ac:dyDescent="0.3">
      <c r="A207" s="2" t="s">
        <v>312</v>
      </c>
      <c r="B207" s="12"/>
      <c r="C207" s="12"/>
      <c r="D207" s="12"/>
      <c r="E207" s="12"/>
      <c r="F207" s="12"/>
      <c r="G207" s="12">
        <v>41313000000</v>
      </c>
      <c r="H207" s="12">
        <v>48500000000</v>
      </c>
      <c r="I207" s="12">
        <v>54289000000</v>
      </c>
      <c r="J207" s="12">
        <v>54379000000</v>
      </c>
      <c r="K207" s="12"/>
      <c r="L207" s="12">
        <v>198481000000</v>
      </c>
    </row>
    <row r="208" spans="1:12" x14ac:dyDescent="0.3">
      <c r="A208" s="2" t="s">
        <v>313</v>
      </c>
      <c r="B208" s="12"/>
      <c r="C208" s="12"/>
      <c r="D208" s="12"/>
      <c r="E208" s="12"/>
      <c r="F208" s="12">
        <v>102874000000</v>
      </c>
      <c r="G208" s="12">
        <v>98367000000</v>
      </c>
      <c r="H208" s="12">
        <v>92793000000</v>
      </c>
      <c r="I208" s="12">
        <v>81741000000</v>
      </c>
      <c r="J208" s="12"/>
      <c r="K208" s="12"/>
      <c r="L208" s="12">
        <v>375775000000</v>
      </c>
    </row>
    <row r="209" spans="1:12" x14ac:dyDescent="0.3">
      <c r="A209" s="2" t="s">
        <v>314</v>
      </c>
      <c r="B209" s="12"/>
      <c r="C209" s="12"/>
      <c r="D209" s="12"/>
      <c r="E209" s="12"/>
      <c r="F209" s="12">
        <v>1293338000</v>
      </c>
      <c r="G209" s="12">
        <v>1377058000</v>
      </c>
      <c r="H209" s="12">
        <v>1485807000</v>
      </c>
      <c r="I209" s="12">
        <v>1601892000</v>
      </c>
      <c r="J209" s="12"/>
      <c r="K209" s="12"/>
      <c r="L209" s="12">
        <v>5758095000</v>
      </c>
    </row>
    <row r="210" spans="1:12" x14ac:dyDescent="0.3">
      <c r="A210" s="2" t="s">
        <v>315</v>
      </c>
      <c r="B210" s="12"/>
      <c r="C210" s="12"/>
      <c r="D210" s="12"/>
      <c r="E210" s="12"/>
      <c r="F210" s="12">
        <v>2821446000</v>
      </c>
      <c r="G210" s="12">
        <v>2952896000</v>
      </c>
      <c r="H210" s="12">
        <v>3088533000</v>
      </c>
      <c r="I210" s="12">
        <v>3023189000</v>
      </c>
      <c r="J210" s="12"/>
      <c r="K210" s="12"/>
      <c r="L210" s="12">
        <v>11886064000</v>
      </c>
    </row>
    <row r="211" spans="1:12" x14ac:dyDescent="0.3">
      <c r="A211" s="2" t="s">
        <v>316</v>
      </c>
      <c r="B211" s="12"/>
      <c r="C211" s="12"/>
      <c r="D211" s="12"/>
      <c r="E211" s="12"/>
      <c r="F211" s="12"/>
      <c r="G211" s="12">
        <v>1421178000</v>
      </c>
      <c r="H211" s="12">
        <v>1861358000</v>
      </c>
      <c r="I211" s="12"/>
      <c r="J211" s="12">
        <v>2219762000</v>
      </c>
      <c r="K211" s="12">
        <v>2398373000</v>
      </c>
      <c r="L211" s="12">
        <v>7900671000</v>
      </c>
    </row>
    <row r="212" spans="1:12" x14ac:dyDescent="0.3">
      <c r="A212" s="2" t="s">
        <v>318</v>
      </c>
      <c r="B212" s="12"/>
      <c r="C212" s="12"/>
      <c r="D212" s="12"/>
      <c r="E212" s="12"/>
      <c r="F212" s="12"/>
      <c r="G212" s="12">
        <v>52708000000</v>
      </c>
      <c r="H212" s="12">
        <v>55870000000</v>
      </c>
      <c r="I212" s="12">
        <v>55355000000</v>
      </c>
      <c r="J212" s="12">
        <v>59387000000</v>
      </c>
      <c r="K212" s="12"/>
      <c r="L212" s="12">
        <v>223320000000</v>
      </c>
    </row>
    <row r="213" spans="1:12" x14ac:dyDescent="0.3">
      <c r="A213" s="2" t="s">
        <v>319</v>
      </c>
      <c r="B213" s="12"/>
      <c r="C213" s="12"/>
      <c r="D213" s="12"/>
      <c r="E213" s="12"/>
      <c r="F213" s="12"/>
      <c r="G213" s="12">
        <v>3946000000</v>
      </c>
      <c r="H213" s="12">
        <v>4243000000</v>
      </c>
      <c r="I213" s="12">
        <v>4192000000</v>
      </c>
      <c r="J213" s="12">
        <v>4694000000</v>
      </c>
      <c r="K213" s="12"/>
      <c r="L213" s="12">
        <v>17075000000</v>
      </c>
    </row>
    <row r="214" spans="1:12" x14ac:dyDescent="0.3">
      <c r="A214" s="2" t="s">
        <v>320</v>
      </c>
      <c r="B214" s="12"/>
      <c r="C214" s="12"/>
      <c r="D214" s="12"/>
      <c r="E214" s="12"/>
      <c r="F214" s="12">
        <v>21852000000</v>
      </c>
      <c r="G214" s="12">
        <v>23483000000</v>
      </c>
      <c r="H214" s="12">
        <v>23617000000</v>
      </c>
      <c r="I214" s="12">
        <v>22365000000</v>
      </c>
      <c r="J214" s="12"/>
      <c r="K214" s="12"/>
      <c r="L214" s="12">
        <v>91317000000</v>
      </c>
    </row>
    <row r="215" spans="1:12" x14ac:dyDescent="0.3">
      <c r="A215" s="2" t="s">
        <v>321</v>
      </c>
      <c r="B215" s="12"/>
      <c r="C215" s="12"/>
      <c r="D215" s="12"/>
      <c r="E215" s="12"/>
      <c r="F215" s="12">
        <v>6956200000</v>
      </c>
      <c r="G215" s="12">
        <v>7122300000</v>
      </c>
      <c r="H215" s="12">
        <v>7537100000</v>
      </c>
      <c r="I215" s="12">
        <v>7613800000</v>
      </c>
      <c r="J215" s="12"/>
      <c r="K215" s="12"/>
      <c r="L215" s="12">
        <v>29229400000</v>
      </c>
    </row>
    <row r="216" spans="1:12" x14ac:dyDescent="0.3">
      <c r="A216" s="2" t="s">
        <v>323</v>
      </c>
      <c r="B216" s="12"/>
      <c r="C216" s="12"/>
      <c r="D216" s="12"/>
      <c r="E216" s="12"/>
      <c r="F216" s="12">
        <v>3003955000</v>
      </c>
      <c r="G216" s="12">
        <v>3024623000</v>
      </c>
      <c r="H216" s="12">
        <v>3117693000</v>
      </c>
      <c r="I216" s="12">
        <v>3007976000</v>
      </c>
      <c r="J216" s="12"/>
      <c r="K216" s="12"/>
      <c r="L216" s="12">
        <v>12154247000</v>
      </c>
    </row>
    <row r="217" spans="1:12" x14ac:dyDescent="0.3">
      <c r="A217" s="2" t="s">
        <v>324</v>
      </c>
      <c r="B217" s="12"/>
      <c r="C217" s="12"/>
      <c r="D217" s="12"/>
      <c r="E217" s="12"/>
      <c r="F217" s="12"/>
      <c r="G217" s="12">
        <v>2265100000</v>
      </c>
      <c r="H217" s="12">
        <v>2131700000</v>
      </c>
      <c r="I217" s="12">
        <v>2384400000</v>
      </c>
      <c r="J217" s="12">
        <v>2704400000</v>
      </c>
      <c r="K217" s="12"/>
      <c r="L217" s="12">
        <v>9485600000</v>
      </c>
    </row>
    <row r="218" spans="1:12" x14ac:dyDescent="0.3">
      <c r="A218" s="2" t="s">
        <v>325</v>
      </c>
      <c r="B218" s="12"/>
      <c r="C218" s="12"/>
      <c r="D218" s="12"/>
      <c r="E218" s="12"/>
      <c r="F218" s="12"/>
      <c r="G218" s="12">
        <v>14135000000</v>
      </c>
      <c r="H218" s="12">
        <v>14484000000</v>
      </c>
      <c r="I218" s="12">
        <v>13405000000</v>
      </c>
      <c r="J218" s="12">
        <v>13599000000</v>
      </c>
      <c r="K218" s="12"/>
      <c r="L218" s="12">
        <v>55623000000</v>
      </c>
    </row>
    <row r="219" spans="1:12" x14ac:dyDescent="0.3">
      <c r="A219" s="2" t="s">
        <v>326</v>
      </c>
      <c r="B219" s="12"/>
      <c r="C219" s="12"/>
      <c r="D219" s="12"/>
      <c r="E219" s="12"/>
      <c r="F219" s="12">
        <v>4050400000</v>
      </c>
      <c r="G219" s="12">
        <v>4644600000</v>
      </c>
      <c r="H219" s="12">
        <v>5147100000</v>
      </c>
      <c r="I219" s="12">
        <v>5122900000</v>
      </c>
      <c r="J219" s="12"/>
      <c r="K219" s="12"/>
      <c r="L219" s="12">
        <v>18965000000</v>
      </c>
    </row>
    <row r="220" spans="1:12" x14ac:dyDescent="0.3">
      <c r="A220" s="2" t="s">
        <v>327</v>
      </c>
      <c r="B220" s="12"/>
      <c r="C220" s="12"/>
      <c r="D220" s="12"/>
      <c r="E220" s="12"/>
      <c r="F220" s="12">
        <v>5054980000</v>
      </c>
      <c r="G220" s="12">
        <v>5584571000</v>
      </c>
      <c r="H220" s="12">
        <v>6165441000</v>
      </c>
      <c r="I220" s="12">
        <v>6187646000</v>
      </c>
      <c r="J220" s="12"/>
      <c r="K220" s="12"/>
      <c r="L220" s="12">
        <v>22992638000</v>
      </c>
    </row>
    <row r="221" spans="1:12" x14ac:dyDescent="0.3">
      <c r="A221" s="2" t="s">
        <v>329</v>
      </c>
      <c r="B221" s="12"/>
      <c r="C221" s="12"/>
      <c r="D221" s="12"/>
      <c r="E221" s="12"/>
      <c r="F221" s="12"/>
      <c r="G221" s="12">
        <v>11818376000</v>
      </c>
      <c r="H221" s="12">
        <v>12695157000</v>
      </c>
      <c r="I221" s="12">
        <v>12114832000</v>
      </c>
      <c r="J221" s="12">
        <v>10964157000</v>
      </c>
      <c r="K221" s="12"/>
      <c r="L221" s="12">
        <v>47592522000</v>
      </c>
    </row>
    <row r="222" spans="1:12" x14ac:dyDescent="0.3">
      <c r="A222" s="2" t="s">
        <v>330</v>
      </c>
      <c r="B222" s="12"/>
      <c r="C222" s="12"/>
      <c r="D222" s="12"/>
      <c r="E222" s="12"/>
      <c r="F222" s="12">
        <v>4365400000</v>
      </c>
      <c r="G222" s="12">
        <v>4669100000</v>
      </c>
      <c r="H222" s="12">
        <v>4627100000</v>
      </c>
      <c r="I222" s="12">
        <v>4857800000</v>
      </c>
      <c r="J222" s="12"/>
      <c r="K222" s="12"/>
      <c r="L222" s="12">
        <v>18519400000</v>
      </c>
    </row>
    <row r="223" spans="1:12" x14ac:dyDescent="0.3">
      <c r="A223" s="2" t="s">
        <v>331</v>
      </c>
      <c r="B223" s="12"/>
      <c r="C223" s="12"/>
      <c r="D223" s="12"/>
      <c r="E223" s="12"/>
      <c r="F223" s="12">
        <v>93646000000</v>
      </c>
      <c r="G223" s="12">
        <v>97142000000</v>
      </c>
      <c r="H223" s="12">
        <v>91973000000</v>
      </c>
      <c r="I223" s="12">
        <v>89716000000</v>
      </c>
      <c r="J223" s="12"/>
      <c r="K223" s="12"/>
      <c r="L223" s="12">
        <v>372477000000</v>
      </c>
    </row>
    <row r="224" spans="1:12" x14ac:dyDescent="0.3">
      <c r="A224" s="2" t="s">
        <v>332</v>
      </c>
      <c r="B224" s="12"/>
      <c r="C224" s="12"/>
      <c r="D224" s="12"/>
      <c r="E224" s="12"/>
      <c r="F224" s="12"/>
      <c r="G224" s="12">
        <v>12134000000</v>
      </c>
      <c r="H224" s="12">
        <v>12540000000</v>
      </c>
      <c r="I224" s="12">
        <v>13506000000</v>
      </c>
      <c r="J224" s="12">
        <v>14437000000</v>
      </c>
      <c r="K224" s="12"/>
      <c r="L224" s="12">
        <v>52617000000</v>
      </c>
    </row>
    <row r="225" spans="1:12" x14ac:dyDescent="0.3">
      <c r="A225" s="2" t="s">
        <v>334</v>
      </c>
      <c r="B225" s="12"/>
      <c r="C225" s="12"/>
      <c r="D225" s="12"/>
      <c r="E225" s="12"/>
      <c r="F225" s="12">
        <v>14197000000</v>
      </c>
      <c r="G225" s="12">
        <v>14792000000</v>
      </c>
      <c r="H225" s="12"/>
      <c r="I225" s="12">
        <v>14580000000</v>
      </c>
      <c r="J225" s="12">
        <v>13525000000</v>
      </c>
      <c r="K225" s="12"/>
      <c r="L225" s="12">
        <v>57094000000</v>
      </c>
    </row>
    <row r="226" spans="1:12" x14ac:dyDescent="0.3">
      <c r="A226" s="2" t="s">
        <v>335</v>
      </c>
      <c r="B226" s="12"/>
      <c r="C226" s="12"/>
      <c r="D226" s="12"/>
      <c r="E226" s="12"/>
      <c r="F226" s="12"/>
      <c r="G226" s="12">
        <v>1287577000</v>
      </c>
      <c r="H226" s="12">
        <v>1463767000</v>
      </c>
      <c r="I226" s="12">
        <v>1627413000</v>
      </c>
      <c r="J226" s="12">
        <v>1822114000</v>
      </c>
      <c r="K226" s="12"/>
      <c r="L226" s="12">
        <v>6200871000</v>
      </c>
    </row>
    <row r="227" spans="1:12" x14ac:dyDescent="0.3">
      <c r="A227" s="2" t="s">
        <v>336</v>
      </c>
      <c r="B227" s="12"/>
      <c r="C227" s="12"/>
      <c r="D227" s="12"/>
      <c r="E227" s="12"/>
      <c r="F227" s="12">
        <v>793373000</v>
      </c>
      <c r="G227" s="12">
        <v>861527000</v>
      </c>
      <c r="H227" s="12">
        <v>993897000</v>
      </c>
      <c r="I227" s="12">
        <v>1166769000</v>
      </c>
      <c r="J227" s="12"/>
      <c r="K227" s="12"/>
      <c r="L227" s="12">
        <v>3815566000</v>
      </c>
    </row>
    <row r="228" spans="1:12" x14ac:dyDescent="0.3">
      <c r="A228" s="2" t="s">
        <v>337</v>
      </c>
      <c r="B228" s="12"/>
      <c r="C228" s="12"/>
      <c r="D228" s="12"/>
      <c r="E228" s="12"/>
      <c r="F228" s="12"/>
      <c r="G228" s="12">
        <v>2842781000</v>
      </c>
      <c r="H228" s="12">
        <v>2929408000</v>
      </c>
      <c r="I228" s="12">
        <v>2814049000</v>
      </c>
      <c r="J228" s="12">
        <v>2984493000</v>
      </c>
      <c r="K228" s="12"/>
      <c r="L228" s="12">
        <v>11570731000</v>
      </c>
    </row>
    <row r="229" spans="1:12" x14ac:dyDescent="0.3">
      <c r="A229" s="2" t="s">
        <v>338</v>
      </c>
      <c r="B229" s="12"/>
      <c r="C229" s="12"/>
      <c r="D229" s="12"/>
      <c r="E229" s="12"/>
      <c r="F229" s="12"/>
      <c r="G229" s="12">
        <v>19561000000</v>
      </c>
      <c r="H229" s="12">
        <v>19724000000</v>
      </c>
      <c r="I229" s="12">
        <v>18591000000</v>
      </c>
      <c r="J229" s="12">
        <v>18202000000</v>
      </c>
      <c r="K229" s="12"/>
      <c r="L229" s="12">
        <v>76078000000</v>
      </c>
    </row>
    <row r="230" spans="1:12" x14ac:dyDescent="0.3">
      <c r="A230" s="2" t="s">
        <v>339</v>
      </c>
      <c r="B230" s="12"/>
      <c r="C230" s="12"/>
      <c r="D230" s="12"/>
      <c r="E230" s="12"/>
      <c r="F230" s="12"/>
      <c r="G230" s="12">
        <v>14070000000</v>
      </c>
      <c r="H230" s="12">
        <v>16226000000</v>
      </c>
      <c r="I230" s="12">
        <v>14403000000</v>
      </c>
      <c r="J230" s="12">
        <v>13058000000</v>
      </c>
      <c r="K230" s="12"/>
      <c r="L230" s="12">
        <v>57757000000</v>
      </c>
    </row>
    <row r="231" spans="1:12" x14ac:dyDescent="0.3">
      <c r="A231" s="2" t="s">
        <v>341</v>
      </c>
      <c r="B231" s="12"/>
      <c r="C231" s="12"/>
      <c r="D231" s="12"/>
      <c r="E231" s="12"/>
      <c r="F231" s="12"/>
      <c r="G231" s="12">
        <v>10962818000</v>
      </c>
      <c r="H231" s="12">
        <v>12574299000</v>
      </c>
      <c r="I231" s="12">
        <v>14268716000</v>
      </c>
      <c r="J231" s="12">
        <v>15149675000</v>
      </c>
      <c r="K231" s="12"/>
      <c r="L231" s="12">
        <v>52955508000</v>
      </c>
    </row>
    <row r="232" spans="1:12" x14ac:dyDescent="0.3">
      <c r="A232" s="2" t="s">
        <v>342</v>
      </c>
      <c r="B232" s="12"/>
      <c r="C232" s="12"/>
      <c r="D232" s="12"/>
      <c r="E232" s="12"/>
      <c r="F232" s="12">
        <v>48017000000</v>
      </c>
      <c r="G232" s="12">
        <v>46854000000</v>
      </c>
      <c r="H232" s="12">
        <v>45998000000</v>
      </c>
      <c r="I232" s="12">
        <v>44294000000</v>
      </c>
      <c r="J232" s="12"/>
      <c r="K232" s="12"/>
      <c r="L232" s="12">
        <v>185163000000</v>
      </c>
    </row>
    <row r="233" spans="1:12" x14ac:dyDescent="0.3">
      <c r="A233" s="2" t="s">
        <v>343</v>
      </c>
      <c r="B233" s="12"/>
      <c r="C233" s="12"/>
      <c r="D233" s="12"/>
      <c r="E233" s="12"/>
      <c r="F233" s="12"/>
      <c r="G233" s="12">
        <v>2181732000</v>
      </c>
      <c r="H233" s="12">
        <v>3310800000</v>
      </c>
      <c r="I233" s="12">
        <v>4371500000</v>
      </c>
      <c r="J233" s="12">
        <v>4712100000</v>
      </c>
      <c r="K233" s="12"/>
      <c r="L233" s="12">
        <v>14576132000</v>
      </c>
    </row>
    <row r="234" spans="1:12" x14ac:dyDescent="0.3">
      <c r="A234" s="2" t="s">
        <v>344</v>
      </c>
      <c r="B234" s="12"/>
      <c r="C234" s="12"/>
      <c r="D234" s="12"/>
      <c r="E234" s="12"/>
      <c r="F234" s="12"/>
      <c r="G234" s="12">
        <v>96619000000</v>
      </c>
      <c r="H234" s="12">
        <v>98375000000</v>
      </c>
      <c r="I234" s="12">
        <v>108465000000</v>
      </c>
      <c r="J234" s="12">
        <v>109830000000</v>
      </c>
      <c r="K234" s="12"/>
      <c r="L234" s="12">
        <v>413289000000</v>
      </c>
    </row>
    <row r="235" spans="1:12" x14ac:dyDescent="0.3">
      <c r="A235" s="2" t="s">
        <v>346</v>
      </c>
      <c r="B235" s="12"/>
      <c r="C235" s="12"/>
      <c r="D235" s="12"/>
      <c r="E235" s="12"/>
      <c r="F235" s="12"/>
      <c r="G235" s="12">
        <v>19279000000</v>
      </c>
      <c r="H235" s="12">
        <v>19031000000</v>
      </c>
      <c r="I235" s="12">
        <v>19023000000</v>
      </c>
      <c r="J235" s="12">
        <v>19204000000</v>
      </c>
      <c r="K235" s="12"/>
      <c r="L235" s="12">
        <v>76537000000</v>
      </c>
    </row>
    <row r="236" spans="1:12" x14ac:dyDescent="0.3">
      <c r="A236" s="2" t="s">
        <v>347</v>
      </c>
      <c r="B236" s="12"/>
      <c r="C236" s="12"/>
      <c r="D236" s="12"/>
      <c r="E236" s="12"/>
      <c r="F236" s="12"/>
      <c r="G236" s="12">
        <v>2369300000</v>
      </c>
      <c r="H236" s="12">
        <v>2577100000</v>
      </c>
      <c r="I236" s="12">
        <v>2418800000</v>
      </c>
      <c r="J236" s="12">
        <v>2334200000</v>
      </c>
      <c r="K236" s="12"/>
      <c r="L236" s="12">
        <v>9699400000</v>
      </c>
    </row>
    <row r="237" spans="1:12" x14ac:dyDescent="0.3">
      <c r="A237" s="2" t="s">
        <v>348</v>
      </c>
      <c r="B237" s="12"/>
      <c r="C237" s="12"/>
      <c r="D237" s="12"/>
      <c r="E237" s="12"/>
      <c r="F237" s="12"/>
      <c r="G237" s="12">
        <v>10459000000</v>
      </c>
      <c r="H237" s="12">
        <v>10773000000</v>
      </c>
      <c r="I237" s="12">
        <v>11454000000</v>
      </c>
      <c r="J237" s="12">
        <v>12154000000</v>
      </c>
      <c r="K237" s="12"/>
      <c r="L237" s="12">
        <v>44840000000</v>
      </c>
    </row>
    <row r="238" spans="1:12" x14ac:dyDescent="0.3">
      <c r="A238" s="2" t="s">
        <v>349</v>
      </c>
      <c r="B238" s="12"/>
      <c r="C238" s="12"/>
      <c r="D238" s="12"/>
      <c r="E238" s="12"/>
      <c r="F238" s="12">
        <v>3414500000</v>
      </c>
      <c r="G238" s="12">
        <v>3477200000</v>
      </c>
      <c r="H238" s="12">
        <v>3782300000</v>
      </c>
      <c r="I238" s="12">
        <v>3917200000</v>
      </c>
      <c r="J238" s="12"/>
      <c r="K238" s="12"/>
      <c r="L238" s="12">
        <v>14591200000</v>
      </c>
    </row>
    <row r="239" spans="1:12" x14ac:dyDescent="0.3">
      <c r="A239" s="2" t="s">
        <v>350</v>
      </c>
      <c r="B239" s="12"/>
      <c r="C239" s="12"/>
      <c r="D239" s="12"/>
      <c r="E239" s="12"/>
      <c r="F239" s="12"/>
      <c r="G239" s="12">
        <v>5935095000</v>
      </c>
      <c r="H239" s="12">
        <v>7779812000</v>
      </c>
      <c r="I239" s="12">
        <v>9474008000</v>
      </c>
      <c r="J239" s="12">
        <v>10949999000</v>
      </c>
      <c r="K239" s="12"/>
      <c r="L239" s="12">
        <v>34138914000</v>
      </c>
    </row>
    <row r="240" spans="1:12" x14ac:dyDescent="0.3">
      <c r="A240" s="2" t="s">
        <v>351</v>
      </c>
      <c r="B240" s="12"/>
      <c r="C240" s="12"/>
      <c r="D240" s="12"/>
      <c r="E240" s="12"/>
      <c r="F240" s="12">
        <v>5671400000</v>
      </c>
      <c r="G240" s="12">
        <v>5808300000</v>
      </c>
      <c r="H240" s="12">
        <v>6011600000</v>
      </c>
      <c r="I240" s="12">
        <v>8680100000</v>
      </c>
      <c r="J240" s="12"/>
      <c r="K240" s="12"/>
      <c r="L240" s="12">
        <v>26171400000</v>
      </c>
    </row>
    <row r="241" spans="1:12" x14ac:dyDescent="0.3">
      <c r="A241" s="2" t="s">
        <v>352</v>
      </c>
      <c r="B241" s="12"/>
      <c r="C241" s="12"/>
      <c r="D241" s="12"/>
      <c r="E241" s="12"/>
      <c r="F241" s="12">
        <v>4122930000</v>
      </c>
      <c r="G241" s="12">
        <v>5062528000</v>
      </c>
      <c r="H241" s="12">
        <v>6740064000</v>
      </c>
      <c r="I241" s="12">
        <v>7192633000</v>
      </c>
      <c r="J241" s="12"/>
      <c r="K241" s="12"/>
      <c r="L241" s="12">
        <v>23118155000</v>
      </c>
    </row>
    <row r="242" spans="1:12" x14ac:dyDescent="0.3">
      <c r="A242" s="2" t="s">
        <v>354</v>
      </c>
      <c r="B242" s="12"/>
      <c r="C242" s="12"/>
      <c r="D242" s="12"/>
      <c r="E242" s="12"/>
      <c r="F242" s="12">
        <v>13107000000</v>
      </c>
      <c r="G242" s="12">
        <v>11420000000</v>
      </c>
      <c r="H242" s="12">
        <v>10986000000</v>
      </c>
      <c r="I242" s="12">
        <v>10466000000</v>
      </c>
      <c r="J242" s="12"/>
      <c r="K242" s="12"/>
      <c r="L242" s="12">
        <v>45979000000</v>
      </c>
    </row>
    <row r="243" spans="1:12" x14ac:dyDescent="0.3">
      <c r="A243" s="2" t="s">
        <v>355</v>
      </c>
      <c r="B243" s="12"/>
      <c r="C243" s="12"/>
      <c r="D243" s="12"/>
      <c r="E243" s="12"/>
      <c r="F243" s="12"/>
      <c r="G243" s="12">
        <v>1282236000</v>
      </c>
      <c r="H243" s="12">
        <v>1388386000</v>
      </c>
      <c r="I243" s="12">
        <v>1475139000</v>
      </c>
      <c r="J243" s="12">
        <v>1423936000</v>
      </c>
      <c r="K243" s="12"/>
      <c r="L243" s="12">
        <v>5569697000</v>
      </c>
    </row>
    <row r="244" spans="1:12" x14ac:dyDescent="0.3">
      <c r="A244" s="2" t="s">
        <v>356</v>
      </c>
      <c r="B244" s="12"/>
      <c r="C244" s="12"/>
      <c r="D244" s="12"/>
      <c r="E244" s="12"/>
      <c r="F244" s="12">
        <v>22603400000</v>
      </c>
      <c r="G244" s="12">
        <v>23113100000</v>
      </c>
      <c r="H244" s="12">
        <v>19615600000</v>
      </c>
      <c r="I244" s="12">
        <v>19958700000</v>
      </c>
      <c r="J244" s="12"/>
      <c r="K244" s="12"/>
      <c r="L244" s="12">
        <v>85290800000</v>
      </c>
    </row>
    <row r="245" spans="1:12" x14ac:dyDescent="0.3">
      <c r="A245" s="2" t="s">
        <v>357</v>
      </c>
      <c r="B245" s="12"/>
      <c r="C245" s="12"/>
      <c r="D245" s="12"/>
      <c r="E245" s="12"/>
      <c r="F245" s="12"/>
      <c r="G245" s="12">
        <v>45358000000</v>
      </c>
      <c r="H245" s="12">
        <v>39946000000</v>
      </c>
      <c r="I245" s="12">
        <v>40536000000</v>
      </c>
      <c r="J245" s="12">
        <v>47248000000</v>
      </c>
      <c r="K245" s="12"/>
      <c r="L245" s="12">
        <v>173088000000</v>
      </c>
    </row>
    <row r="246" spans="1:12" x14ac:dyDescent="0.3">
      <c r="A246" s="2" t="s">
        <v>358</v>
      </c>
      <c r="B246" s="12"/>
      <c r="C246" s="12"/>
      <c r="D246" s="12"/>
      <c r="E246" s="12"/>
      <c r="F246" s="12">
        <v>3094500000</v>
      </c>
      <c r="G246" s="12">
        <v>3276800000</v>
      </c>
      <c r="H246" s="12">
        <v>3350300000</v>
      </c>
      <c r="I246" s="12">
        <v>3253600000</v>
      </c>
      <c r="J246" s="12"/>
      <c r="K246" s="12"/>
      <c r="L246" s="12">
        <v>12975200000</v>
      </c>
    </row>
    <row r="247" spans="1:12" x14ac:dyDescent="0.3">
      <c r="A247" s="2" t="s">
        <v>359</v>
      </c>
      <c r="B247" s="12"/>
      <c r="C247" s="12"/>
      <c r="D247" s="12"/>
      <c r="E247" s="12"/>
      <c r="F247" s="12"/>
      <c r="G247" s="12">
        <v>50521000000</v>
      </c>
      <c r="H247" s="12">
        <v>53417000000</v>
      </c>
      <c r="I247" s="12">
        <v>56223000000</v>
      </c>
      <c r="J247" s="12">
        <v>59074000000</v>
      </c>
      <c r="K247" s="12"/>
      <c r="L247" s="12">
        <v>219235000000</v>
      </c>
    </row>
    <row r="248" spans="1:12" x14ac:dyDescent="0.3">
      <c r="A248" s="2" t="s">
        <v>360</v>
      </c>
      <c r="B248" s="12"/>
      <c r="C248" s="12"/>
      <c r="D248" s="12"/>
      <c r="E248" s="12"/>
      <c r="F248" s="12"/>
      <c r="G248" s="12">
        <v>3598916000</v>
      </c>
      <c r="H248" s="12">
        <v>4607309000</v>
      </c>
      <c r="I248" s="12">
        <v>5259312000</v>
      </c>
      <c r="J248" s="12">
        <v>5885893000</v>
      </c>
      <c r="K248" s="12"/>
      <c r="L248" s="12">
        <v>19351430000</v>
      </c>
    </row>
    <row r="249" spans="1:12" x14ac:dyDescent="0.3">
      <c r="A249" s="2" t="s">
        <v>361</v>
      </c>
      <c r="B249" s="12"/>
      <c r="C249" s="12"/>
      <c r="D249" s="12"/>
      <c r="E249" s="12"/>
      <c r="F249" s="12">
        <v>7810610000</v>
      </c>
      <c r="G249" s="12">
        <v>9531778000</v>
      </c>
      <c r="H249" s="12">
        <v>10681897000</v>
      </c>
      <c r="I249" s="12">
        <v>10116502000</v>
      </c>
      <c r="J249" s="12"/>
      <c r="K249" s="12"/>
      <c r="L249" s="12">
        <v>38140787000</v>
      </c>
    </row>
    <row r="250" spans="1:12" x14ac:dyDescent="0.3">
      <c r="A250" s="2" t="s">
        <v>363</v>
      </c>
      <c r="B250" s="12"/>
      <c r="C250" s="12"/>
      <c r="D250" s="12"/>
      <c r="E250" s="12"/>
      <c r="F250" s="12"/>
      <c r="G250" s="12">
        <v>17699000000</v>
      </c>
      <c r="H250" s="12">
        <v>18605000000</v>
      </c>
      <c r="I250" s="12">
        <v>19820000000</v>
      </c>
      <c r="J250" s="12">
        <v>20425000000</v>
      </c>
      <c r="K250" s="12"/>
      <c r="L250" s="12">
        <v>76549000000</v>
      </c>
    </row>
    <row r="251" spans="1:12" x14ac:dyDescent="0.3">
      <c r="A251" s="2" t="s">
        <v>364</v>
      </c>
      <c r="B251" s="12"/>
      <c r="C251" s="12"/>
      <c r="D251" s="12"/>
      <c r="E251" s="12"/>
      <c r="F251" s="12">
        <v>6376000000</v>
      </c>
      <c r="G251" s="12">
        <v>6313000000</v>
      </c>
      <c r="H251" s="12">
        <v>6777000000</v>
      </c>
      <c r="I251" s="12">
        <v>8229000000</v>
      </c>
      <c r="J251" s="12"/>
      <c r="K251" s="12"/>
      <c r="L251" s="12">
        <v>27695000000</v>
      </c>
    </row>
    <row r="252" spans="1:12" x14ac:dyDescent="0.3">
      <c r="A252" s="2" t="s">
        <v>366</v>
      </c>
      <c r="B252" s="12"/>
      <c r="C252" s="12"/>
      <c r="D252" s="12"/>
      <c r="E252" s="12"/>
      <c r="F252" s="12">
        <v>45352000000</v>
      </c>
      <c r="G252" s="12">
        <v>44062000000</v>
      </c>
      <c r="H252" s="12">
        <v>45608000000</v>
      </c>
      <c r="I252" s="12">
        <v>32735000000</v>
      </c>
      <c r="J252" s="12"/>
      <c r="K252" s="12"/>
      <c r="L252" s="12">
        <v>167757000000</v>
      </c>
    </row>
    <row r="253" spans="1:12" x14ac:dyDescent="0.3">
      <c r="A253" s="2" t="s">
        <v>367</v>
      </c>
      <c r="B253" s="12"/>
      <c r="C253" s="12"/>
      <c r="D253" s="12"/>
      <c r="E253" s="12"/>
      <c r="F253" s="12"/>
      <c r="G253" s="12">
        <v>27686000000</v>
      </c>
      <c r="H253" s="12">
        <v>27931000000</v>
      </c>
      <c r="I253" s="12">
        <v>28105000000</v>
      </c>
      <c r="J253" s="12">
        <v>27079000000</v>
      </c>
      <c r="K253" s="12"/>
      <c r="L253" s="12">
        <v>110801000000</v>
      </c>
    </row>
    <row r="254" spans="1:12" x14ac:dyDescent="0.3">
      <c r="A254" s="2" t="s">
        <v>368</v>
      </c>
      <c r="B254" s="12"/>
      <c r="C254" s="12"/>
      <c r="D254" s="12"/>
      <c r="E254" s="12"/>
      <c r="F254" s="12"/>
      <c r="G254" s="12">
        <v>8312000000</v>
      </c>
      <c r="H254" s="12">
        <v>9441000000</v>
      </c>
      <c r="I254" s="12">
        <v>9667000000</v>
      </c>
      <c r="J254" s="12">
        <v>10776000000</v>
      </c>
      <c r="K254" s="12"/>
      <c r="L254" s="12">
        <v>38196000000</v>
      </c>
    </row>
    <row r="255" spans="1:12" x14ac:dyDescent="0.3">
      <c r="A255" s="2" t="s">
        <v>369</v>
      </c>
      <c r="B255" s="12"/>
      <c r="C255" s="12"/>
      <c r="D255" s="12"/>
      <c r="E255" s="12"/>
      <c r="F255" s="12">
        <v>475888000</v>
      </c>
      <c r="G255" s="12">
        <v>635490000</v>
      </c>
      <c r="H255" s="12">
        <v>992332000</v>
      </c>
      <c r="I255" s="12">
        <v>1042779000</v>
      </c>
      <c r="J255" s="12"/>
      <c r="K255" s="12"/>
      <c r="L255" s="12">
        <v>3146489000</v>
      </c>
    </row>
    <row r="256" spans="1:12" x14ac:dyDescent="0.3">
      <c r="A256" s="2" t="s">
        <v>370</v>
      </c>
      <c r="B256" s="12"/>
      <c r="C256" s="12"/>
      <c r="D256" s="12"/>
      <c r="E256" s="12"/>
      <c r="F256" s="12">
        <v>797517000</v>
      </c>
      <c r="G256" s="12">
        <v>1029475000</v>
      </c>
      <c r="H256" s="12">
        <v>1105247000</v>
      </c>
      <c r="I256" s="12">
        <v>1288149000</v>
      </c>
      <c r="J256" s="12"/>
      <c r="K256" s="12"/>
      <c r="L256" s="12">
        <v>4220388000</v>
      </c>
    </row>
    <row r="257" spans="1:12" x14ac:dyDescent="0.3">
      <c r="A257" s="2" t="s">
        <v>372</v>
      </c>
      <c r="B257" s="12"/>
      <c r="C257" s="12"/>
      <c r="D257" s="12"/>
      <c r="E257" s="12"/>
      <c r="F257" s="12"/>
      <c r="G257" s="12">
        <v>6761000000</v>
      </c>
      <c r="H257" s="12">
        <v>7006000000</v>
      </c>
      <c r="I257" s="12">
        <v>7142000000</v>
      </c>
      <c r="J257" s="12">
        <v>7357000000</v>
      </c>
      <c r="K257" s="12"/>
      <c r="L257" s="12">
        <v>28266000000</v>
      </c>
    </row>
    <row r="258" spans="1:12" x14ac:dyDescent="0.3">
      <c r="A258" s="2" t="s">
        <v>373</v>
      </c>
      <c r="B258" s="12"/>
      <c r="C258" s="12"/>
      <c r="D258" s="12"/>
      <c r="E258" s="12"/>
      <c r="F258" s="12">
        <v>6420881000</v>
      </c>
      <c r="G258" s="12">
        <v>6484892000</v>
      </c>
      <c r="H258" s="12">
        <v>6023819000</v>
      </c>
      <c r="I258" s="12">
        <v>5702613000</v>
      </c>
      <c r="J258" s="12"/>
      <c r="K258" s="12"/>
      <c r="L258" s="12">
        <v>24632205000</v>
      </c>
    </row>
    <row r="259" spans="1:12" x14ac:dyDescent="0.3">
      <c r="A259" s="2" t="s">
        <v>374</v>
      </c>
      <c r="B259" s="12"/>
      <c r="C259" s="12"/>
      <c r="D259" s="12"/>
      <c r="E259" s="12"/>
      <c r="F259" s="12">
        <v>27567000000</v>
      </c>
      <c r="G259" s="12">
        <v>28105700000</v>
      </c>
      <c r="H259" s="12">
        <v>27441300000</v>
      </c>
      <c r="I259" s="12">
        <v>25413000000</v>
      </c>
      <c r="J259" s="12"/>
      <c r="K259" s="12"/>
      <c r="L259" s="12">
        <v>108527000000</v>
      </c>
    </row>
    <row r="260" spans="1:12" x14ac:dyDescent="0.3">
      <c r="A260" s="2" t="s">
        <v>375</v>
      </c>
      <c r="B260" s="12"/>
      <c r="C260" s="12"/>
      <c r="D260" s="12"/>
      <c r="E260" s="12"/>
      <c r="F260" s="12"/>
      <c r="G260" s="12">
        <v>1581623000</v>
      </c>
      <c r="H260" s="12">
        <v>1931217000</v>
      </c>
      <c r="I260" s="12">
        <v>2147036000</v>
      </c>
      <c r="J260" s="12">
        <v>2173334000</v>
      </c>
      <c r="K260" s="12"/>
      <c r="L260" s="12">
        <v>7833210000</v>
      </c>
    </row>
    <row r="261" spans="1:12" x14ac:dyDescent="0.3">
      <c r="A261" s="2" t="s">
        <v>376</v>
      </c>
      <c r="B261" s="12"/>
      <c r="C261" s="12"/>
      <c r="D261" s="12"/>
      <c r="E261" s="12"/>
      <c r="F261" s="12"/>
      <c r="G261" s="12">
        <v>122196000000</v>
      </c>
      <c r="H261" s="12">
        <v>137392000000</v>
      </c>
      <c r="I261" s="12">
        <v>179045000000</v>
      </c>
      <c r="J261" s="12">
        <v>190884000000</v>
      </c>
      <c r="K261" s="12"/>
      <c r="L261" s="12">
        <v>629517000000</v>
      </c>
    </row>
    <row r="262" spans="1:12" x14ac:dyDescent="0.3">
      <c r="A262" s="2" t="s">
        <v>377</v>
      </c>
      <c r="B262" s="12"/>
      <c r="C262" s="12"/>
      <c r="D262" s="12"/>
      <c r="E262" s="12"/>
      <c r="F262" s="12">
        <v>2730300000</v>
      </c>
      <c r="G262" s="12">
        <v>2972500000</v>
      </c>
      <c r="H262" s="12">
        <v>3334300000</v>
      </c>
      <c r="I262" s="12">
        <v>3484500000</v>
      </c>
      <c r="J262" s="12"/>
      <c r="K262" s="12"/>
      <c r="L262" s="12">
        <v>12521600000</v>
      </c>
    </row>
    <row r="263" spans="1:12" x14ac:dyDescent="0.3">
      <c r="A263" s="2" t="s">
        <v>379</v>
      </c>
      <c r="B263" s="12"/>
      <c r="C263" s="12"/>
      <c r="D263" s="12"/>
      <c r="E263" s="12"/>
      <c r="F263" s="12">
        <v>35015000000</v>
      </c>
      <c r="G263" s="12">
        <v>35299000000</v>
      </c>
      <c r="H263" s="12">
        <v>34244000000</v>
      </c>
      <c r="I263" s="12">
        <v>29636000000</v>
      </c>
      <c r="J263" s="12"/>
      <c r="K263" s="12"/>
      <c r="L263" s="12">
        <v>134194000000</v>
      </c>
    </row>
    <row r="264" spans="1:12" x14ac:dyDescent="0.3">
      <c r="A264" s="2" t="s">
        <v>380</v>
      </c>
      <c r="B264" s="12"/>
      <c r="C264" s="12"/>
      <c r="D264" s="12"/>
      <c r="E264" s="12"/>
      <c r="F264" s="12">
        <v>68150000000</v>
      </c>
      <c r="G264" s="12">
        <v>68199000000</v>
      </c>
      <c r="H264" s="12">
        <v>73316000000</v>
      </c>
      <c r="I264" s="12">
        <v>69951000000</v>
      </c>
      <c r="J264" s="12"/>
      <c r="K264" s="12"/>
      <c r="L264" s="12">
        <v>279616000000</v>
      </c>
    </row>
    <row r="265" spans="1:12" x14ac:dyDescent="0.3">
      <c r="A265" s="2" t="s">
        <v>381</v>
      </c>
      <c r="B265" s="12"/>
      <c r="C265" s="12"/>
      <c r="D265" s="12"/>
      <c r="E265" s="12"/>
      <c r="F265" s="12">
        <v>5787980000</v>
      </c>
      <c r="G265" s="12">
        <v>7348754000</v>
      </c>
      <c r="H265" s="12">
        <v>7803446000</v>
      </c>
      <c r="I265" s="12">
        <v>8071563000</v>
      </c>
      <c r="J265" s="12"/>
      <c r="K265" s="12"/>
      <c r="L265" s="12">
        <v>29011743000</v>
      </c>
    </row>
    <row r="266" spans="1:12" x14ac:dyDescent="0.3">
      <c r="A266" s="2" t="s">
        <v>383</v>
      </c>
      <c r="B266" s="12"/>
      <c r="C266" s="12"/>
      <c r="D266" s="12"/>
      <c r="E266" s="12"/>
      <c r="F266" s="12">
        <v>3901300000</v>
      </c>
      <c r="G266" s="12">
        <v>4200700000</v>
      </c>
      <c r="H266" s="12">
        <v>4409300000</v>
      </c>
      <c r="I266" s="12">
        <v>4071300000</v>
      </c>
      <c r="J266" s="12"/>
      <c r="K266" s="12"/>
      <c r="L266" s="12">
        <v>16582600000</v>
      </c>
    </row>
    <row r="267" spans="1:12" x14ac:dyDescent="0.3">
      <c r="A267" s="2" t="s">
        <v>384</v>
      </c>
      <c r="B267" s="12"/>
      <c r="C267" s="12"/>
      <c r="D267" s="12"/>
      <c r="E267" s="12"/>
      <c r="F267" s="12"/>
      <c r="G267" s="12">
        <v>4123400000</v>
      </c>
      <c r="H267" s="12">
        <v>4243200000</v>
      </c>
      <c r="I267" s="12">
        <v>4296300000</v>
      </c>
      <c r="J267" s="12">
        <v>4411500000</v>
      </c>
      <c r="K267" s="12"/>
      <c r="L267" s="12">
        <v>17074400000</v>
      </c>
    </row>
    <row r="268" spans="1:12" x14ac:dyDescent="0.3">
      <c r="A268" s="2" t="s">
        <v>385</v>
      </c>
      <c r="B268" s="12"/>
      <c r="C268" s="12"/>
      <c r="D268" s="12"/>
      <c r="E268" s="12"/>
      <c r="F268" s="12">
        <v>2031901000</v>
      </c>
      <c r="G268" s="12">
        <v>2155551000</v>
      </c>
      <c r="H268" s="12">
        <v>2957951000</v>
      </c>
      <c r="I268" s="12">
        <v>3539570000</v>
      </c>
      <c r="J268" s="12"/>
      <c r="K268" s="12"/>
      <c r="L268" s="12">
        <v>10684973000</v>
      </c>
    </row>
    <row r="269" spans="1:12" x14ac:dyDescent="0.3">
      <c r="A269" s="2" t="s">
        <v>387</v>
      </c>
      <c r="B269" s="12"/>
      <c r="C269" s="12"/>
      <c r="D269" s="12"/>
      <c r="E269" s="12"/>
      <c r="F269" s="12">
        <v>11924000000</v>
      </c>
      <c r="G269" s="12">
        <v>12261000000</v>
      </c>
      <c r="H269" s="12">
        <v>12951000000</v>
      </c>
      <c r="I269" s="12">
        <v>12893000000</v>
      </c>
      <c r="J269" s="12"/>
      <c r="K269" s="12"/>
      <c r="L269" s="12">
        <v>50029000000</v>
      </c>
    </row>
    <row r="270" spans="1:12" x14ac:dyDescent="0.3">
      <c r="A270" s="2" t="s">
        <v>389</v>
      </c>
      <c r="B270" s="12"/>
      <c r="C270" s="12"/>
      <c r="D270" s="12"/>
      <c r="E270" s="12"/>
      <c r="F270" s="12"/>
      <c r="G270" s="12">
        <v>30871000000</v>
      </c>
      <c r="H270" s="12">
        <v>31821000000</v>
      </c>
      <c r="I270" s="12">
        <v>30274000000</v>
      </c>
      <c r="J270" s="12">
        <v>30109000000</v>
      </c>
      <c r="K270" s="12"/>
      <c r="L270" s="12">
        <v>123075000000</v>
      </c>
    </row>
    <row r="271" spans="1:12" x14ac:dyDescent="0.3">
      <c r="A271" s="2" t="s">
        <v>390</v>
      </c>
      <c r="B271" s="12"/>
      <c r="C271" s="12"/>
      <c r="D271" s="12"/>
      <c r="E271" s="12"/>
      <c r="F271" s="12">
        <v>2060702000</v>
      </c>
      <c r="G271" s="12">
        <v>2246428000</v>
      </c>
      <c r="H271" s="12">
        <v>2464867000</v>
      </c>
      <c r="I271" s="12">
        <v>2722564000</v>
      </c>
      <c r="J271" s="12"/>
      <c r="K271" s="12"/>
      <c r="L271" s="12">
        <v>9494561000</v>
      </c>
    </row>
    <row r="272" spans="1:12" x14ac:dyDescent="0.3">
      <c r="A272" s="2" t="s">
        <v>391</v>
      </c>
      <c r="B272" s="12"/>
      <c r="C272" s="12"/>
      <c r="D272" s="12"/>
      <c r="E272" s="12"/>
      <c r="F272" s="12">
        <v>24618000000</v>
      </c>
      <c r="G272" s="12">
        <v>24466000000</v>
      </c>
      <c r="H272" s="12">
        <v>24522000000</v>
      </c>
      <c r="I272" s="12">
        <v>25434000000</v>
      </c>
      <c r="J272" s="12"/>
      <c r="K272" s="12"/>
      <c r="L272" s="12">
        <v>99040000000</v>
      </c>
    </row>
    <row r="273" spans="1:12" x14ac:dyDescent="0.3">
      <c r="A273" s="2" t="s">
        <v>394</v>
      </c>
      <c r="B273" s="12"/>
      <c r="C273" s="12"/>
      <c r="D273" s="12"/>
      <c r="E273" s="12"/>
      <c r="F273" s="12"/>
      <c r="G273" s="12">
        <v>9974100000</v>
      </c>
      <c r="H273" s="12">
        <v>9055800000</v>
      </c>
      <c r="I273" s="12">
        <v>8895300000</v>
      </c>
      <c r="J273" s="12">
        <v>7162800000</v>
      </c>
      <c r="K273" s="12"/>
      <c r="L273" s="12">
        <v>35088000000</v>
      </c>
    </row>
    <row r="274" spans="1:12" x14ac:dyDescent="0.3">
      <c r="A274" s="2" t="s">
        <v>395</v>
      </c>
      <c r="B274" s="12"/>
      <c r="C274" s="12"/>
      <c r="D274" s="12"/>
      <c r="E274" s="12"/>
      <c r="F274" s="12">
        <v>82243000000</v>
      </c>
      <c r="G274" s="12">
        <v>100160000000</v>
      </c>
      <c r="H274" s="12">
        <v>97817000000</v>
      </c>
      <c r="I274" s="12">
        <v>72051000000</v>
      </c>
      <c r="J274" s="12"/>
      <c r="K274" s="12"/>
      <c r="L274" s="12">
        <v>352271000000</v>
      </c>
    </row>
    <row r="275" spans="1:12" x14ac:dyDescent="0.3">
      <c r="A275" s="2" t="s">
        <v>396</v>
      </c>
      <c r="B275" s="12"/>
      <c r="C275" s="12"/>
      <c r="D275" s="12"/>
      <c r="E275" s="12"/>
      <c r="F275" s="12">
        <v>47267000000</v>
      </c>
      <c r="G275" s="12">
        <v>44033000000</v>
      </c>
      <c r="H275" s="12">
        <v>42237000000</v>
      </c>
      <c r="I275" s="12">
        <v>39498000000</v>
      </c>
      <c r="J275" s="12"/>
      <c r="K275" s="12"/>
      <c r="L275" s="12">
        <v>173035000000</v>
      </c>
    </row>
    <row r="276" spans="1:12" x14ac:dyDescent="0.3">
      <c r="A276" s="2" t="s">
        <v>397</v>
      </c>
      <c r="B276" s="12"/>
      <c r="C276" s="12"/>
      <c r="D276" s="12"/>
      <c r="E276" s="12"/>
      <c r="F276" s="12">
        <v>11966000000</v>
      </c>
      <c r="G276" s="12">
        <v>11325000000</v>
      </c>
      <c r="H276" s="12">
        <v>10846000000</v>
      </c>
      <c r="I276" s="12">
        <v>5522000000</v>
      </c>
      <c r="J276" s="12"/>
      <c r="K276" s="12"/>
      <c r="L276" s="12">
        <v>39659000000</v>
      </c>
    </row>
    <row r="277" spans="1:12" x14ac:dyDescent="0.3">
      <c r="A277" s="2" t="s">
        <v>398</v>
      </c>
      <c r="B277" s="12"/>
      <c r="C277" s="12"/>
      <c r="D277" s="12"/>
      <c r="E277" s="12"/>
      <c r="F277" s="12"/>
      <c r="G277" s="12">
        <v>77849000000</v>
      </c>
      <c r="H277" s="12">
        <v>86833000000</v>
      </c>
      <c r="I277" s="12">
        <v>93580000000</v>
      </c>
      <c r="J277" s="12">
        <v>85320000000</v>
      </c>
      <c r="K277" s="12"/>
      <c r="L277" s="12">
        <v>343582000000</v>
      </c>
    </row>
    <row r="278" spans="1:12" x14ac:dyDescent="0.3">
      <c r="A278" s="2" t="s">
        <v>400</v>
      </c>
      <c r="B278" s="12"/>
      <c r="C278" s="12"/>
      <c r="D278" s="12"/>
      <c r="E278" s="12"/>
      <c r="F278" s="12">
        <v>4608955000</v>
      </c>
      <c r="G278" s="12">
        <v>4822539000</v>
      </c>
      <c r="H278" s="12">
        <v>4736150000</v>
      </c>
      <c r="I278" s="12">
        <v>4995881000</v>
      </c>
      <c r="J278" s="12"/>
      <c r="K278" s="12"/>
      <c r="L278" s="12">
        <v>19163525000</v>
      </c>
    </row>
    <row r="279" spans="1:12" x14ac:dyDescent="0.3">
      <c r="A279" s="2" t="s">
        <v>401</v>
      </c>
      <c r="B279" s="12"/>
      <c r="C279" s="12"/>
      <c r="D279" s="12"/>
      <c r="E279" s="12"/>
      <c r="F279" s="12"/>
      <c r="G279" s="12">
        <v>2378972000</v>
      </c>
      <c r="H279" s="12">
        <v>2485983000</v>
      </c>
      <c r="I279" s="12">
        <v>2395447000</v>
      </c>
      <c r="J279" s="12">
        <v>2508257000</v>
      </c>
      <c r="K279" s="12"/>
      <c r="L279" s="12">
        <v>9768659000</v>
      </c>
    </row>
    <row r="280" spans="1:12" x14ac:dyDescent="0.3">
      <c r="A280" s="2" t="s">
        <v>402</v>
      </c>
      <c r="B280" s="12"/>
      <c r="C280" s="12"/>
      <c r="D280" s="12"/>
      <c r="E280" s="12"/>
      <c r="F280" s="12"/>
      <c r="G280" s="12">
        <v>9073000000</v>
      </c>
      <c r="H280" s="12">
        <v>16358000000</v>
      </c>
      <c r="I280" s="12">
        <v>16192000000</v>
      </c>
      <c r="J280" s="12">
        <v>12399000000</v>
      </c>
      <c r="K280" s="12"/>
      <c r="L280" s="12">
        <v>54022000000</v>
      </c>
    </row>
    <row r="281" spans="1:12" x14ac:dyDescent="0.3">
      <c r="A281" s="2" t="s">
        <v>403</v>
      </c>
      <c r="B281" s="12"/>
      <c r="C281" s="12"/>
      <c r="D281" s="12"/>
      <c r="E281" s="12"/>
      <c r="F281" s="12">
        <v>4608563000</v>
      </c>
      <c r="G281" s="12">
        <v>5312686000</v>
      </c>
      <c r="H281" s="12">
        <v>5288933000</v>
      </c>
      <c r="I281" s="12">
        <v>2787116000</v>
      </c>
      <c r="J281" s="12"/>
      <c r="K281" s="12"/>
      <c r="L281" s="12">
        <v>17997298000</v>
      </c>
    </row>
    <row r="282" spans="1:12" x14ac:dyDescent="0.3">
      <c r="A282" s="2" t="s">
        <v>404</v>
      </c>
      <c r="B282" s="12"/>
      <c r="C282" s="12"/>
      <c r="D282" s="12"/>
      <c r="E282" s="12"/>
      <c r="F282" s="12"/>
      <c r="G282" s="12"/>
      <c r="H282" s="12">
        <v>7719600000</v>
      </c>
      <c r="I282" s="12">
        <v>9429300000</v>
      </c>
      <c r="J282" s="12"/>
      <c r="K282" s="12"/>
      <c r="L282" s="12">
        <v>17148900000</v>
      </c>
    </row>
    <row r="283" spans="1:12" x14ac:dyDescent="0.3">
      <c r="A283" s="2" t="s">
        <v>405</v>
      </c>
      <c r="B283" s="12"/>
      <c r="C283" s="12"/>
      <c r="D283" s="12"/>
      <c r="E283" s="12"/>
      <c r="F283" s="12"/>
      <c r="G283" s="12">
        <v>5015000000</v>
      </c>
      <c r="H283" s="12">
        <v>5115000000</v>
      </c>
      <c r="I283" s="12">
        <v>3183000000</v>
      </c>
      <c r="J283" s="12">
        <v>3491000000</v>
      </c>
      <c r="K283" s="12"/>
      <c r="L283" s="12">
        <v>16804000000</v>
      </c>
    </row>
    <row r="284" spans="1:12" x14ac:dyDescent="0.3">
      <c r="A284" s="2" t="s">
        <v>406</v>
      </c>
      <c r="B284" s="12"/>
      <c r="C284" s="12"/>
      <c r="D284" s="12"/>
      <c r="E284" s="12"/>
      <c r="F284" s="12">
        <v>3023000000</v>
      </c>
      <c r="G284" s="12">
        <v>3100000000</v>
      </c>
      <c r="H284" s="12">
        <v>3383000000</v>
      </c>
      <c r="I284" s="12">
        <v>3292000000</v>
      </c>
      <c r="J284" s="12"/>
      <c r="K284" s="12"/>
      <c r="L284" s="12">
        <v>12798000000</v>
      </c>
    </row>
    <row r="285" spans="1:12" x14ac:dyDescent="0.3">
      <c r="A285" s="2" t="s">
        <v>407</v>
      </c>
      <c r="B285" s="12"/>
      <c r="C285" s="12"/>
      <c r="D285" s="12"/>
      <c r="E285" s="12"/>
      <c r="F285" s="12">
        <v>14256000000</v>
      </c>
      <c r="G285" s="12">
        <v>15136000000</v>
      </c>
      <c r="H285" s="12">
        <v>17021000000</v>
      </c>
      <c r="I285" s="12">
        <v>17486000000</v>
      </c>
      <c r="J285" s="12"/>
      <c r="K285" s="12"/>
      <c r="L285" s="12">
        <v>63899000000</v>
      </c>
    </row>
    <row r="286" spans="1:12" x14ac:dyDescent="0.3">
      <c r="A286" s="2" t="s">
        <v>408</v>
      </c>
      <c r="B286" s="12"/>
      <c r="C286" s="12"/>
      <c r="D286" s="12"/>
      <c r="E286" s="12"/>
      <c r="F286" s="12">
        <v>9964000000</v>
      </c>
      <c r="G286" s="12">
        <v>8414000000</v>
      </c>
      <c r="H286" s="12">
        <v>7292000000</v>
      </c>
      <c r="I286" s="12">
        <v>7729000000</v>
      </c>
      <c r="J286" s="12"/>
      <c r="K286" s="12"/>
      <c r="L286" s="12">
        <v>33399000000</v>
      </c>
    </row>
    <row r="287" spans="1:12" x14ac:dyDescent="0.3">
      <c r="A287" s="2" t="s">
        <v>410</v>
      </c>
      <c r="B287" s="12"/>
      <c r="C287" s="12"/>
      <c r="D287" s="12"/>
      <c r="E287" s="12"/>
      <c r="F287" s="12"/>
      <c r="G287" s="12">
        <v>4374562000</v>
      </c>
      <c r="H287" s="12">
        <v>5504656000</v>
      </c>
      <c r="I287" s="12">
        <v>6779511000</v>
      </c>
      <c r="J287" s="12">
        <v>8830669000</v>
      </c>
      <c r="K287" s="12"/>
      <c r="L287" s="12">
        <v>25489398000</v>
      </c>
    </row>
    <row r="288" spans="1:12" x14ac:dyDescent="0.3">
      <c r="A288" s="2" t="s">
        <v>411</v>
      </c>
      <c r="B288" s="12"/>
      <c r="C288" s="12"/>
      <c r="D288" s="12"/>
      <c r="E288" s="12"/>
      <c r="F288" s="12">
        <v>1562000000</v>
      </c>
      <c r="G288" s="12">
        <v>1857000000</v>
      </c>
      <c r="H288" s="12">
        <v>2288000000</v>
      </c>
      <c r="I288" s="12">
        <v>1557000000</v>
      </c>
      <c r="J288" s="12"/>
      <c r="K288" s="12"/>
      <c r="L288" s="12">
        <v>7264000000</v>
      </c>
    </row>
    <row r="289" spans="1:12" x14ac:dyDescent="0.3">
      <c r="A289" s="2" t="s">
        <v>412</v>
      </c>
      <c r="B289" s="12"/>
      <c r="C289" s="12"/>
      <c r="D289" s="12"/>
      <c r="E289" s="12"/>
      <c r="F289" s="12"/>
      <c r="G289" s="12">
        <v>25313000000</v>
      </c>
      <c r="H289" s="12">
        <v>27799000000</v>
      </c>
      <c r="I289" s="12">
        <v>30601000000</v>
      </c>
      <c r="J289" s="12">
        <v>32376000000</v>
      </c>
      <c r="K289" s="12"/>
      <c r="L289" s="12">
        <v>116089000000</v>
      </c>
    </row>
    <row r="290" spans="1:12" x14ac:dyDescent="0.3">
      <c r="A290" s="2" t="s">
        <v>413</v>
      </c>
      <c r="B290" s="12"/>
      <c r="C290" s="12"/>
      <c r="D290" s="12"/>
      <c r="E290" s="12"/>
      <c r="F290" s="12"/>
      <c r="G290" s="12">
        <v>5703000000</v>
      </c>
      <c r="H290" s="12">
        <v>6288000000</v>
      </c>
      <c r="I290" s="12">
        <v>6172000000</v>
      </c>
      <c r="J290" s="12">
        <v>6309000000</v>
      </c>
      <c r="K290" s="12"/>
      <c r="L290" s="12">
        <v>24472000000</v>
      </c>
    </row>
    <row r="291" spans="1:12" x14ac:dyDescent="0.3">
      <c r="A291" s="2" t="s">
        <v>415</v>
      </c>
      <c r="B291" s="12"/>
      <c r="C291" s="12"/>
      <c r="D291" s="12"/>
      <c r="E291" s="12"/>
      <c r="F291" s="12"/>
      <c r="G291" s="12">
        <v>11245000000</v>
      </c>
      <c r="H291" s="12">
        <v>11624000000</v>
      </c>
      <c r="I291" s="12">
        <v>10511000000</v>
      </c>
      <c r="J291" s="12">
        <v>9888000000</v>
      </c>
      <c r="K291" s="12"/>
      <c r="L291" s="12">
        <v>43268000000</v>
      </c>
    </row>
    <row r="292" spans="1:12" x14ac:dyDescent="0.3">
      <c r="A292" s="2" t="s">
        <v>416</v>
      </c>
      <c r="B292" s="12"/>
      <c r="C292" s="12"/>
      <c r="D292" s="12"/>
      <c r="E292" s="12"/>
      <c r="F292" s="12"/>
      <c r="G292" s="12">
        <v>6332400000</v>
      </c>
      <c r="H292" s="12">
        <v>6325000000</v>
      </c>
      <c r="I292" s="12">
        <v>6123000000</v>
      </c>
      <c r="J292" s="12">
        <v>5546000000</v>
      </c>
      <c r="K292" s="12"/>
      <c r="L292" s="12">
        <v>24326400000</v>
      </c>
    </row>
    <row r="293" spans="1:12" x14ac:dyDescent="0.3">
      <c r="A293" s="2" t="s">
        <v>417</v>
      </c>
      <c r="B293" s="12"/>
      <c r="C293" s="12"/>
      <c r="D293" s="12"/>
      <c r="E293" s="12"/>
      <c r="F293" s="12">
        <v>19429273000</v>
      </c>
      <c r="G293" s="12">
        <v>19052046000</v>
      </c>
      <c r="H293" s="12">
        <v>21105141000</v>
      </c>
      <c r="I293" s="12">
        <v>16439276000</v>
      </c>
      <c r="J293" s="12"/>
      <c r="K293" s="12"/>
      <c r="L293" s="12">
        <v>76025736000</v>
      </c>
    </row>
    <row r="294" spans="1:12" x14ac:dyDescent="0.3">
      <c r="A294" s="2" t="s">
        <v>419</v>
      </c>
      <c r="B294" s="12"/>
      <c r="C294" s="12"/>
      <c r="D294" s="12"/>
      <c r="E294" s="12"/>
      <c r="F294" s="12"/>
      <c r="G294" s="12">
        <v>4280159000</v>
      </c>
      <c r="H294" s="12">
        <v>4130000000</v>
      </c>
      <c r="I294" s="12">
        <v>4682000000</v>
      </c>
      <c r="J294" s="12">
        <v>5010000000</v>
      </c>
      <c r="K294" s="12"/>
      <c r="L294" s="12">
        <v>18102159000</v>
      </c>
    </row>
    <row r="295" spans="1:12" x14ac:dyDescent="0.3">
      <c r="A295" s="2" t="s">
        <v>420</v>
      </c>
      <c r="B295" s="12"/>
      <c r="C295" s="12"/>
      <c r="D295" s="12"/>
      <c r="E295" s="12"/>
      <c r="F295" s="12">
        <v>5508500000</v>
      </c>
      <c r="G295" s="12">
        <v>5607000000</v>
      </c>
      <c r="H295" s="12">
        <v>5727000000</v>
      </c>
      <c r="I295" s="12">
        <v>5915700000</v>
      </c>
      <c r="J295" s="12"/>
      <c r="K295" s="12"/>
      <c r="L295" s="12">
        <v>22758200000</v>
      </c>
    </row>
    <row r="296" spans="1:12" x14ac:dyDescent="0.3">
      <c r="A296" s="2" t="s">
        <v>422</v>
      </c>
      <c r="B296" s="12"/>
      <c r="C296" s="12"/>
      <c r="D296" s="12"/>
      <c r="E296" s="12"/>
      <c r="F296" s="12">
        <v>484581000</v>
      </c>
      <c r="G296" s="12">
        <v>780209000</v>
      </c>
      <c r="H296" s="12">
        <v>933505000</v>
      </c>
      <c r="I296" s="12">
        <v>1023285000</v>
      </c>
      <c r="J296" s="12"/>
      <c r="K296" s="12"/>
      <c r="L296" s="12">
        <v>3221580000</v>
      </c>
    </row>
    <row r="297" spans="1:12" x14ac:dyDescent="0.3">
      <c r="A297" s="2" t="s">
        <v>423</v>
      </c>
      <c r="B297" s="12"/>
      <c r="C297" s="12"/>
      <c r="D297" s="12"/>
      <c r="E297" s="12"/>
      <c r="F297" s="12">
        <v>10184121000</v>
      </c>
      <c r="G297" s="12">
        <v>11871879000</v>
      </c>
      <c r="H297" s="12">
        <v>12195091000</v>
      </c>
      <c r="I297" s="12">
        <v>7763206000</v>
      </c>
      <c r="J297" s="12"/>
      <c r="K297" s="12"/>
      <c r="L297" s="12">
        <v>42014297000</v>
      </c>
    </row>
    <row r="298" spans="1:12" x14ac:dyDescent="0.3">
      <c r="A298" s="2" t="s">
        <v>424</v>
      </c>
      <c r="B298" s="12"/>
      <c r="C298" s="12"/>
      <c r="D298" s="12"/>
      <c r="E298" s="12"/>
      <c r="F298" s="12"/>
      <c r="G298" s="12"/>
      <c r="H298" s="12">
        <v>15317800000</v>
      </c>
      <c r="I298" s="12">
        <v>15134400000</v>
      </c>
      <c r="J298" s="12">
        <v>15416900000</v>
      </c>
      <c r="K298" s="12"/>
      <c r="L298" s="12">
        <v>45869100000</v>
      </c>
    </row>
    <row r="299" spans="1:12" x14ac:dyDescent="0.3">
      <c r="A299" s="2" t="s">
        <v>425</v>
      </c>
      <c r="B299" s="12"/>
      <c r="C299" s="12"/>
      <c r="D299" s="12"/>
      <c r="E299" s="12"/>
      <c r="F299" s="12">
        <v>6182184000</v>
      </c>
      <c r="G299" s="12">
        <v>6649237000</v>
      </c>
      <c r="H299" s="12">
        <v>7216081000</v>
      </c>
      <c r="I299" s="12">
        <v>7966674000</v>
      </c>
      <c r="J299" s="12"/>
      <c r="K299" s="12"/>
      <c r="L299" s="12">
        <v>28014176000</v>
      </c>
    </row>
    <row r="300" spans="1:12" x14ac:dyDescent="0.3">
      <c r="A300" s="2" t="s">
        <v>426</v>
      </c>
      <c r="B300" s="12"/>
      <c r="C300" s="12"/>
      <c r="D300" s="12"/>
      <c r="E300" s="12"/>
      <c r="F300" s="12">
        <v>20100000000</v>
      </c>
      <c r="G300" s="12">
        <v>20170000000</v>
      </c>
      <c r="H300" s="12">
        <v>19312000000</v>
      </c>
      <c r="I300" s="12">
        <v>12480000000</v>
      </c>
      <c r="J300" s="12"/>
      <c r="K300" s="12"/>
      <c r="L300" s="12">
        <v>72062000000</v>
      </c>
    </row>
    <row r="301" spans="1:12" x14ac:dyDescent="0.3">
      <c r="A301" s="2" t="s">
        <v>427</v>
      </c>
      <c r="B301" s="12"/>
      <c r="C301" s="12"/>
      <c r="D301" s="12"/>
      <c r="E301" s="12"/>
      <c r="F301" s="12">
        <v>1355300000</v>
      </c>
      <c r="G301" s="12">
        <v>1346100000</v>
      </c>
      <c r="H301" s="12">
        <v>1381400000</v>
      </c>
      <c r="I301" s="12">
        <v>1421300000</v>
      </c>
      <c r="J301" s="12"/>
      <c r="K301" s="12"/>
      <c r="L301" s="12">
        <v>5504100000</v>
      </c>
    </row>
    <row r="302" spans="1:12" x14ac:dyDescent="0.3">
      <c r="A302" s="2" t="s">
        <v>429</v>
      </c>
      <c r="B302" s="12"/>
      <c r="C302" s="12"/>
      <c r="D302" s="12"/>
      <c r="E302" s="12"/>
      <c r="F302" s="12">
        <v>3823713000</v>
      </c>
      <c r="G302" s="12">
        <v>3791335000</v>
      </c>
      <c r="H302" s="12">
        <v>3821504000</v>
      </c>
      <c r="I302" s="12">
        <v>3578060000</v>
      </c>
      <c r="J302" s="12"/>
      <c r="K302" s="12"/>
      <c r="L302" s="12">
        <v>15014612000</v>
      </c>
    </row>
    <row r="303" spans="1:12" x14ac:dyDescent="0.3">
      <c r="A303" s="2" t="s">
        <v>431</v>
      </c>
      <c r="B303" s="12"/>
      <c r="C303" s="12"/>
      <c r="D303" s="12"/>
      <c r="E303" s="12"/>
      <c r="F303" s="12">
        <v>16596800000</v>
      </c>
      <c r="G303" s="12">
        <v>16661000000</v>
      </c>
      <c r="H303" s="12">
        <v>18534400000</v>
      </c>
      <c r="I303" s="12">
        <v>18671300000</v>
      </c>
      <c r="J303" s="12"/>
      <c r="K303" s="12"/>
      <c r="L303" s="12">
        <v>70463500000</v>
      </c>
    </row>
    <row r="304" spans="1:12" x14ac:dyDescent="0.3">
      <c r="A304" s="2" t="s">
        <v>432</v>
      </c>
      <c r="B304" s="12"/>
      <c r="C304" s="12"/>
      <c r="D304" s="12"/>
      <c r="E304" s="12"/>
      <c r="F304" s="12"/>
      <c r="G304" s="12">
        <v>15598000000</v>
      </c>
      <c r="H304" s="12">
        <v>17090000000</v>
      </c>
      <c r="I304" s="12">
        <v>16833000000</v>
      </c>
      <c r="J304" s="12">
        <v>17666000000</v>
      </c>
      <c r="K304" s="12"/>
      <c r="L304" s="12">
        <v>67187000000</v>
      </c>
    </row>
    <row r="305" spans="1:12" x14ac:dyDescent="0.3">
      <c r="A305" s="2" t="s">
        <v>433</v>
      </c>
      <c r="B305" s="12"/>
      <c r="C305" s="12"/>
      <c r="D305" s="12"/>
      <c r="E305" s="12"/>
      <c r="F305" s="12">
        <v>5260956000</v>
      </c>
      <c r="G305" s="12">
        <v>6793306000</v>
      </c>
      <c r="H305" s="12">
        <v>8441971000</v>
      </c>
      <c r="I305" s="12">
        <v>9223987000</v>
      </c>
      <c r="J305" s="12"/>
      <c r="K305" s="12"/>
      <c r="L305" s="12">
        <v>29720220000</v>
      </c>
    </row>
    <row r="306" spans="1:12" x14ac:dyDescent="0.3">
      <c r="A306" s="2" t="s">
        <v>434</v>
      </c>
      <c r="B306" s="12"/>
      <c r="C306" s="12"/>
      <c r="D306" s="12"/>
      <c r="E306" s="12"/>
      <c r="F306" s="12"/>
      <c r="G306" s="12">
        <v>3637212000</v>
      </c>
      <c r="H306" s="12">
        <v>3585141000</v>
      </c>
      <c r="I306" s="12">
        <v>3910865000</v>
      </c>
      <c r="J306" s="12">
        <v>5386703000</v>
      </c>
      <c r="K306" s="12"/>
      <c r="L306" s="12">
        <v>16519921000</v>
      </c>
    </row>
    <row r="307" spans="1:12" x14ac:dyDescent="0.3">
      <c r="A307" s="2" t="s">
        <v>435</v>
      </c>
      <c r="B307" s="12"/>
      <c r="C307" s="12"/>
      <c r="D307" s="12"/>
      <c r="E307" s="12"/>
      <c r="F307" s="12">
        <v>9781000000</v>
      </c>
      <c r="G307" s="12">
        <v>9968000000</v>
      </c>
      <c r="H307" s="12">
        <v>10886000000</v>
      </c>
      <c r="I307" s="12">
        <v>10415000000</v>
      </c>
      <c r="J307" s="12"/>
      <c r="K307" s="12"/>
      <c r="L307" s="12">
        <v>41050000000</v>
      </c>
    </row>
    <row r="308" spans="1:12" x14ac:dyDescent="0.3">
      <c r="A308" s="2" t="s">
        <v>436</v>
      </c>
      <c r="B308" s="12"/>
      <c r="C308" s="12"/>
      <c r="D308" s="12"/>
      <c r="E308" s="12"/>
      <c r="F308" s="12"/>
      <c r="G308" s="12">
        <v>66415000000</v>
      </c>
      <c r="H308" s="12">
        <v>66683000000</v>
      </c>
      <c r="I308" s="12">
        <v>63056000000</v>
      </c>
      <c r="J308" s="12">
        <v>62799000000</v>
      </c>
      <c r="K308" s="12"/>
      <c r="L308" s="12">
        <v>258953000000</v>
      </c>
    </row>
    <row r="309" spans="1:12" x14ac:dyDescent="0.3">
      <c r="A309" s="2" t="s">
        <v>437</v>
      </c>
      <c r="B309" s="12"/>
      <c r="C309" s="12"/>
      <c r="D309" s="12"/>
      <c r="E309" s="12"/>
      <c r="F309" s="12">
        <v>54657000000</v>
      </c>
      <c r="G309" s="12">
        <v>51584000000</v>
      </c>
      <c r="H309" s="12">
        <v>49605000000</v>
      </c>
      <c r="I309" s="12">
        <v>48851000000</v>
      </c>
      <c r="J309" s="12"/>
      <c r="K309" s="12"/>
      <c r="L309" s="12">
        <v>204697000000</v>
      </c>
    </row>
    <row r="310" spans="1:12" x14ac:dyDescent="0.3">
      <c r="A310" s="2" t="s">
        <v>438</v>
      </c>
      <c r="B310" s="12"/>
      <c r="C310" s="12"/>
      <c r="D310" s="12"/>
      <c r="E310" s="12"/>
      <c r="F310" s="12"/>
      <c r="G310" s="12">
        <v>9289500000</v>
      </c>
      <c r="H310" s="12">
        <v>10477600000</v>
      </c>
      <c r="I310" s="12">
        <v>11964400000</v>
      </c>
      <c r="J310" s="12">
        <v>12394100000</v>
      </c>
      <c r="K310" s="12"/>
      <c r="L310" s="12">
        <v>44125600000</v>
      </c>
    </row>
    <row r="311" spans="1:12" x14ac:dyDescent="0.3">
      <c r="A311" s="2" t="s">
        <v>439</v>
      </c>
      <c r="B311" s="12"/>
      <c r="C311" s="12"/>
      <c r="D311" s="12"/>
      <c r="E311" s="12"/>
      <c r="F311" s="12"/>
      <c r="G311" s="12">
        <v>2104745000</v>
      </c>
      <c r="H311" s="12">
        <v>2819557000</v>
      </c>
      <c r="I311" s="12">
        <v>4103728000</v>
      </c>
      <c r="J311" s="12">
        <v>4860427000</v>
      </c>
      <c r="K311" s="12"/>
      <c r="L311" s="12">
        <v>13888457000</v>
      </c>
    </row>
    <row r="312" spans="1:12" x14ac:dyDescent="0.3">
      <c r="A312" s="2" t="s">
        <v>440</v>
      </c>
      <c r="B312" s="12"/>
      <c r="C312" s="12"/>
      <c r="D312" s="12"/>
      <c r="E312" s="12"/>
      <c r="F312" s="12">
        <v>17083900000</v>
      </c>
      <c r="G312" s="12">
        <v>18170900000</v>
      </c>
      <c r="H312" s="12">
        <v>19391400000</v>
      </c>
      <c r="I312" s="12">
        <v>20853800000</v>
      </c>
      <c r="J312" s="12"/>
      <c r="K312" s="12"/>
      <c r="L312" s="12">
        <v>75500000000</v>
      </c>
    </row>
    <row r="313" spans="1:12" x14ac:dyDescent="0.3">
      <c r="A313" s="2" t="s">
        <v>441</v>
      </c>
      <c r="B313" s="12"/>
      <c r="C313" s="12"/>
      <c r="D313" s="12"/>
      <c r="E313" s="12"/>
      <c r="F313" s="12"/>
      <c r="G313" s="12">
        <v>13015704000</v>
      </c>
      <c r="H313" s="12">
        <v>13215971000</v>
      </c>
      <c r="I313" s="12">
        <v>12711744000</v>
      </c>
      <c r="J313" s="12">
        <v>11360753000</v>
      </c>
      <c r="K313" s="12"/>
      <c r="L313" s="12">
        <v>50304172000</v>
      </c>
    </row>
    <row r="314" spans="1:12" x14ac:dyDescent="0.3">
      <c r="A314" s="2" t="s">
        <v>442</v>
      </c>
      <c r="B314" s="12"/>
      <c r="C314" s="12"/>
      <c r="D314" s="12"/>
      <c r="E314" s="12"/>
      <c r="F314" s="12"/>
      <c r="G314" s="12">
        <v>5679595000</v>
      </c>
      <c r="H314" s="12">
        <v>5822363000</v>
      </c>
      <c r="I314" s="12">
        <v>5981964000</v>
      </c>
      <c r="J314" s="12">
        <v>7668476000</v>
      </c>
      <c r="K314" s="12"/>
      <c r="L314" s="12">
        <v>25152398000</v>
      </c>
    </row>
    <row r="315" spans="1:12" x14ac:dyDescent="0.3">
      <c r="A315" s="2" t="s">
        <v>443</v>
      </c>
      <c r="B315" s="12"/>
      <c r="C315" s="12"/>
      <c r="D315" s="12"/>
      <c r="E315" s="12"/>
      <c r="F315" s="12">
        <v>2105188000</v>
      </c>
      <c r="G315" s="12">
        <v>2157586000</v>
      </c>
      <c r="H315" s="12">
        <v>2237219000</v>
      </c>
      <c r="I315" s="12"/>
      <c r="J315" s="12">
        <v>2262359000</v>
      </c>
      <c r="K315" s="12"/>
      <c r="L315" s="12">
        <v>8762352000</v>
      </c>
    </row>
    <row r="316" spans="1:12" x14ac:dyDescent="0.3">
      <c r="A316" s="2" t="s">
        <v>444</v>
      </c>
      <c r="B316" s="12"/>
      <c r="C316" s="12"/>
      <c r="D316" s="12"/>
      <c r="E316" s="12"/>
      <c r="F316" s="12"/>
      <c r="G316" s="12">
        <v>80029000000</v>
      </c>
      <c r="H316" s="12">
        <v>80106000000</v>
      </c>
      <c r="I316" s="12">
        <v>73908000000</v>
      </c>
      <c r="J316" s="12">
        <v>74953000000</v>
      </c>
      <c r="K316" s="12"/>
      <c r="L316" s="12">
        <v>308996000000</v>
      </c>
    </row>
    <row r="317" spans="1:12" x14ac:dyDescent="0.3">
      <c r="A317" s="2" t="s">
        <v>445</v>
      </c>
      <c r="B317" s="12"/>
      <c r="C317" s="12"/>
      <c r="D317" s="12"/>
      <c r="E317" s="12"/>
      <c r="F317" s="12">
        <v>16606000000</v>
      </c>
      <c r="G317" s="12">
        <v>16872000000</v>
      </c>
      <c r="H317" s="12">
        <v>16281000000</v>
      </c>
      <c r="I317" s="12">
        <v>16270000000</v>
      </c>
      <c r="J317" s="12"/>
      <c r="K317" s="12"/>
      <c r="L317" s="12">
        <v>66029000000</v>
      </c>
    </row>
    <row r="318" spans="1:12" x14ac:dyDescent="0.3">
      <c r="A318" s="2" t="s">
        <v>446</v>
      </c>
      <c r="B318" s="12"/>
      <c r="C318" s="12"/>
      <c r="D318" s="12"/>
      <c r="E318" s="12"/>
      <c r="F318" s="12">
        <v>4306800000</v>
      </c>
      <c r="G318" s="12">
        <v>6999700000</v>
      </c>
      <c r="H318" s="12">
        <v>7039000000</v>
      </c>
      <c r="I318" s="12">
        <v>6449000000</v>
      </c>
      <c r="J318" s="12"/>
      <c r="K318" s="12"/>
      <c r="L318" s="12">
        <v>24794500000</v>
      </c>
    </row>
    <row r="319" spans="1:12" x14ac:dyDescent="0.3">
      <c r="A319" s="2" t="s">
        <v>447</v>
      </c>
      <c r="B319" s="12"/>
      <c r="C319" s="12"/>
      <c r="D319" s="12"/>
      <c r="E319" s="12"/>
      <c r="F319" s="12">
        <v>3301804000</v>
      </c>
      <c r="G319" s="12">
        <v>3454628000</v>
      </c>
      <c r="H319" s="12">
        <v>3491632000</v>
      </c>
      <c r="I319" s="12">
        <v>3495443000</v>
      </c>
      <c r="J319" s="12"/>
      <c r="K319" s="12"/>
      <c r="L319" s="12">
        <v>13743507000</v>
      </c>
    </row>
    <row r="320" spans="1:12" x14ac:dyDescent="0.3">
      <c r="A320" s="2" t="s">
        <v>448</v>
      </c>
      <c r="B320" s="12"/>
      <c r="C320" s="12"/>
      <c r="D320" s="12"/>
      <c r="E320" s="12"/>
      <c r="F320" s="12"/>
      <c r="G320" s="12">
        <v>14265000000</v>
      </c>
      <c r="H320" s="12">
        <v>14791000000</v>
      </c>
      <c r="I320" s="12">
        <v>14766000000</v>
      </c>
      <c r="J320" s="12">
        <v>14751000000</v>
      </c>
      <c r="K320" s="12"/>
      <c r="L320" s="12">
        <v>58573000000</v>
      </c>
    </row>
    <row r="321" spans="1:12" x14ac:dyDescent="0.3">
      <c r="A321" s="2" t="s">
        <v>449</v>
      </c>
      <c r="B321" s="12"/>
      <c r="C321" s="12"/>
      <c r="D321" s="12"/>
      <c r="E321" s="12"/>
      <c r="F321" s="12">
        <v>12132000000</v>
      </c>
      <c r="G321" s="12">
        <v>7263000000</v>
      </c>
      <c r="H321" s="12">
        <v>7852000000</v>
      </c>
      <c r="I321" s="12">
        <v>7669000000</v>
      </c>
      <c r="J321" s="12"/>
      <c r="K321" s="12"/>
      <c r="L321" s="12">
        <v>34916000000</v>
      </c>
    </row>
    <row r="322" spans="1:12" x14ac:dyDescent="0.3">
      <c r="A322" s="2" t="s">
        <v>450</v>
      </c>
      <c r="B322" s="12"/>
      <c r="C322" s="12"/>
      <c r="D322" s="12"/>
      <c r="E322" s="12"/>
      <c r="F322" s="12">
        <v>84847000000</v>
      </c>
      <c r="G322" s="12">
        <v>41461000000</v>
      </c>
      <c r="H322" s="12">
        <v>54105000000</v>
      </c>
      <c r="I322" s="12">
        <v>57119000000</v>
      </c>
      <c r="J322" s="12"/>
      <c r="K322" s="12"/>
      <c r="L322" s="12">
        <v>237532000000</v>
      </c>
    </row>
    <row r="323" spans="1:12" x14ac:dyDescent="0.3">
      <c r="A323" s="2" t="s">
        <v>451</v>
      </c>
      <c r="B323" s="12"/>
      <c r="C323" s="12"/>
      <c r="D323" s="12"/>
      <c r="E323" s="12"/>
      <c r="F323" s="12">
        <v>179290000000</v>
      </c>
      <c r="G323" s="12">
        <v>171596000000</v>
      </c>
      <c r="H323" s="12">
        <v>161212000000</v>
      </c>
      <c r="I323" s="12">
        <v>98975000000</v>
      </c>
      <c r="J323" s="12"/>
      <c r="K323" s="12"/>
      <c r="L323" s="12">
        <v>611073000000</v>
      </c>
    </row>
    <row r="324" spans="1:12" x14ac:dyDescent="0.3">
      <c r="A324" s="2" t="s">
        <v>452</v>
      </c>
      <c r="B324" s="12"/>
      <c r="C324" s="12"/>
      <c r="D324" s="12"/>
      <c r="E324" s="12"/>
      <c r="F324" s="12"/>
      <c r="G324" s="12">
        <v>6043000000</v>
      </c>
      <c r="H324" s="12">
        <v>8186400000</v>
      </c>
      <c r="I324" s="12">
        <v>8241200000</v>
      </c>
      <c r="J324" s="12">
        <v>8020300000</v>
      </c>
      <c r="K324" s="12"/>
      <c r="L324" s="12">
        <v>30490900000</v>
      </c>
    </row>
    <row r="325" spans="1:12" x14ac:dyDescent="0.3">
      <c r="A325" s="2" t="s">
        <v>453</v>
      </c>
      <c r="B325" s="12"/>
      <c r="C325" s="12"/>
      <c r="D325" s="12"/>
      <c r="E325" s="12"/>
      <c r="F325" s="12">
        <v>5920269000</v>
      </c>
      <c r="G325" s="12">
        <v>6411577000</v>
      </c>
      <c r="H325" s="12">
        <v>7747229000</v>
      </c>
      <c r="I325" s="12">
        <v>7572436000</v>
      </c>
      <c r="J325" s="12"/>
      <c r="K325" s="12"/>
      <c r="L325" s="12">
        <v>27651511000</v>
      </c>
    </row>
    <row r="326" spans="1:12" x14ac:dyDescent="0.3">
      <c r="A326" s="2" t="s">
        <v>454</v>
      </c>
      <c r="B326" s="12"/>
      <c r="C326" s="12"/>
      <c r="D326" s="12"/>
      <c r="E326" s="12"/>
      <c r="F326" s="12">
        <v>11224000000</v>
      </c>
      <c r="G326" s="12">
        <v>11925000000</v>
      </c>
      <c r="H326" s="12">
        <v>12273000000</v>
      </c>
      <c r="I326" s="12">
        <v>10776000000</v>
      </c>
      <c r="J326" s="12"/>
      <c r="K326" s="12"/>
      <c r="L326" s="12">
        <v>46198000000</v>
      </c>
    </row>
    <row r="327" spans="1:12" x14ac:dyDescent="0.3">
      <c r="A327" s="2" t="s">
        <v>455</v>
      </c>
      <c r="B327" s="12"/>
      <c r="C327" s="12"/>
      <c r="D327" s="12"/>
      <c r="E327" s="12"/>
      <c r="F327" s="12"/>
      <c r="G327" s="12">
        <v>24866000000</v>
      </c>
      <c r="H327" s="12">
        <v>26487000000</v>
      </c>
      <c r="I327" s="12">
        <v>25281000000</v>
      </c>
      <c r="J327" s="12">
        <v>23554000000</v>
      </c>
      <c r="K327" s="12"/>
      <c r="L327" s="12">
        <v>100188000000</v>
      </c>
    </row>
    <row r="328" spans="1:12" x14ac:dyDescent="0.3">
      <c r="A328" s="2" t="s">
        <v>456</v>
      </c>
      <c r="B328" s="12"/>
      <c r="C328" s="12"/>
      <c r="D328" s="12"/>
      <c r="E328" s="12"/>
      <c r="F328" s="12"/>
      <c r="G328" s="12"/>
      <c r="H328" s="12">
        <v>1148231000</v>
      </c>
      <c r="I328" s="12">
        <v>1710966000</v>
      </c>
      <c r="J328" s="12">
        <v>2610726000</v>
      </c>
      <c r="K328" s="12"/>
      <c r="L328" s="12">
        <v>5469923000</v>
      </c>
    </row>
    <row r="329" spans="1:12" x14ac:dyDescent="0.3">
      <c r="A329" s="2" t="s">
        <v>457</v>
      </c>
      <c r="B329" s="12"/>
      <c r="C329" s="12"/>
      <c r="D329" s="12"/>
      <c r="E329" s="12"/>
      <c r="F329" s="12"/>
      <c r="G329" s="12">
        <v>6419285000</v>
      </c>
      <c r="H329" s="12">
        <v>6638774000</v>
      </c>
      <c r="I329" s="12">
        <v>6571893000</v>
      </c>
      <c r="J329" s="12">
        <v>6786984000</v>
      </c>
      <c r="K329" s="12"/>
      <c r="L329" s="12">
        <v>26416936000</v>
      </c>
    </row>
    <row r="330" spans="1:12" x14ac:dyDescent="0.3">
      <c r="A330" s="2" t="s">
        <v>458</v>
      </c>
      <c r="B330" s="12"/>
      <c r="C330" s="12"/>
      <c r="D330" s="12"/>
      <c r="E330" s="12"/>
      <c r="F330" s="12">
        <v>7688024000</v>
      </c>
      <c r="G330" s="12">
        <v>7959894000</v>
      </c>
      <c r="H330" s="12">
        <v>8073855000</v>
      </c>
      <c r="I330" s="12">
        <v>8299074000</v>
      </c>
      <c r="J330" s="12"/>
      <c r="K330" s="12"/>
      <c r="L330" s="12">
        <v>32020847000</v>
      </c>
    </row>
    <row r="331" spans="1:12" x14ac:dyDescent="0.3">
      <c r="A331" s="2" t="s">
        <v>459</v>
      </c>
      <c r="B331" s="12"/>
      <c r="C331" s="12"/>
      <c r="D331" s="12"/>
      <c r="E331" s="12"/>
      <c r="F331" s="12"/>
      <c r="G331" s="12">
        <v>2104745000</v>
      </c>
      <c r="H331" s="12">
        <v>2819557000</v>
      </c>
      <c r="I331" s="12">
        <v>4103728000</v>
      </c>
      <c r="J331" s="12">
        <v>4860427000</v>
      </c>
      <c r="K331" s="12"/>
      <c r="L331" s="12">
        <v>13888457000</v>
      </c>
    </row>
    <row r="332" spans="1:12" x14ac:dyDescent="0.3">
      <c r="A332" s="2" t="s">
        <v>460</v>
      </c>
      <c r="B332" s="12"/>
      <c r="C332" s="12"/>
      <c r="D332" s="12"/>
      <c r="E332" s="12"/>
      <c r="F332" s="12"/>
      <c r="G332" s="12">
        <v>4245895000</v>
      </c>
      <c r="H332" s="12">
        <v>4695014000</v>
      </c>
      <c r="I332" s="12">
        <v>5094933000</v>
      </c>
      <c r="J332" s="12">
        <v>5250399000</v>
      </c>
      <c r="K332" s="12"/>
      <c r="L332" s="12">
        <v>19286241000</v>
      </c>
    </row>
    <row r="333" spans="1:12" x14ac:dyDescent="0.3">
      <c r="A333" s="2" t="s">
        <v>462</v>
      </c>
      <c r="B333" s="12"/>
      <c r="C333" s="12"/>
      <c r="D333" s="12"/>
      <c r="E333" s="12"/>
      <c r="F333" s="12"/>
      <c r="G333" s="12">
        <v>1328817000</v>
      </c>
      <c r="H333" s="12">
        <v>1534615000</v>
      </c>
      <c r="I333" s="12">
        <v>1789489000</v>
      </c>
      <c r="J333" s="12">
        <v>2052230000</v>
      </c>
      <c r="K333" s="12"/>
      <c r="L333" s="12">
        <v>6705151000</v>
      </c>
    </row>
    <row r="334" spans="1:12" x14ac:dyDescent="0.3">
      <c r="A334" s="2" t="s">
        <v>463</v>
      </c>
      <c r="B334" s="12"/>
      <c r="C334" s="12"/>
      <c r="D334" s="12"/>
      <c r="E334" s="12"/>
      <c r="F334" s="12"/>
      <c r="G334" s="12">
        <v>6945000000</v>
      </c>
      <c r="H334" s="12">
        <v>7450000000</v>
      </c>
      <c r="I334" s="12">
        <v>7620000000</v>
      </c>
      <c r="J334" s="12">
        <v>7405000000</v>
      </c>
      <c r="K334" s="12"/>
      <c r="L334" s="12">
        <v>29420000000</v>
      </c>
    </row>
    <row r="335" spans="1:12" x14ac:dyDescent="0.3">
      <c r="A335" s="2" t="s">
        <v>464</v>
      </c>
      <c r="B335" s="12"/>
      <c r="C335" s="12"/>
      <c r="D335" s="12"/>
      <c r="E335" s="12"/>
      <c r="F335" s="12"/>
      <c r="G335" s="12">
        <v>6351900000</v>
      </c>
      <c r="H335" s="12">
        <v>6623500000</v>
      </c>
      <c r="I335" s="12">
        <v>6307900000</v>
      </c>
      <c r="J335" s="12">
        <v>5879500000</v>
      </c>
      <c r="K335" s="12"/>
      <c r="L335" s="12">
        <v>25162800000</v>
      </c>
    </row>
    <row r="336" spans="1:12" x14ac:dyDescent="0.3">
      <c r="A336" s="2" t="s">
        <v>465</v>
      </c>
      <c r="B336" s="12"/>
      <c r="C336" s="12"/>
      <c r="D336" s="12"/>
      <c r="E336" s="12"/>
      <c r="F336" s="12">
        <v>2993489000</v>
      </c>
      <c r="G336" s="12">
        <v>3238128000</v>
      </c>
      <c r="H336" s="12">
        <v>3549494000</v>
      </c>
      <c r="I336" s="12">
        <v>3582395000</v>
      </c>
      <c r="J336" s="12"/>
      <c r="K336" s="12"/>
      <c r="L336" s="12">
        <v>13363506000</v>
      </c>
    </row>
    <row r="337" spans="1:12" x14ac:dyDescent="0.3">
      <c r="A337" s="2" t="s">
        <v>466</v>
      </c>
      <c r="B337" s="12"/>
      <c r="C337" s="12"/>
      <c r="D337" s="12"/>
      <c r="E337" s="12"/>
      <c r="F337" s="12"/>
      <c r="G337" s="12">
        <v>9721065000</v>
      </c>
      <c r="H337" s="12">
        <v>10230353000</v>
      </c>
      <c r="I337" s="12">
        <v>11041677000</v>
      </c>
      <c r="J337" s="12">
        <v>11939999000</v>
      </c>
      <c r="K337" s="12"/>
      <c r="L337" s="12">
        <v>42933094000</v>
      </c>
    </row>
    <row r="338" spans="1:12" x14ac:dyDescent="0.3">
      <c r="A338" s="2" t="s">
        <v>467</v>
      </c>
      <c r="B338" s="12"/>
      <c r="C338" s="12"/>
      <c r="D338" s="12"/>
      <c r="E338" s="12"/>
      <c r="F338" s="12">
        <v>1367135000</v>
      </c>
      <c r="G338" s="12">
        <v>1832253000</v>
      </c>
      <c r="H338" s="12">
        <v>2042537000</v>
      </c>
      <c r="I338" s="12">
        <v>1181704000</v>
      </c>
      <c r="J338" s="12"/>
      <c r="K338" s="12"/>
      <c r="L338" s="12">
        <v>6423629000</v>
      </c>
    </row>
    <row r="339" spans="1:12" x14ac:dyDescent="0.3">
      <c r="A339" s="2" t="s">
        <v>468</v>
      </c>
      <c r="B339" s="12"/>
      <c r="C339" s="12"/>
      <c r="D339" s="12"/>
      <c r="E339" s="12"/>
      <c r="F339" s="12"/>
      <c r="G339" s="12">
        <v>8417200000</v>
      </c>
      <c r="H339" s="12">
        <v>8803300000</v>
      </c>
      <c r="I339" s="12">
        <v>9115000000</v>
      </c>
      <c r="J339" s="12">
        <v>9387700000</v>
      </c>
      <c r="K339" s="12"/>
      <c r="L339" s="12">
        <v>35723200000</v>
      </c>
    </row>
    <row r="340" spans="1:12" x14ac:dyDescent="0.3">
      <c r="A340" s="2" t="s">
        <v>469</v>
      </c>
      <c r="B340" s="12"/>
      <c r="C340" s="12"/>
      <c r="D340" s="12"/>
      <c r="E340" s="12"/>
      <c r="F340" s="12"/>
      <c r="G340" s="12">
        <v>14866800000</v>
      </c>
      <c r="H340" s="12">
        <v>16447800000</v>
      </c>
      <c r="I340" s="12">
        <v>19162700000</v>
      </c>
      <c r="J340" s="12">
        <v>21315900000</v>
      </c>
      <c r="K340" s="12"/>
      <c r="L340" s="12">
        <v>71793200000</v>
      </c>
    </row>
    <row r="341" spans="1:12" x14ac:dyDescent="0.3">
      <c r="A341" s="2" t="s">
        <v>470</v>
      </c>
      <c r="B341" s="12"/>
      <c r="C341" s="12"/>
      <c r="D341" s="12"/>
      <c r="E341" s="12"/>
      <c r="F341" s="12">
        <v>4176000000</v>
      </c>
      <c r="G341" s="12">
        <v>4495000000</v>
      </c>
      <c r="H341" s="12">
        <v>4951000000</v>
      </c>
      <c r="I341" s="12">
        <v>4380000000</v>
      </c>
      <c r="J341" s="12"/>
      <c r="K341" s="12"/>
      <c r="L341" s="12">
        <v>18002000000</v>
      </c>
    </row>
    <row r="342" spans="1:12" x14ac:dyDescent="0.3">
      <c r="A342" s="2" t="s">
        <v>471</v>
      </c>
      <c r="B342" s="12"/>
      <c r="C342" s="12"/>
      <c r="D342" s="12"/>
      <c r="E342" s="12"/>
      <c r="F342" s="12">
        <v>5075000000</v>
      </c>
      <c r="G342" s="12">
        <v>5518000000</v>
      </c>
      <c r="H342" s="12">
        <v>5903000000</v>
      </c>
      <c r="I342" s="12">
        <v>5234000000</v>
      </c>
      <c r="J342" s="12"/>
      <c r="K342" s="12"/>
      <c r="L342" s="12">
        <v>21730000000</v>
      </c>
    </row>
    <row r="343" spans="1:12" x14ac:dyDescent="0.3">
      <c r="A343" s="2" t="s">
        <v>472</v>
      </c>
      <c r="B343" s="12"/>
      <c r="C343" s="12"/>
      <c r="D343" s="12"/>
      <c r="E343" s="12"/>
      <c r="F343" s="12"/>
      <c r="G343" s="12">
        <v>7690800000</v>
      </c>
      <c r="H343" s="12">
        <v>7750500000</v>
      </c>
      <c r="I343" s="12">
        <v>7031500000</v>
      </c>
      <c r="J343" s="12">
        <v>6778300000</v>
      </c>
      <c r="K343" s="12"/>
      <c r="L343" s="12">
        <v>29251100000</v>
      </c>
    </row>
    <row r="344" spans="1:12" x14ac:dyDescent="0.3">
      <c r="A344" s="2" t="s">
        <v>473</v>
      </c>
      <c r="B344" s="12"/>
      <c r="C344" s="12"/>
      <c r="D344" s="12"/>
      <c r="E344" s="12"/>
      <c r="F344" s="12">
        <v>9534462000</v>
      </c>
      <c r="G344" s="12">
        <v>10185532000</v>
      </c>
      <c r="H344" s="12">
        <v>11129533000</v>
      </c>
      <c r="I344" s="12">
        <v>11339304000</v>
      </c>
      <c r="J344" s="12"/>
      <c r="K344" s="12"/>
      <c r="L344" s="12">
        <v>42188831000</v>
      </c>
    </row>
    <row r="345" spans="1:12" x14ac:dyDescent="0.3">
      <c r="A345" s="2" t="s">
        <v>474</v>
      </c>
      <c r="B345" s="12"/>
      <c r="C345" s="12"/>
      <c r="D345" s="12"/>
      <c r="E345" s="12"/>
      <c r="F345" s="12"/>
      <c r="G345" s="12">
        <v>3983400000</v>
      </c>
      <c r="H345" s="12">
        <v>4209200000</v>
      </c>
      <c r="I345" s="12">
        <v>5736300000</v>
      </c>
      <c r="J345" s="12">
        <v>6550200000</v>
      </c>
      <c r="K345" s="12"/>
      <c r="L345" s="12">
        <v>20479100000</v>
      </c>
    </row>
    <row r="346" spans="1:12" x14ac:dyDescent="0.3">
      <c r="A346" s="2" t="s">
        <v>475</v>
      </c>
      <c r="B346" s="12"/>
      <c r="C346" s="12"/>
      <c r="D346" s="12"/>
      <c r="E346" s="12"/>
      <c r="F346" s="12"/>
      <c r="G346" s="12">
        <v>5897700000</v>
      </c>
      <c r="H346" s="12">
        <v>5610600000</v>
      </c>
      <c r="I346" s="12">
        <v>5692700000</v>
      </c>
      <c r="J346" s="12">
        <v>7811200000</v>
      </c>
      <c r="K346" s="12"/>
      <c r="L346" s="12">
        <v>25012200000</v>
      </c>
    </row>
    <row r="347" spans="1:12" x14ac:dyDescent="0.3">
      <c r="A347" s="2" t="s">
        <v>476</v>
      </c>
      <c r="B347" s="12"/>
      <c r="C347" s="12"/>
      <c r="D347" s="12"/>
      <c r="E347" s="12"/>
      <c r="F347" s="12">
        <v>1290052000</v>
      </c>
      <c r="G347" s="12">
        <v>1371065000</v>
      </c>
      <c r="H347" s="12">
        <v>1519978000</v>
      </c>
      <c r="I347" s="12">
        <v>1662829000</v>
      </c>
      <c r="J347" s="12"/>
      <c r="K347" s="12"/>
      <c r="L347" s="12">
        <v>5843924000</v>
      </c>
    </row>
    <row r="348" spans="1:12" x14ac:dyDescent="0.3">
      <c r="A348" s="2" t="s">
        <v>478</v>
      </c>
      <c r="B348" s="12"/>
      <c r="C348" s="12"/>
      <c r="D348" s="12"/>
      <c r="E348" s="12"/>
      <c r="F348" s="12"/>
      <c r="G348" s="12">
        <v>3237500000</v>
      </c>
      <c r="H348" s="12"/>
      <c r="I348" s="12">
        <v>3492600000</v>
      </c>
      <c r="J348" s="12">
        <v>7304900000</v>
      </c>
      <c r="K348" s="12"/>
      <c r="L348" s="12">
        <v>14035000000</v>
      </c>
    </row>
    <row r="349" spans="1:12" x14ac:dyDescent="0.3">
      <c r="A349" s="2" t="s">
        <v>480</v>
      </c>
      <c r="B349" s="12"/>
      <c r="C349" s="12"/>
      <c r="D349" s="12"/>
      <c r="E349" s="12"/>
      <c r="F349" s="12">
        <v>2307182000</v>
      </c>
      <c r="G349" s="12">
        <v>2530809000</v>
      </c>
      <c r="H349" s="12">
        <v>2665456000</v>
      </c>
      <c r="I349" s="12">
        <v>3018227000</v>
      </c>
      <c r="J349" s="12"/>
      <c r="K349" s="12"/>
      <c r="L349" s="12">
        <v>10521674000</v>
      </c>
    </row>
    <row r="350" spans="1:12" x14ac:dyDescent="0.3">
      <c r="A350" s="2" t="s">
        <v>481</v>
      </c>
      <c r="B350" s="12"/>
      <c r="C350" s="12"/>
      <c r="D350" s="12"/>
      <c r="E350" s="12"/>
      <c r="F350" s="12">
        <v>16537000000</v>
      </c>
      <c r="G350" s="12">
        <v>17087000000</v>
      </c>
      <c r="H350" s="12">
        <v>18467000000</v>
      </c>
      <c r="I350" s="12">
        <v>17489000000</v>
      </c>
      <c r="J350" s="12"/>
      <c r="K350" s="12"/>
      <c r="L350" s="12">
        <v>69580000000</v>
      </c>
    </row>
    <row r="351" spans="1:12" x14ac:dyDescent="0.3">
      <c r="A351" s="2" t="s">
        <v>482</v>
      </c>
      <c r="B351" s="12"/>
      <c r="C351" s="12"/>
      <c r="D351" s="12"/>
      <c r="E351" s="12"/>
      <c r="F351" s="12">
        <v>4256157000</v>
      </c>
      <c r="G351" s="12">
        <v>4543849000</v>
      </c>
      <c r="H351" s="12">
        <v>4870818000</v>
      </c>
      <c r="I351" s="12">
        <v>5266103000</v>
      </c>
      <c r="J351" s="12"/>
      <c r="K351" s="12"/>
      <c r="L351" s="12">
        <v>18936927000</v>
      </c>
    </row>
    <row r="352" spans="1:12" x14ac:dyDescent="0.3">
      <c r="A352" s="2" t="s">
        <v>483</v>
      </c>
      <c r="B352" s="12"/>
      <c r="C352" s="12"/>
      <c r="D352" s="12"/>
      <c r="E352" s="12"/>
      <c r="F352" s="12"/>
      <c r="G352" s="12">
        <v>24380510000</v>
      </c>
      <c r="H352" s="12">
        <v>23114000000</v>
      </c>
      <c r="I352" s="12">
        <v>22492000000</v>
      </c>
      <c r="J352" s="12">
        <v>21059000000</v>
      </c>
      <c r="K352" s="12"/>
      <c r="L352" s="12">
        <v>91045510000</v>
      </c>
    </row>
    <row r="353" spans="1:12" x14ac:dyDescent="0.3">
      <c r="A353" s="2" t="s">
        <v>484</v>
      </c>
      <c r="B353" s="12"/>
      <c r="C353" s="12"/>
      <c r="D353" s="12"/>
      <c r="E353" s="12"/>
      <c r="F353" s="12">
        <v>1913149000</v>
      </c>
      <c r="G353" s="12">
        <v>2142807000</v>
      </c>
      <c r="H353" s="12">
        <v>2555601000</v>
      </c>
      <c r="I353" s="12">
        <v>2985908000</v>
      </c>
      <c r="J353" s="12"/>
      <c r="K353" s="12"/>
      <c r="L353" s="12">
        <v>9597465000</v>
      </c>
    </row>
    <row r="354" spans="1:12" x14ac:dyDescent="0.3">
      <c r="A354" s="2" t="s">
        <v>485</v>
      </c>
      <c r="B354" s="12"/>
      <c r="C354" s="12"/>
      <c r="D354" s="12"/>
      <c r="E354" s="12"/>
      <c r="F354" s="12">
        <v>9647000000</v>
      </c>
      <c r="G354" s="12">
        <v>10557000000</v>
      </c>
      <c r="H354" s="12">
        <v>11035000000</v>
      </c>
      <c r="I354" s="12">
        <v>10231000000</v>
      </c>
      <c r="J354" s="12"/>
      <c r="K354" s="12"/>
      <c r="L354" s="12">
        <v>41470000000</v>
      </c>
    </row>
    <row r="355" spans="1:12" x14ac:dyDescent="0.3">
      <c r="A355" s="2" t="s">
        <v>486</v>
      </c>
      <c r="B355" s="12"/>
      <c r="C355" s="12"/>
      <c r="D355" s="12"/>
      <c r="E355" s="12"/>
      <c r="F355" s="12">
        <v>11240000000</v>
      </c>
      <c r="G355" s="12">
        <v>8602000000</v>
      </c>
      <c r="H355" s="12">
        <v>8707000000</v>
      </c>
      <c r="I355" s="12">
        <v>8533000000</v>
      </c>
      <c r="J355" s="12"/>
      <c r="K355" s="12"/>
      <c r="L355" s="12">
        <v>37082000000</v>
      </c>
    </row>
    <row r="356" spans="1:12" x14ac:dyDescent="0.3">
      <c r="A356" s="2" t="s">
        <v>487</v>
      </c>
      <c r="B356" s="12"/>
      <c r="C356" s="12"/>
      <c r="D356" s="12"/>
      <c r="E356" s="12"/>
      <c r="F356" s="12"/>
      <c r="G356" s="12">
        <v>14351000000</v>
      </c>
      <c r="H356" s="12">
        <v>13724000000</v>
      </c>
      <c r="I356" s="12">
        <v>13739000000</v>
      </c>
      <c r="J356" s="12">
        <v>11160000000</v>
      </c>
      <c r="K356" s="12"/>
      <c r="L356" s="12">
        <v>52974000000</v>
      </c>
    </row>
    <row r="357" spans="1:12" x14ac:dyDescent="0.3">
      <c r="A357" s="2" t="s">
        <v>489</v>
      </c>
      <c r="B357" s="12"/>
      <c r="C357" s="12"/>
      <c r="D357" s="12"/>
      <c r="E357" s="12"/>
      <c r="F357" s="12"/>
      <c r="G357" s="12">
        <v>2796100000</v>
      </c>
      <c r="H357" s="12">
        <v>4867700000</v>
      </c>
      <c r="I357" s="12">
        <v>6028000000</v>
      </c>
      <c r="J357" s="12">
        <v>6548400000</v>
      </c>
      <c r="K357" s="12"/>
      <c r="L357" s="12">
        <v>20240200000</v>
      </c>
    </row>
    <row r="358" spans="1:12" x14ac:dyDescent="0.3">
      <c r="A358" s="2" t="s">
        <v>491</v>
      </c>
      <c r="B358" s="12"/>
      <c r="C358" s="12"/>
      <c r="D358" s="12"/>
      <c r="E358" s="12"/>
      <c r="F358" s="12"/>
      <c r="G358" s="12">
        <v>10889500000</v>
      </c>
      <c r="H358" s="12"/>
      <c r="I358" s="12">
        <v>11338600000</v>
      </c>
      <c r="J358" s="12">
        <v>22578700000</v>
      </c>
      <c r="K358" s="12"/>
      <c r="L358" s="12">
        <v>44806800000</v>
      </c>
    </row>
    <row r="359" spans="1:12" x14ac:dyDescent="0.3">
      <c r="A359" s="2" t="s">
        <v>492</v>
      </c>
      <c r="B359" s="12"/>
      <c r="C359" s="12"/>
      <c r="D359" s="12"/>
      <c r="E359" s="12"/>
      <c r="F359" s="12"/>
      <c r="G359" s="12">
        <v>1792000000</v>
      </c>
      <c r="H359" s="12">
        <v>2291500000</v>
      </c>
      <c r="I359" s="12">
        <v>3258400000</v>
      </c>
      <c r="J359" s="12">
        <v>3289000000</v>
      </c>
      <c r="K359" s="12"/>
      <c r="L359" s="12">
        <v>10630900000</v>
      </c>
    </row>
    <row r="360" spans="1:12" x14ac:dyDescent="0.3">
      <c r="A360" s="2" t="s">
        <v>493</v>
      </c>
      <c r="B360" s="12"/>
      <c r="C360" s="12"/>
      <c r="D360" s="12"/>
      <c r="E360" s="12"/>
      <c r="F360" s="12">
        <v>2730000000</v>
      </c>
      <c r="G360" s="12">
        <v>3371000000</v>
      </c>
      <c r="H360" s="12">
        <v>4038000000</v>
      </c>
      <c r="I360" s="12">
        <v>3133000000</v>
      </c>
      <c r="J360" s="12"/>
      <c r="K360" s="12"/>
      <c r="L360" s="12">
        <v>13272000000</v>
      </c>
    </row>
    <row r="361" spans="1:12" x14ac:dyDescent="0.3">
      <c r="A361" s="2" t="s">
        <v>494</v>
      </c>
      <c r="B361" s="12"/>
      <c r="C361" s="12"/>
      <c r="D361" s="12"/>
      <c r="E361" s="12"/>
      <c r="F361" s="12">
        <v>10793000000</v>
      </c>
      <c r="G361" s="12">
        <v>11813000000</v>
      </c>
      <c r="H361" s="12">
        <v>12727000000</v>
      </c>
      <c r="I361" s="12">
        <v>13620000000</v>
      </c>
      <c r="J361" s="12"/>
      <c r="K361" s="12"/>
      <c r="L361" s="12">
        <v>48953000000</v>
      </c>
    </row>
    <row r="362" spans="1:12" x14ac:dyDescent="0.3">
      <c r="A362" s="2" t="s">
        <v>495</v>
      </c>
      <c r="B362" s="12"/>
      <c r="C362" s="12"/>
      <c r="D362" s="12"/>
      <c r="E362" s="12"/>
      <c r="F362" s="12"/>
      <c r="G362" s="12">
        <v>9021000000</v>
      </c>
      <c r="H362" s="12">
        <v>9675000000</v>
      </c>
      <c r="I362" s="12">
        <v>9946000000</v>
      </c>
      <c r="J362" s="12">
        <v>11325000000</v>
      </c>
      <c r="K362" s="12"/>
      <c r="L362" s="12">
        <v>39967000000</v>
      </c>
    </row>
    <row r="363" spans="1:12" x14ac:dyDescent="0.3">
      <c r="A363" s="2" t="s">
        <v>496</v>
      </c>
      <c r="B363" s="12"/>
      <c r="C363" s="12"/>
      <c r="D363" s="12"/>
      <c r="E363" s="12"/>
      <c r="F363" s="12"/>
      <c r="G363" s="12">
        <v>6906000000</v>
      </c>
      <c r="H363" s="12">
        <v>4183000000</v>
      </c>
      <c r="I363" s="12">
        <v>3956000000</v>
      </c>
      <c r="J363" s="12">
        <v>3600000000</v>
      </c>
      <c r="K363" s="12"/>
      <c r="L363" s="12">
        <v>18645000000</v>
      </c>
    </row>
    <row r="364" spans="1:12" x14ac:dyDescent="0.3">
      <c r="A364" s="2" t="s">
        <v>497</v>
      </c>
      <c r="B364" s="12"/>
      <c r="C364" s="12"/>
      <c r="D364" s="12"/>
      <c r="E364" s="12"/>
      <c r="F364" s="12"/>
      <c r="G364" s="12">
        <v>44411233000</v>
      </c>
      <c r="H364" s="12">
        <v>46516712000</v>
      </c>
      <c r="I364" s="12">
        <v>48680752000</v>
      </c>
      <c r="J364" s="12">
        <v>50366919000</v>
      </c>
      <c r="K364" s="12"/>
      <c r="L364" s="12">
        <v>189975616000</v>
      </c>
    </row>
    <row r="365" spans="1:12" x14ac:dyDescent="0.3">
      <c r="A365" s="2" t="s">
        <v>499</v>
      </c>
      <c r="B365" s="12"/>
      <c r="C365" s="12"/>
      <c r="D365" s="12"/>
      <c r="E365" s="12"/>
      <c r="F365" s="12">
        <v>127434000000</v>
      </c>
      <c r="G365" s="12">
        <v>128752000000</v>
      </c>
      <c r="H365" s="12">
        <v>132447000000</v>
      </c>
      <c r="I365" s="12">
        <v>146801000000</v>
      </c>
      <c r="J365" s="12"/>
      <c r="K365" s="12"/>
      <c r="L365" s="12">
        <v>535434000000</v>
      </c>
    </row>
    <row r="366" spans="1:12" x14ac:dyDescent="0.3">
      <c r="A366" s="2" t="s">
        <v>500</v>
      </c>
      <c r="B366" s="12"/>
      <c r="C366" s="12"/>
      <c r="D366" s="12"/>
      <c r="E366" s="12"/>
      <c r="F366" s="12"/>
      <c r="G366" s="12">
        <v>4206100000</v>
      </c>
      <c r="H366" s="12">
        <v>4146300000</v>
      </c>
      <c r="I366" s="12">
        <v>3567500000</v>
      </c>
      <c r="J366" s="12">
        <v>4885000000</v>
      </c>
      <c r="K366" s="12"/>
      <c r="L366" s="12">
        <v>16804900000</v>
      </c>
    </row>
    <row r="367" spans="1:12" x14ac:dyDescent="0.3">
      <c r="A367" s="2" t="s">
        <v>502</v>
      </c>
      <c r="B367" s="12"/>
      <c r="C367" s="12"/>
      <c r="D367" s="12"/>
      <c r="E367" s="12"/>
      <c r="F367" s="12">
        <v>2665000000</v>
      </c>
      <c r="G367" s="12">
        <v>2692000000</v>
      </c>
      <c r="H367" s="12">
        <v>2732000000</v>
      </c>
      <c r="I367" s="12">
        <v>2530000000</v>
      </c>
      <c r="J367" s="12"/>
      <c r="K367" s="12"/>
      <c r="L367" s="12">
        <v>10619000000</v>
      </c>
    </row>
    <row r="368" spans="1:12" x14ac:dyDescent="0.3">
      <c r="A368" s="2" t="s">
        <v>503</v>
      </c>
      <c r="B368" s="12"/>
      <c r="C368" s="12"/>
      <c r="D368" s="12"/>
      <c r="E368" s="12"/>
      <c r="F368" s="12"/>
      <c r="G368" s="12">
        <v>1924400000</v>
      </c>
      <c r="H368" s="12">
        <v>2372906000</v>
      </c>
      <c r="I368" s="12">
        <v>2707115000</v>
      </c>
      <c r="J368" s="12">
        <v>3171411000</v>
      </c>
      <c r="K368" s="12"/>
      <c r="L368" s="12">
        <v>10175832000</v>
      </c>
    </row>
    <row r="369" spans="1:12" x14ac:dyDescent="0.3">
      <c r="A369" s="2" t="s">
        <v>504</v>
      </c>
      <c r="B369" s="12"/>
      <c r="C369" s="12"/>
      <c r="D369" s="12"/>
      <c r="E369" s="12"/>
      <c r="F369" s="12"/>
      <c r="G369" s="12">
        <v>11390000000</v>
      </c>
      <c r="H369" s="12">
        <v>11973000000</v>
      </c>
      <c r="I369" s="12">
        <v>12233000000</v>
      </c>
      <c r="J369" s="12">
        <v>12238000000</v>
      </c>
      <c r="K369" s="12"/>
      <c r="L369" s="12">
        <v>47834000000</v>
      </c>
    </row>
    <row r="370" spans="1:12" x14ac:dyDescent="0.3">
      <c r="A370" s="2" t="s">
        <v>506</v>
      </c>
      <c r="B370" s="12"/>
      <c r="C370" s="12"/>
      <c r="D370" s="12"/>
      <c r="E370" s="12"/>
      <c r="F370" s="12">
        <v>5353197000</v>
      </c>
      <c r="G370" s="12">
        <v>1603123000</v>
      </c>
      <c r="H370" s="12">
        <v>2626141000</v>
      </c>
      <c r="I370" s="12">
        <v>3050945000</v>
      </c>
      <c r="J370" s="12"/>
      <c r="K370" s="12"/>
      <c r="L370" s="12">
        <v>12633406000</v>
      </c>
    </row>
    <row r="371" spans="1:12" x14ac:dyDescent="0.3">
      <c r="A371" s="2" t="s">
        <v>508</v>
      </c>
      <c r="B371" s="12"/>
      <c r="C371" s="12"/>
      <c r="D371" s="12"/>
      <c r="E371" s="12"/>
      <c r="F371" s="12"/>
      <c r="G371" s="12">
        <v>73301000000</v>
      </c>
      <c r="H371" s="12">
        <v>71279000000</v>
      </c>
      <c r="I371" s="12">
        <v>72618000000</v>
      </c>
      <c r="J371" s="12">
        <v>73785000000</v>
      </c>
      <c r="K371" s="12"/>
      <c r="L371" s="12">
        <v>290983000000</v>
      </c>
    </row>
    <row r="372" spans="1:12" x14ac:dyDescent="0.3">
      <c r="A372" s="2" t="s">
        <v>509</v>
      </c>
      <c r="B372" s="12"/>
      <c r="C372" s="12"/>
      <c r="D372" s="12"/>
      <c r="E372" s="12"/>
      <c r="F372" s="12"/>
      <c r="G372" s="12">
        <v>3794249000</v>
      </c>
      <c r="H372" s="12">
        <v>4031100000</v>
      </c>
      <c r="I372" s="12">
        <v>4249900000</v>
      </c>
      <c r="J372" s="12">
        <v>4104900000</v>
      </c>
      <c r="K372" s="12"/>
      <c r="L372" s="12">
        <v>16180149000</v>
      </c>
    </row>
    <row r="373" spans="1:12" x14ac:dyDescent="0.3">
      <c r="A373" s="2" t="s">
        <v>510</v>
      </c>
      <c r="B373" s="12"/>
      <c r="C373" s="12"/>
      <c r="D373" s="12"/>
      <c r="E373" s="12"/>
      <c r="F373" s="12"/>
      <c r="G373" s="12">
        <v>25878372000</v>
      </c>
      <c r="H373" s="12">
        <v>27422696000</v>
      </c>
      <c r="I373" s="12">
        <v>29078407000</v>
      </c>
      <c r="J373" s="12">
        <v>30944938000</v>
      </c>
      <c r="K373" s="12"/>
      <c r="L373" s="12">
        <v>113324413000</v>
      </c>
    </row>
    <row r="374" spans="1:12" x14ac:dyDescent="0.3">
      <c r="A374" s="2" t="s">
        <v>511</v>
      </c>
      <c r="B374" s="12"/>
      <c r="C374" s="12"/>
      <c r="D374" s="12"/>
      <c r="E374" s="12"/>
      <c r="F374" s="12">
        <v>3589516000</v>
      </c>
      <c r="G374" s="12">
        <v>3494253000</v>
      </c>
      <c r="H374" s="12">
        <v>3620095000</v>
      </c>
      <c r="I374" s="12">
        <v>3766065000</v>
      </c>
      <c r="J374" s="12"/>
      <c r="K374" s="12"/>
      <c r="L374" s="12">
        <v>14469929000</v>
      </c>
    </row>
    <row r="375" spans="1:12" x14ac:dyDescent="0.3">
      <c r="A375" s="2" t="s">
        <v>512</v>
      </c>
      <c r="B375" s="12"/>
      <c r="C375" s="12"/>
      <c r="D375" s="12"/>
      <c r="E375" s="12"/>
      <c r="F375" s="12">
        <v>12509900000</v>
      </c>
      <c r="G375" s="12">
        <v>13090300000</v>
      </c>
      <c r="H375" s="12">
        <v>16889600000</v>
      </c>
      <c r="I375" s="12">
        <v>16965400000</v>
      </c>
      <c r="J375" s="12"/>
      <c r="K375" s="12"/>
      <c r="L375" s="12">
        <v>59455200000</v>
      </c>
    </row>
    <row r="376" spans="1:12" x14ac:dyDescent="0.3">
      <c r="A376" s="2" t="s">
        <v>513</v>
      </c>
      <c r="B376" s="12"/>
      <c r="C376" s="12"/>
      <c r="D376" s="12"/>
      <c r="E376" s="12"/>
      <c r="F376" s="12">
        <v>763000000</v>
      </c>
      <c r="G376" s="12">
        <v>945000000</v>
      </c>
      <c r="H376" s="12">
        <v>1246000000</v>
      </c>
      <c r="I376" s="12">
        <v>1492000000</v>
      </c>
      <c r="J376" s="12"/>
      <c r="K376" s="12"/>
      <c r="L376" s="12">
        <v>4446000000</v>
      </c>
    </row>
    <row r="377" spans="1:12" x14ac:dyDescent="0.3">
      <c r="A377" s="2" t="s">
        <v>514</v>
      </c>
      <c r="B377" s="12"/>
      <c r="C377" s="12"/>
      <c r="D377" s="12"/>
      <c r="E377" s="12"/>
      <c r="F377" s="12"/>
      <c r="G377" s="12">
        <v>26191000000</v>
      </c>
      <c r="H377" s="12">
        <v>27174000000</v>
      </c>
      <c r="I377" s="12">
        <v>26815000000</v>
      </c>
      <c r="J377" s="12">
        <v>27625000000</v>
      </c>
      <c r="K377" s="12"/>
      <c r="L377" s="12">
        <v>107805000000</v>
      </c>
    </row>
    <row r="378" spans="1:12" x14ac:dyDescent="0.3">
      <c r="A378" s="2" t="s">
        <v>515</v>
      </c>
      <c r="B378" s="12"/>
      <c r="C378" s="12"/>
      <c r="D378" s="12"/>
      <c r="E378" s="12"/>
      <c r="F378" s="12">
        <v>4664120000</v>
      </c>
      <c r="G378" s="12">
        <v>5164784000</v>
      </c>
      <c r="H378" s="12">
        <v>5711715000</v>
      </c>
      <c r="I378" s="12">
        <v>6226507000</v>
      </c>
      <c r="J378" s="12"/>
      <c r="K378" s="12"/>
      <c r="L378" s="12">
        <v>21767126000</v>
      </c>
    </row>
    <row r="379" spans="1:12" x14ac:dyDescent="0.3">
      <c r="A379" s="2" t="s">
        <v>517</v>
      </c>
      <c r="B379" s="12"/>
      <c r="C379" s="12"/>
      <c r="D379" s="12"/>
      <c r="E379" s="12"/>
      <c r="F379" s="12"/>
      <c r="G379" s="12">
        <v>34374000000</v>
      </c>
      <c r="H379" s="12">
        <v>37580000000</v>
      </c>
      <c r="I379" s="12">
        <v>41373000000</v>
      </c>
      <c r="J379" s="12">
        <v>36881000000</v>
      </c>
      <c r="K379" s="12"/>
      <c r="L379" s="12">
        <v>150208000000</v>
      </c>
    </row>
    <row r="380" spans="1:12" x14ac:dyDescent="0.3">
      <c r="A380" s="2" t="s">
        <v>518</v>
      </c>
      <c r="B380" s="12"/>
      <c r="C380" s="12"/>
      <c r="D380" s="12"/>
      <c r="E380" s="12"/>
      <c r="F380" s="12">
        <v>29809000000</v>
      </c>
      <c r="G380" s="12">
        <v>37601000000</v>
      </c>
      <c r="H380" s="12">
        <v>40633000000</v>
      </c>
      <c r="I380" s="12">
        <v>28711000000</v>
      </c>
      <c r="J380" s="12"/>
      <c r="K380" s="12"/>
      <c r="L380" s="12">
        <v>136754000000</v>
      </c>
    </row>
    <row r="381" spans="1:12" x14ac:dyDescent="0.3">
      <c r="A381" s="2" t="s">
        <v>519</v>
      </c>
      <c r="B381" s="12"/>
      <c r="C381" s="12"/>
      <c r="D381" s="12"/>
      <c r="E381" s="12"/>
      <c r="F381" s="12">
        <v>1793557000</v>
      </c>
      <c r="G381" s="12">
        <v>2064305000</v>
      </c>
      <c r="H381" s="12">
        <v>2446877000</v>
      </c>
      <c r="I381" s="12">
        <v>2779541000</v>
      </c>
      <c r="J381" s="12"/>
      <c r="K381" s="12"/>
      <c r="L381" s="12">
        <v>9084280000</v>
      </c>
    </row>
    <row r="382" spans="1:12" x14ac:dyDescent="0.3">
      <c r="A382" s="2" t="s">
        <v>520</v>
      </c>
      <c r="B382" s="12"/>
      <c r="C382" s="12"/>
      <c r="D382" s="12"/>
      <c r="E382" s="12"/>
      <c r="F382" s="12">
        <v>12825000000</v>
      </c>
      <c r="G382" s="12">
        <v>12205000000</v>
      </c>
      <c r="H382" s="12">
        <v>13045000000</v>
      </c>
      <c r="I382" s="12">
        <v>13000000000</v>
      </c>
      <c r="J382" s="12"/>
      <c r="K382" s="12"/>
      <c r="L382" s="12">
        <v>51075000000</v>
      </c>
    </row>
    <row r="383" spans="1:12" x14ac:dyDescent="0.3">
      <c r="A383" s="2" t="s">
        <v>521</v>
      </c>
      <c r="B383" s="12"/>
      <c r="C383" s="12"/>
      <c r="D383" s="12"/>
      <c r="E383" s="12"/>
      <c r="F383" s="12">
        <v>12237000000</v>
      </c>
      <c r="G383" s="12">
        <v>12104000000</v>
      </c>
      <c r="H383" s="12"/>
      <c r="I383" s="12">
        <v>13878000000</v>
      </c>
      <c r="J383" s="12">
        <v>13423000000</v>
      </c>
      <c r="K383" s="12"/>
      <c r="L383" s="12">
        <v>51642000000</v>
      </c>
    </row>
    <row r="384" spans="1:12" x14ac:dyDescent="0.3">
      <c r="A384" s="2" t="s">
        <v>522</v>
      </c>
      <c r="B384" s="12"/>
      <c r="C384" s="12"/>
      <c r="D384" s="12"/>
      <c r="E384" s="12"/>
      <c r="F384" s="12">
        <v>1834921000</v>
      </c>
      <c r="G384" s="12">
        <v>2332051000</v>
      </c>
      <c r="H384" s="12">
        <v>3084370000</v>
      </c>
      <c r="I384" s="12">
        <v>3963313000</v>
      </c>
      <c r="J384" s="12"/>
      <c r="K384" s="12"/>
      <c r="L384" s="12">
        <v>11214655000</v>
      </c>
    </row>
    <row r="385" spans="1:12" x14ac:dyDescent="0.3">
      <c r="A385" s="2" t="s">
        <v>523</v>
      </c>
      <c r="B385" s="12"/>
      <c r="C385" s="12"/>
      <c r="D385" s="12"/>
      <c r="E385" s="12"/>
      <c r="F385" s="12">
        <v>1834921000</v>
      </c>
      <c r="G385" s="12">
        <v>2332051000</v>
      </c>
      <c r="H385" s="12">
        <v>3084370000</v>
      </c>
      <c r="I385" s="12">
        <v>3963313000</v>
      </c>
      <c r="J385" s="12"/>
      <c r="K385" s="12"/>
      <c r="L385" s="12">
        <v>11214655000</v>
      </c>
    </row>
    <row r="386" spans="1:12" x14ac:dyDescent="0.3">
      <c r="A386" s="2" t="s">
        <v>524</v>
      </c>
      <c r="B386" s="12"/>
      <c r="C386" s="12"/>
      <c r="D386" s="12"/>
      <c r="E386" s="12"/>
      <c r="F386" s="12">
        <v>37152000000</v>
      </c>
      <c r="G386" s="12">
        <v>38279000000</v>
      </c>
      <c r="H386" s="12">
        <v>38901000000</v>
      </c>
      <c r="I386" s="12">
        <v>37864000000</v>
      </c>
      <c r="J386" s="12"/>
      <c r="K386" s="12"/>
      <c r="L386" s="12">
        <v>152196000000</v>
      </c>
    </row>
    <row r="387" spans="1:12" x14ac:dyDescent="0.3">
      <c r="A387" s="2" t="s">
        <v>525</v>
      </c>
      <c r="B387" s="12"/>
      <c r="C387" s="12"/>
      <c r="D387" s="12"/>
      <c r="E387" s="12"/>
      <c r="F387" s="12">
        <v>716612000</v>
      </c>
      <c r="G387" s="12">
        <v>758926000</v>
      </c>
      <c r="H387" s="12">
        <v>818046000</v>
      </c>
      <c r="I387" s="12">
        <v>894638000</v>
      </c>
      <c r="J387" s="12"/>
      <c r="K387" s="12"/>
      <c r="L387" s="12">
        <v>3188222000</v>
      </c>
    </row>
    <row r="388" spans="1:12" x14ac:dyDescent="0.3">
      <c r="A388" s="2" t="s">
        <v>526</v>
      </c>
      <c r="B388" s="12"/>
      <c r="C388" s="12"/>
      <c r="D388" s="12"/>
      <c r="E388" s="12"/>
      <c r="F388" s="12"/>
      <c r="G388" s="12">
        <v>2220256000</v>
      </c>
      <c r="H388" s="12">
        <v>2670573000</v>
      </c>
      <c r="I388" s="12">
        <v>3241369000</v>
      </c>
      <c r="J388" s="12">
        <v>3924116000</v>
      </c>
      <c r="K388" s="12"/>
      <c r="L388" s="12">
        <v>12056314000</v>
      </c>
    </row>
    <row r="389" spans="1:12" x14ac:dyDescent="0.3">
      <c r="A389" s="2" t="s">
        <v>527</v>
      </c>
      <c r="B389" s="12"/>
      <c r="C389" s="12"/>
      <c r="D389" s="12"/>
      <c r="E389" s="12"/>
      <c r="F389" s="12"/>
      <c r="G389" s="12">
        <v>122489000000</v>
      </c>
      <c r="H389" s="12">
        <v>130474000000</v>
      </c>
      <c r="I389" s="12">
        <v>157107000000</v>
      </c>
      <c r="J389" s="12">
        <v>184840000000</v>
      </c>
      <c r="K389" s="12"/>
      <c r="L389" s="12">
        <v>594910000000</v>
      </c>
    </row>
    <row r="390" spans="1:12" x14ac:dyDescent="0.3">
      <c r="A390" s="2" t="s">
        <v>528</v>
      </c>
      <c r="B390" s="12"/>
      <c r="C390" s="12"/>
      <c r="D390" s="12"/>
      <c r="E390" s="12"/>
      <c r="F390" s="12">
        <v>10515400000</v>
      </c>
      <c r="G390" s="12">
        <v>10368600000</v>
      </c>
      <c r="H390" s="12">
        <v>10524500000</v>
      </c>
      <c r="I390" s="12">
        <v>10731300000</v>
      </c>
      <c r="J390" s="12"/>
      <c r="K390" s="12"/>
      <c r="L390" s="12">
        <v>42139800000</v>
      </c>
    </row>
    <row r="391" spans="1:12" x14ac:dyDescent="0.3">
      <c r="A391" s="2" t="s">
        <v>529</v>
      </c>
      <c r="B391" s="12"/>
      <c r="C391" s="12"/>
      <c r="D391" s="12"/>
      <c r="E391" s="12"/>
      <c r="F391" s="12"/>
      <c r="G391" s="12">
        <v>21963000000</v>
      </c>
      <c r="H391" s="12">
        <v>23988000000</v>
      </c>
      <c r="I391" s="12">
        <v>21813000000</v>
      </c>
      <c r="J391" s="12">
        <v>19941000000</v>
      </c>
      <c r="K391" s="12"/>
      <c r="L391" s="12">
        <v>87705000000</v>
      </c>
    </row>
    <row r="392" spans="1:12" x14ac:dyDescent="0.3">
      <c r="A392" s="2" t="s">
        <v>530</v>
      </c>
      <c r="B392" s="12"/>
      <c r="C392" s="12"/>
      <c r="D392" s="12"/>
      <c r="E392" s="12"/>
      <c r="F392" s="12">
        <v>54127000000</v>
      </c>
      <c r="G392" s="12">
        <v>55438000000</v>
      </c>
      <c r="H392" s="12">
        <v>58232000000</v>
      </c>
      <c r="I392" s="12">
        <v>58363000000</v>
      </c>
      <c r="J392" s="12"/>
      <c r="K392" s="12"/>
      <c r="L392" s="12">
        <v>226160000000</v>
      </c>
    </row>
    <row r="393" spans="1:12" x14ac:dyDescent="0.3">
      <c r="A393" s="2" t="s">
        <v>531</v>
      </c>
      <c r="B393" s="12"/>
      <c r="C393" s="12"/>
      <c r="D393" s="12"/>
      <c r="E393" s="12"/>
      <c r="F393" s="12"/>
      <c r="G393" s="12">
        <v>2794925000</v>
      </c>
      <c r="H393" s="12">
        <v>3086608000</v>
      </c>
      <c r="I393" s="12">
        <v>3323077000</v>
      </c>
      <c r="J393" s="12">
        <v>3445134000</v>
      </c>
      <c r="K393" s="12"/>
      <c r="L393" s="12">
        <v>12649744000</v>
      </c>
    </row>
    <row r="394" spans="1:12" x14ac:dyDescent="0.3">
      <c r="A394" s="2" t="s">
        <v>532</v>
      </c>
      <c r="B394" s="12"/>
      <c r="C394" s="12"/>
      <c r="D394" s="12"/>
      <c r="E394" s="12"/>
      <c r="F394" s="12"/>
      <c r="G394" s="12">
        <v>2436948000</v>
      </c>
      <c r="H394" s="12">
        <v>2473500000</v>
      </c>
      <c r="I394" s="12">
        <v>2371200000</v>
      </c>
      <c r="J394" s="12">
        <v>2220300000</v>
      </c>
      <c r="K394" s="12"/>
      <c r="L394" s="12">
        <v>9501948000</v>
      </c>
    </row>
    <row r="395" spans="1:12" x14ac:dyDescent="0.3">
      <c r="A395" s="2" t="s">
        <v>533</v>
      </c>
      <c r="B395" s="12"/>
      <c r="C395" s="12"/>
      <c r="D395" s="12"/>
      <c r="E395" s="12"/>
      <c r="F395" s="12"/>
      <c r="G395" s="12">
        <v>56600000000</v>
      </c>
      <c r="H395" s="12">
        <v>57900000000</v>
      </c>
      <c r="I395" s="12">
        <v>56098000000</v>
      </c>
      <c r="J395" s="12">
        <v>57244000000</v>
      </c>
      <c r="K395" s="12"/>
      <c r="L395" s="12">
        <v>227842000000</v>
      </c>
    </row>
    <row r="396" spans="1:12" x14ac:dyDescent="0.3">
      <c r="A396" s="2" t="s">
        <v>534</v>
      </c>
      <c r="B396" s="12"/>
      <c r="C396" s="12"/>
      <c r="D396" s="12"/>
      <c r="E396" s="12"/>
      <c r="F396" s="12"/>
      <c r="G396" s="12">
        <v>11778000000</v>
      </c>
      <c r="H396" s="12">
        <v>12702000000</v>
      </c>
      <c r="I396" s="12">
        <v>13880000000</v>
      </c>
      <c r="J396" s="12">
        <v>15082000000</v>
      </c>
      <c r="K396" s="12"/>
      <c r="L396" s="12">
        <v>53442000000</v>
      </c>
    </row>
    <row r="397" spans="1:12" x14ac:dyDescent="0.3">
      <c r="A397" s="2" t="s">
        <v>535</v>
      </c>
      <c r="B397" s="12"/>
      <c r="C397" s="12"/>
      <c r="D397" s="12"/>
      <c r="E397" s="12"/>
      <c r="F397" s="12"/>
      <c r="G397" s="12">
        <v>2942897000</v>
      </c>
      <c r="H397" s="12">
        <v>3049800000</v>
      </c>
      <c r="I397" s="12">
        <v>3099100000</v>
      </c>
      <c r="J397" s="12">
        <v>3217800000</v>
      </c>
      <c r="K397" s="12"/>
      <c r="L397" s="12">
        <v>12309597000</v>
      </c>
    </row>
    <row r="398" spans="1:12" x14ac:dyDescent="0.3">
      <c r="A398" s="2" t="s">
        <v>536</v>
      </c>
      <c r="B398" s="12"/>
      <c r="C398" s="12"/>
      <c r="D398" s="12"/>
      <c r="E398" s="12"/>
      <c r="F398" s="12">
        <v>10879855000</v>
      </c>
      <c r="G398" s="12">
        <v>11419648000</v>
      </c>
      <c r="H398" s="12"/>
      <c r="I398" s="12">
        <v>12282161000</v>
      </c>
      <c r="J398" s="12">
        <v>12376744000</v>
      </c>
      <c r="K398" s="12"/>
      <c r="L398" s="12">
        <v>46958408000</v>
      </c>
    </row>
    <row r="399" spans="1:12" x14ac:dyDescent="0.3">
      <c r="A399" s="2" t="s">
        <v>537</v>
      </c>
      <c r="B399" s="12"/>
      <c r="C399" s="12"/>
      <c r="D399" s="12"/>
      <c r="E399" s="12"/>
      <c r="F399" s="12"/>
      <c r="G399" s="12">
        <v>13794000000</v>
      </c>
      <c r="H399" s="12">
        <v>13783000000</v>
      </c>
      <c r="I399" s="12">
        <v>13268000000</v>
      </c>
      <c r="J399" s="12">
        <v>12488000000</v>
      </c>
      <c r="K399" s="12"/>
      <c r="L399" s="12">
        <v>53333000000</v>
      </c>
    </row>
    <row r="400" spans="1:12" x14ac:dyDescent="0.3">
      <c r="A400" s="2" t="s">
        <v>538</v>
      </c>
      <c r="B400" s="12"/>
      <c r="C400" s="12"/>
      <c r="D400" s="12"/>
      <c r="E400" s="12"/>
      <c r="F400" s="12">
        <v>138393000000</v>
      </c>
      <c r="G400" s="12">
        <v>138074000000</v>
      </c>
      <c r="H400" s="12">
        <v>130844000000</v>
      </c>
      <c r="I400" s="12">
        <v>87804000000</v>
      </c>
      <c r="J400" s="12"/>
      <c r="K400" s="12"/>
      <c r="L400" s="12">
        <v>495115000000</v>
      </c>
    </row>
    <row r="401" spans="1:12" x14ac:dyDescent="0.3">
      <c r="A401" s="2" t="s">
        <v>539</v>
      </c>
      <c r="B401" s="12"/>
      <c r="C401" s="12"/>
      <c r="D401" s="12"/>
      <c r="E401" s="12"/>
      <c r="F401" s="12">
        <v>2567310000</v>
      </c>
      <c r="G401" s="12">
        <v>2770709000</v>
      </c>
      <c r="H401" s="12">
        <v>2994169000</v>
      </c>
      <c r="I401" s="12">
        <v>3422181000</v>
      </c>
      <c r="J401" s="12"/>
      <c r="K401" s="12"/>
      <c r="L401" s="12">
        <v>11754369000</v>
      </c>
    </row>
    <row r="402" spans="1:12" x14ac:dyDescent="0.3">
      <c r="A402" s="2" t="s">
        <v>540</v>
      </c>
      <c r="B402" s="12"/>
      <c r="C402" s="12"/>
      <c r="D402" s="12"/>
      <c r="E402" s="12"/>
      <c r="F402" s="12"/>
      <c r="G402" s="12">
        <v>2299176000</v>
      </c>
      <c r="H402" s="12">
        <v>2312512000</v>
      </c>
      <c r="I402" s="12">
        <v>2502267000</v>
      </c>
      <c r="J402" s="12">
        <v>2506202000</v>
      </c>
      <c r="K402" s="12"/>
      <c r="L402" s="12">
        <v>9620157000</v>
      </c>
    </row>
    <row r="403" spans="1:12" x14ac:dyDescent="0.3">
      <c r="A403" s="2" t="s">
        <v>541</v>
      </c>
      <c r="B403" s="12"/>
      <c r="C403" s="12"/>
      <c r="D403" s="12"/>
      <c r="E403" s="12"/>
      <c r="F403" s="12">
        <v>1407848000</v>
      </c>
      <c r="G403" s="12">
        <v>1595703000</v>
      </c>
      <c r="H403" s="12">
        <v>1746726000</v>
      </c>
      <c r="I403" s="12">
        <v>2068010000</v>
      </c>
      <c r="J403" s="12"/>
      <c r="K403" s="12"/>
      <c r="L403" s="12">
        <v>6818287000</v>
      </c>
    </row>
    <row r="404" spans="1:12" x14ac:dyDescent="0.3">
      <c r="A404" s="2" t="s">
        <v>542</v>
      </c>
      <c r="B404" s="12"/>
      <c r="C404" s="12"/>
      <c r="D404" s="12"/>
      <c r="E404" s="12"/>
      <c r="F404" s="12">
        <v>873592000</v>
      </c>
      <c r="G404" s="12">
        <v>965087000</v>
      </c>
      <c r="H404" s="12">
        <v>1010117000</v>
      </c>
      <c r="I404" s="12">
        <v>1059366000</v>
      </c>
      <c r="J404" s="12"/>
      <c r="K404" s="12"/>
      <c r="L404" s="12">
        <v>3908162000</v>
      </c>
    </row>
    <row r="405" spans="1:12" x14ac:dyDescent="0.3">
      <c r="A405" s="2" t="s">
        <v>543</v>
      </c>
      <c r="B405" s="12"/>
      <c r="C405" s="12"/>
      <c r="D405" s="12"/>
      <c r="E405" s="12"/>
      <c r="F405" s="12">
        <v>1527042000</v>
      </c>
      <c r="G405" s="12">
        <v>1211975000</v>
      </c>
      <c r="H405" s="12">
        <v>580415000</v>
      </c>
      <c r="I405" s="12">
        <v>1032336000</v>
      </c>
      <c r="J405" s="12"/>
      <c r="K405" s="12"/>
      <c r="L405" s="12">
        <v>4351768000</v>
      </c>
    </row>
    <row r="406" spans="1:12" x14ac:dyDescent="0.3">
      <c r="A406" s="2" t="s">
        <v>544</v>
      </c>
      <c r="B406" s="12"/>
      <c r="C406" s="12"/>
      <c r="D406" s="12"/>
      <c r="E406" s="12"/>
      <c r="F406" s="12"/>
      <c r="G406" s="12">
        <v>2514595000</v>
      </c>
      <c r="H406" s="12">
        <v>2772550000</v>
      </c>
      <c r="I406" s="12">
        <v>3285346000</v>
      </c>
      <c r="J406" s="12">
        <v>3442646000</v>
      </c>
      <c r="K406" s="12"/>
      <c r="L406" s="12">
        <v>12015137000</v>
      </c>
    </row>
    <row r="407" spans="1:12" x14ac:dyDescent="0.3">
      <c r="A407" s="2" t="s">
        <v>545</v>
      </c>
      <c r="B407" s="12"/>
      <c r="C407" s="12"/>
      <c r="D407" s="12"/>
      <c r="E407" s="12"/>
      <c r="F407" s="12">
        <v>115846000000</v>
      </c>
      <c r="G407" s="12">
        <v>120550000000</v>
      </c>
      <c r="H407" s="12">
        <v>127079000000</v>
      </c>
      <c r="I407" s="12">
        <v>131620000000</v>
      </c>
      <c r="J407" s="12"/>
      <c r="K407" s="12"/>
      <c r="L407" s="12">
        <v>495095000000</v>
      </c>
    </row>
    <row r="408" spans="1:12" x14ac:dyDescent="0.3">
      <c r="A408" s="2" t="s">
        <v>546</v>
      </c>
      <c r="B408" s="12"/>
      <c r="C408" s="12"/>
      <c r="D408" s="12"/>
      <c r="E408" s="12"/>
      <c r="F408" s="12">
        <v>1843641000</v>
      </c>
      <c r="G408" s="12">
        <v>1904218000</v>
      </c>
      <c r="H408" s="12">
        <v>1989344000</v>
      </c>
      <c r="I408" s="12">
        <v>2042332000</v>
      </c>
      <c r="J408" s="12"/>
      <c r="K408" s="12"/>
      <c r="L408" s="12">
        <v>7779535000</v>
      </c>
    </row>
    <row r="409" spans="1:12" x14ac:dyDescent="0.3">
      <c r="A409" s="2" t="s">
        <v>547</v>
      </c>
      <c r="B409" s="12"/>
      <c r="C409" s="12"/>
      <c r="D409" s="12"/>
      <c r="E409" s="12"/>
      <c r="F409" s="12"/>
      <c r="G409" s="12">
        <v>15351000000</v>
      </c>
      <c r="H409" s="12">
        <v>15130000000</v>
      </c>
      <c r="I409" s="12">
        <v>14572000000</v>
      </c>
      <c r="J409" s="12">
        <v>12994000000</v>
      </c>
      <c r="K409" s="12"/>
      <c r="L409" s="12">
        <v>58047000000</v>
      </c>
    </row>
    <row r="410" spans="1:12" x14ac:dyDescent="0.3">
      <c r="A410" s="2" t="s">
        <v>548</v>
      </c>
      <c r="B410" s="12"/>
      <c r="C410" s="12"/>
      <c r="D410" s="12"/>
      <c r="E410" s="12"/>
      <c r="F410" s="12">
        <v>4246400000</v>
      </c>
      <c r="G410" s="12">
        <v>4519000000</v>
      </c>
      <c r="H410" s="12">
        <v>4997100000</v>
      </c>
      <c r="I410" s="12">
        <v>5926100000</v>
      </c>
      <c r="J410" s="12"/>
      <c r="K410" s="12"/>
      <c r="L410" s="12">
        <v>19688600000</v>
      </c>
    </row>
    <row r="411" spans="1:12" x14ac:dyDescent="0.3">
      <c r="A411" s="2" t="s">
        <v>549</v>
      </c>
      <c r="B411" s="12"/>
      <c r="C411" s="12"/>
      <c r="D411" s="12"/>
      <c r="E411" s="12"/>
      <c r="F411" s="12">
        <v>91247000000</v>
      </c>
      <c r="G411" s="12">
        <v>88069000000</v>
      </c>
      <c r="H411" s="12">
        <v>88372000000</v>
      </c>
      <c r="I411" s="12">
        <v>90033000000</v>
      </c>
      <c r="J411" s="12"/>
      <c r="K411" s="12"/>
      <c r="L411" s="12">
        <v>357721000000</v>
      </c>
    </row>
    <row r="412" spans="1:12" x14ac:dyDescent="0.3">
      <c r="A412" s="2" t="s">
        <v>550</v>
      </c>
      <c r="B412" s="12"/>
      <c r="C412" s="12"/>
      <c r="D412" s="12"/>
      <c r="E412" s="12"/>
      <c r="F412" s="12"/>
      <c r="G412" s="12">
        <v>12917000000</v>
      </c>
      <c r="H412" s="12">
        <v>14194000000</v>
      </c>
      <c r="I412" s="12">
        <v>15389000000</v>
      </c>
      <c r="J412" s="12">
        <v>15724000000</v>
      </c>
      <c r="K412" s="12"/>
      <c r="L412" s="12">
        <v>58224000000</v>
      </c>
    </row>
    <row r="413" spans="1:12" x14ac:dyDescent="0.3">
      <c r="A413" s="2" t="s">
        <v>551</v>
      </c>
      <c r="B413" s="12"/>
      <c r="C413" s="12"/>
      <c r="D413" s="12"/>
      <c r="E413" s="12"/>
      <c r="F413" s="12"/>
      <c r="G413" s="12">
        <v>18769000000</v>
      </c>
      <c r="H413" s="12">
        <v>19872000000</v>
      </c>
      <c r="I413" s="12">
        <v>20891000000</v>
      </c>
      <c r="J413" s="12">
        <v>20718000000</v>
      </c>
      <c r="K413" s="12"/>
      <c r="L413" s="12">
        <v>80250000000</v>
      </c>
    </row>
    <row r="414" spans="1:12" x14ac:dyDescent="0.3">
      <c r="A414" s="2" t="s">
        <v>552</v>
      </c>
      <c r="B414" s="12"/>
      <c r="C414" s="12"/>
      <c r="D414" s="12"/>
      <c r="E414" s="12"/>
      <c r="F414" s="12"/>
      <c r="G414" s="12">
        <v>13983000000</v>
      </c>
      <c r="H414" s="12">
        <v>13996000000</v>
      </c>
      <c r="I414" s="12">
        <v>12961000000</v>
      </c>
      <c r="J414" s="12">
        <v>13609000000</v>
      </c>
      <c r="K414" s="12"/>
      <c r="L414" s="12">
        <v>54549000000</v>
      </c>
    </row>
    <row r="415" spans="1:12" x14ac:dyDescent="0.3">
      <c r="A415" s="2" t="s">
        <v>554</v>
      </c>
      <c r="B415" s="12"/>
      <c r="C415" s="12"/>
      <c r="D415" s="12"/>
      <c r="E415" s="12"/>
      <c r="F415" s="12">
        <v>7486000000</v>
      </c>
      <c r="G415" s="12">
        <v>6860000000</v>
      </c>
      <c r="H415" s="12">
        <v>7637000000</v>
      </c>
      <c r="I415" s="12">
        <v>7360000000</v>
      </c>
      <c r="J415" s="12"/>
      <c r="K415" s="12"/>
      <c r="L415" s="12">
        <v>29343000000</v>
      </c>
    </row>
    <row r="416" spans="1:12" x14ac:dyDescent="0.3">
      <c r="A416" s="2" t="s">
        <v>555</v>
      </c>
      <c r="B416" s="12"/>
      <c r="C416" s="12"/>
      <c r="D416" s="12"/>
      <c r="E416" s="12"/>
      <c r="F416" s="12"/>
      <c r="G416" s="12">
        <v>468651000000</v>
      </c>
      <c r="H416" s="12">
        <v>476294000000</v>
      </c>
      <c r="I416" s="12">
        <v>485651000000</v>
      </c>
      <c r="J416" s="12">
        <v>482130000000</v>
      </c>
      <c r="K416" s="12"/>
      <c r="L416" s="12">
        <v>1912726000000</v>
      </c>
    </row>
    <row r="417" spans="1:12" x14ac:dyDescent="0.3">
      <c r="A417" s="2" t="s">
        <v>556</v>
      </c>
      <c r="B417" s="12"/>
      <c r="C417" s="12"/>
      <c r="D417" s="12"/>
      <c r="E417" s="12"/>
      <c r="F417" s="12"/>
      <c r="G417" s="12"/>
      <c r="H417" s="12">
        <v>9895100000</v>
      </c>
      <c r="I417" s="12">
        <v>11124800000</v>
      </c>
      <c r="J417" s="12">
        <v>14171800000</v>
      </c>
      <c r="K417" s="12"/>
      <c r="L417" s="12">
        <v>35191700000</v>
      </c>
    </row>
    <row r="418" spans="1:12" x14ac:dyDescent="0.3">
      <c r="A418" s="2" t="s">
        <v>557</v>
      </c>
      <c r="B418" s="12"/>
      <c r="C418" s="12"/>
      <c r="D418" s="12"/>
      <c r="E418" s="12"/>
      <c r="F418" s="12">
        <v>5664800000</v>
      </c>
      <c r="G418" s="12">
        <v>5542000000</v>
      </c>
      <c r="H418" s="12">
        <v>5607200000</v>
      </c>
      <c r="I418" s="12">
        <v>5483700000</v>
      </c>
      <c r="J418" s="12"/>
      <c r="K418" s="12"/>
      <c r="L418" s="12">
        <v>22297700000</v>
      </c>
    </row>
    <row r="419" spans="1:12" x14ac:dyDescent="0.3">
      <c r="A419" s="2" t="s">
        <v>558</v>
      </c>
      <c r="B419" s="12"/>
      <c r="C419" s="12"/>
      <c r="D419" s="12"/>
      <c r="E419" s="12"/>
      <c r="F419" s="12">
        <v>5989000000</v>
      </c>
      <c r="G419" s="12">
        <v>7254000000</v>
      </c>
      <c r="H419" s="12">
        <v>7403000000</v>
      </c>
      <c r="I419" s="12">
        <v>7082000000</v>
      </c>
      <c r="J419" s="12"/>
      <c r="K419" s="12"/>
      <c r="L419" s="12">
        <v>27728000000</v>
      </c>
    </row>
    <row r="420" spans="1:12" x14ac:dyDescent="0.3">
      <c r="A420" s="2" t="s">
        <v>559</v>
      </c>
      <c r="B420" s="12"/>
      <c r="C420" s="12"/>
      <c r="D420" s="12"/>
      <c r="E420" s="12"/>
      <c r="F420" s="12">
        <v>4534000000</v>
      </c>
      <c r="G420" s="12">
        <v>5009000000</v>
      </c>
      <c r="H420" s="12">
        <v>5281000000</v>
      </c>
      <c r="I420" s="12">
        <v>5536000000</v>
      </c>
      <c r="J420" s="12"/>
      <c r="K420" s="12"/>
      <c r="L420" s="12">
        <v>20360000000</v>
      </c>
    </row>
    <row r="421" spans="1:12" x14ac:dyDescent="0.3">
      <c r="A421" s="2" t="s">
        <v>560</v>
      </c>
      <c r="B421" s="12"/>
      <c r="C421" s="12"/>
      <c r="D421" s="12"/>
      <c r="E421" s="12"/>
      <c r="F421" s="12">
        <v>5154284000</v>
      </c>
      <c r="G421" s="12">
        <v>5620936000</v>
      </c>
      <c r="H421" s="12">
        <v>5433661000</v>
      </c>
      <c r="I421" s="12">
        <v>4075883000</v>
      </c>
      <c r="J421" s="12"/>
      <c r="K421" s="12"/>
      <c r="L421" s="12">
        <v>20284764000</v>
      </c>
    </row>
    <row r="422" spans="1:12" x14ac:dyDescent="0.3">
      <c r="A422" s="2" t="s">
        <v>562</v>
      </c>
      <c r="B422" s="12"/>
      <c r="C422" s="12"/>
      <c r="D422" s="12"/>
      <c r="E422" s="12"/>
      <c r="F422" s="12">
        <v>1623938000</v>
      </c>
      <c r="G422" s="12">
        <v>1998051000</v>
      </c>
      <c r="H422" s="12">
        <v>2424176000</v>
      </c>
      <c r="I422" s="12">
        <v>1452619000</v>
      </c>
      <c r="J422" s="12"/>
      <c r="K422" s="12"/>
      <c r="L422" s="12">
        <v>7498784000</v>
      </c>
    </row>
    <row r="423" spans="1:12" x14ac:dyDescent="0.3">
      <c r="A423" s="2" t="s">
        <v>563</v>
      </c>
      <c r="B423" s="12"/>
      <c r="C423" s="12"/>
      <c r="D423" s="12"/>
      <c r="E423" s="12"/>
      <c r="F423" s="12">
        <v>10128223000</v>
      </c>
      <c r="G423" s="12">
        <v>10914922000</v>
      </c>
      <c r="H423" s="12">
        <v>11686135000</v>
      </c>
      <c r="I423" s="12">
        <v>11024486000</v>
      </c>
      <c r="J423" s="12"/>
      <c r="K423" s="12"/>
      <c r="L423" s="12">
        <v>43753766000</v>
      </c>
    </row>
    <row r="424" spans="1:12" x14ac:dyDescent="0.3">
      <c r="A424" s="2" t="s">
        <v>564</v>
      </c>
      <c r="B424" s="12"/>
      <c r="C424" s="12"/>
      <c r="D424" s="12"/>
      <c r="E424" s="12"/>
      <c r="F424" s="12">
        <v>7232397000</v>
      </c>
      <c r="G424" s="12">
        <v>7541234000</v>
      </c>
      <c r="H424" s="12">
        <v>6602267000</v>
      </c>
      <c r="I424" s="12">
        <v>9308926000</v>
      </c>
      <c r="J424" s="12"/>
      <c r="K424" s="12"/>
      <c r="L424" s="12">
        <v>30684824000</v>
      </c>
    </row>
    <row r="425" spans="1:12" x14ac:dyDescent="0.3">
      <c r="A425" s="2" t="s">
        <v>565</v>
      </c>
      <c r="B425" s="12"/>
      <c r="C425" s="12"/>
      <c r="D425" s="12"/>
      <c r="E425" s="12"/>
      <c r="F425" s="12"/>
      <c r="G425" s="12">
        <v>2168652000</v>
      </c>
      <c r="H425" s="12">
        <v>2382531000</v>
      </c>
      <c r="I425" s="12">
        <v>2377344000</v>
      </c>
      <c r="J425" s="12">
        <v>2213881000</v>
      </c>
      <c r="K425" s="12"/>
      <c r="L425" s="12">
        <v>9142408000</v>
      </c>
    </row>
    <row r="426" spans="1:12" x14ac:dyDescent="0.3">
      <c r="A426" s="2" t="s">
        <v>566</v>
      </c>
      <c r="B426" s="12"/>
      <c r="C426" s="12"/>
      <c r="D426" s="12"/>
      <c r="E426" s="12"/>
      <c r="F426" s="12">
        <v>451509000000</v>
      </c>
      <c r="G426" s="12">
        <v>420836000000</v>
      </c>
      <c r="H426" s="12">
        <v>394105000000</v>
      </c>
      <c r="I426" s="12">
        <v>259488000000</v>
      </c>
      <c r="J426" s="12"/>
      <c r="K426" s="12"/>
      <c r="L426" s="12">
        <v>1525938000000</v>
      </c>
    </row>
    <row r="427" spans="1:12" x14ac:dyDescent="0.3">
      <c r="A427" s="2" t="s">
        <v>567</v>
      </c>
      <c r="B427" s="12"/>
      <c r="C427" s="12"/>
      <c r="D427" s="12"/>
      <c r="E427" s="12"/>
      <c r="F427" s="12">
        <v>2928429000</v>
      </c>
      <c r="G427" s="12">
        <v>2950800000</v>
      </c>
      <c r="H427" s="12">
        <v>2922600000</v>
      </c>
      <c r="I427" s="12">
        <v>2674300000</v>
      </c>
      <c r="J427" s="12"/>
      <c r="K427" s="12"/>
      <c r="L427" s="12">
        <v>11476129000</v>
      </c>
    </row>
    <row r="428" spans="1:12" x14ac:dyDescent="0.3">
      <c r="A428" s="2" t="s">
        <v>568</v>
      </c>
      <c r="B428" s="12"/>
      <c r="C428" s="12"/>
      <c r="D428" s="12"/>
      <c r="E428" s="12"/>
      <c r="F428" s="12">
        <v>20421000000</v>
      </c>
      <c r="G428" s="12">
        <v>20006000000</v>
      </c>
      <c r="H428" s="12">
        <v>19540000000</v>
      </c>
      <c r="I428" s="12">
        <v>18045000000</v>
      </c>
      <c r="J428" s="12"/>
      <c r="K428" s="12"/>
      <c r="L428" s="12">
        <v>78012000000</v>
      </c>
    </row>
    <row r="429" spans="1:12" x14ac:dyDescent="0.3">
      <c r="A429" s="2" t="s">
        <v>569</v>
      </c>
      <c r="B429" s="12"/>
      <c r="C429" s="12"/>
      <c r="D429" s="12"/>
      <c r="E429" s="12"/>
      <c r="F429" s="12">
        <v>3791000000</v>
      </c>
      <c r="G429" s="12">
        <v>3837000000</v>
      </c>
      <c r="H429" s="12">
        <v>3916000000</v>
      </c>
      <c r="I429" s="12">
        <v>3653000000</v>
      </c>
      <c r="J429" s="12"/>
      <c r="K429" s="12"/>
      <c r="L429" s="12">
        <v>15197000000</v>
      </c>
    </row>
    <row r="430" spans="1:12" x14ac:dyDescent="0.3">
      <c r="A430" s="2" t="s">
        <v>570</v>
      </c>
      <c r="B430" s="12"/>
      <c r="C430" s="12"/>
      <c r="D430" s="12"/>
      <c r="E430" s="12"/>
      <c r="F430" s="12">
        <v>4986566000</v>
      </c>
      <c r="G430" s="12">
        <v>4680380000</v>
      </c>
      <c r="H430" s="12">
        <v>4618133000</v>
      </c>
      <c r="I430" s="12">
        <v>4968301000</v>
      </c>
      <c r="J430" s="12"/>
      <c r="K430" s="12"/>
      <c r="L430" s="12">
        <v>19253380000</v>
      </c>
    </row>
    <row r="431" spans="1:12" x14ac:dyDescent="0.3">
      <c r="A431" s="2" t="s">
        <v>571</v>
      </c>
      <c r="B431" s="12"/>
      <c r="C431" s="12"/>
      <c r="D431" s="12"/>
      <c r="E431" s="12"/>
      <c r="F431" s="12">
        <v>13633000000</v>
      </c>
      <c r="G431" s="12">
        <v>13084000000</v>
      </c>
      <c r="H431" s="12">
        <v>13279000000</v>
      </c>
      <c r="I431" s="12">
        <v>13105000000</v>
      </c>
      <c r="J431" s="12"/>
      <c r="K431" s="12"/>
      <c r="L431" s="12">
        <v>53101000000</v>
      </c>
    </row>
    <row r="432" spans="1:12" x14ac:dyDescent="0.3">
      <c r="A432" s="2" t="s">
        <v>572</v>
      </c>
      <c r="B432" s="12"/>
      <c r="C432" s="12"/>
      <c r="D432" s="12"/>
      <c r="E432" s="12"/>
      <c r="F432" s="12">
        <v>4471700000</v>
      </c>
      <c r="G432" s="12">
        <v>4623400000</v>
      </c>
      <c r="H432" s="12">
        <v>4673300000</v>
      </c>
      <c r="I432" s="12">
        <v>5997800000</v>
      </c>
      <c r="J432" s="12"/>
      <c r="K432" s="12"/>
      <c r="L432" s="12">
        <v>19766200000</v>
      </c>
    </row>
    <row r="433" spans="1:12" x14ac:dyDescent="0.3">
      <c r="A433" s="2" t="s">
        <v>573</v>
      </c>
      <c r="B433" s="12"/>
      <c r="C433" s="12"/>
      <c r="D433" s="12"/>
      <c r="E433" s="12"/>
      <c r="F433" s="12">
        <v>2458592000</v>
      </c>
      <c r="G433" s="12">
        <v>2278812000</v>
      </c>
      <c r="H433" s="12">
        <v>2361631000</v>
      </c>
      <c r="I433" s="12">
        <v>2210591000</v>
      </c>
      <c r="J433" s="12"/>
      <c r="K433" s="12"/>
      <c r="L433" s="12">
        <v>9309626000</v>
      </c>
    </row>
    <row r="434" spans="1:12" x14ac:dyDescent="0.3">
      <c r="A434" s="2" t="s">
        <v>574</v>
      </c>
      <c r="B434" s="12"/>
      <c r="C434" s="12"/>
      <c r="D434" s="12"/>
      <c r="E434" s="12"/>
      <c r="F434" s="12"/>
      <c r="G434" s="12">
        <v>4561000000</v>
      </c>
      <c r="H434" s="12">
        <v>4785000000</v>
      </c>
      <c r="I434" s="12">
        <v>4765000000</v>
      </c>
      <c r="J434" s="12">
        <v>4888000000</v>
      </c>
      <c r="K434" s="12"/>
      <c r="L434" s="12">
        <v>18999000000</v>
      </c>
    </row>
    <row r="435" spans="1:12" x14ac:dyDescent="0.3">
      <c r="A435" s="2" t="s">
        <v>582</v>
      </c>
      <c r="B435" s="12">
        <v>1577000</v>
      </c>
      <c r="C435" s="12">
        <v>1514000</v>
      </c>
      <c r="D435" s="12">
        <v>79562000</v>
      </c>
      <c r="E435" s="12">
        <v>99642000</v>
      </c>
      <c r="F435" s="12">
        <v>4123040240000</v>
      </c>
      <c r="G435" s="12">
        <v>8548031747000</v>
      </c>
      <c r="H435" s="12">
        <v>8825571553000</v>
      </c>
      <c r="I435" s="12">
        <v>8698774191000</v>
      </c>
      <c r="J435" s="12">
        <v>5234923997000</v>
      </c>
      <c r="K435" s="12">
        <v>2398373000</v>
      </c>
      <c r="L435" s="12">
        <v>35432922396000</v>
      </c>
    </row>
    <row r="438" spans="1:12" x14ac:dyDescent="0.3">
      <c r="A438" s="76" t="s">
        <v>586</v>
      </c>
      <c r="B438" s="77"/>
      <c r="C438" s="77"/>
      <c r="D438" s="77"/>
      <c r="E438" s="77"/>
      <c r="F438" s="77"/>
      <c r="G438" s="77"/>
      <c r="H438" s="77"/>
      <c r="I438" s="77"/>
      <c r="J438" s="77"/>
      <c r="K438" s="78"/>
    </row>
    <row r="439" spans="1:12" x14ac:dyDescent="0.3">
      <c r="A439" s="19" t="s">
        <v>1</v>
      </c>
      <c r="B439" s="20">
        <v>2003</v>
      </c>
      <c r="C439" s="20">
        <v>2004</v>
      </c>
      <c r="D439" s="20">
        <v>2006</v>
      </c>
      <c r="E439" s="20">
        <v>2007</v>
      </c>
      <c r="F439" s="20">
        <v>2012</v>
      </c>
      <c r="G439" s="20">
        <v>2013</v>
      </c>
      <c r="H439" s="20">
        <v>2014</v>
      </c>
      <c r="I439" s="20">
        <v>2015</v>
      </c>
      <c r="J439" s="20">
        <v>2016</v>
      </c>
      <c r="K439" s="21">
        <v>2017</v>
      </c>
    </row>
    <row r="440" spans="1:12" x14ac:dyDescent="0.3">
      <c r="A440" s="15" t="s">
        <v>587</v>
      </c>
      <c r="B440" s="16">
        <v>0</v>
      </c>
      <c r="C440" s="16">
        <v>0</v>
      </c>
      <c r="D440" s="16">
        <v>0</v>
      </c>
      <c r="E440" s="16">
        <v>0</v>
      </c>
      <c r="F440" s="16">
        <v>0</v>
      </c>
      <c r="G440" s="17">
        <v>170910000000</v>
      </c>
      <c r="H440" s="17">
        <v>182795000000</v>
      </c>
      <c r="I440" s="17">
        <v>233715000000</v>
      </c>
      <c r="J440" s="17">
        <v>215639000000</v>
      </c>
      <c r="K440" s="18">
        <v>0</v>
      </c>
    </row>
    <row r="441" spans="1:12" x14ac:dyDescent="0.3">
      <c r="A441" s="22" t="s">
        <v>588</v>
      </c>
      <c r="B441" s="14">
        <f>AVERAGEIF($B$5:$B$434,"&lt;&gt;0")</f>
        <v>1577000</v>
      </c>
      <c r="C441" s="14">
        <f>AVERAGEIF($C$5:$C$434,"&lt;&gt;0")</f>
        <v>1514000</v>
      </c>
      <c r="D441" s="14">
        <f>AVERAGEIF($D$5:$D$434,"&lt;&gt;0")</f>
        <v>79562000</v>
      </c>
      <c r="E441" s="14">
        <f>AVERAGEIF($E$5:$E$434,"&lt;&gt;0")</f>
        <v>99642000</v>
      </c>
      <c r="F441" s="14">
        <f>AVERAGEIF($F$5:$F$434,"&lt;&gt;0")</f>
        <v>18243540884.955753</v>
      </c>
      <c r="G441" s="14">
        <f>AVERAGEIF($G$5:$G$434,"&lt;&gt;0")</f>
        <v>20304113413.301662</v>
      </c>
      <c r="H441" s="14">
        <f>AVERAGEIF($H$5:$H$434,"&lt;&gt;0")</f>
        <v>21113807543.062202</v>
      </c>
      <c r="I441" s="14">
        <f>AVERAGEIF($I$5:$I$434,"&lt;&gt;0")</f>
        <v>20371836512.880562</v>
      </c>
      <c r="J441" s="14">
        <f>AVERAGEIF($J$5:$J$434,"&lt;&gt;0")</f>
        <v>25047483239.234451</v>
      </c>
      <c r="K441" s="18">
        <f>AVERAGEIF($K$5:$K$434,"&lt;&gt;0")</f>
        <v>2398373000</v>
      </c>
    </row>
    <row r="460" spans="1:14" x14ac:dyDescent="0.3">
      <c r="A460" s="6" t="s">
        <v>0</v>
      </c>
      <c r="B460" s="6" t="s">
        <v>1</v>
      </c>
      <c r="C460" s="6" t="s">
        <v>2</v>
      </c>
      <c r="D460" s="6" t="s">
        <v>575</v>
      </c>
      <c r="E460" s="6" t="s">
        <v>8</v>
      </c>
      <c r="F460" s="6" t="s">
        <v>9</v>
      </c>
      <c r="G460" s="6" t="s">
        <v>3</v>
      </c>
      <c r="H460" s="6" t="s">
        <v>4</v>
      </c>
      <c r="I460" s="6" t="s">
        <v>5</v>
      </c>
      <c r="J460" s="6" t="s">
        <v>6</v>
      </c>
      <c r="K460" s="6" t="s">
        <v>7</v>
      </c>
      <c r="L460" s="7" t="s">
        <v>576</v>
      </c>
      <c r="M460" s="7" t="s">
        <v>577</v>
      </c>
      <c r="N460" s="7" t="s">
        <v>578</v>
      </c>
    </row>
    <row r="461" spans="1:14" x14ac:dyDescent="0.3">
      <c r="A461" s="2" t="s">
        <v>20</v>
      </c>
      <c r="B461" s="2" t="s">
        <v>11</v>
      </c>
      <c r="C461" s="3">
        <v>41545</v>
      </c>
      <c r="D461" s="4">
        <v>2013</v>
      </c>
      <c r="E461" s="2" t="s">
        <v>21</v>
      </c>
      <c r="F461" s="32" t="s">
        <v>22</v>
      </c>
      <c r="G461" s="5">
        <v>170910000000</v>
      </c>
      <c r="H461" s="5">
        <v>106606000000</v>
      </c>
      <c r="I461" s="5">
        <v>10830000000</v>
      </c>
      <c r="J461" s="5">
        <v>4475000000</v>
      </c>
      <c r="K461" s="2">
        <v>0</v>
      </c>
      <c r="L461" s="8">
        <v>15305000000</v>
      </c>
      <c r="M461" s="8">
        <v>64304000000</v>
      </c>
      <c r="N461" s="8">
        <v>48999000000</v>
      </c>
    </row>
    <row r="462" spans="1:14" x14ac:dyDescent="0.3">
      <c r="A462" s="2" t="s">
        <v>20</v>
      </c>
      <c r="B462" s="2" t="s">
        <v>14</v>
      </c>
      <c r="C462" s="3">
        <v>41909</v>
      </c>
      <c r="D462" s="4">
        <v>2014</v>
      </c>
      <c r="E462" s="2" t="s">
        <v>21</v>
      </c>
      <c r="F462" s="32" t="s">
        <v>22</v>
      </c>
      <c r="G462" s="5">
        <v>182795000000</v>
      </c>
      <c r="H462" s="5">
        <v>112258000000</v>
      </c>
      <c r="I462" s="5">
        <v>11993000000</v>
      </c>
      <c r="J462" s="5">
        <v>6041000000</v>
      </c>
      <c r="K462" s="2">
        <v>0</v>
      </c>
      <c r="L462" s="8">
        <v>18034000000</v>
      </c>
      <c r="M462" s="8">
        <v>70537000000</v>
      </c>
      <c r="N462" s="8">
        <v>52503000000</v>
      </c>
    </row>
    <row r="463" spans="1:14" x14ac:dyDescent="0.3">
      <c r="A463" s="2" t="s">
        <v>20</v>
      </c>
      <c r="B463" s="2" t="s">
        <v>15</v>
      </c>
      <c r="C463" s="3">
        <v>42273</v>
      </c>
      <c r="D463" s="4">
        <v>2015</v>
      </c>
      <c r="E463" s="2" t="s">
        <v>21</v>
      </c>
      <c r="F463" s="32" t="s">
        <v>22</v>
      </c>
      <c r="G463" s="5">
        <v>233715000000</v>
      </c>
      <c r="H463" s="5">
        <v>140089000000</v>
      </c>
      <c r="I463" s="5">
        <v>14329000000</v>
      </c>
      <c r="J463" s="5">
        <v>8067000000</v>
      </c>
      <c r="K463" s="2">
        <v>0</v>
      </c>
      <c r="L463" s="8">
        <v>22396000000</v>
      </c>
      <c r="M463" s="8">
        <v>93626000000</v>
      </c>
      <c r="N463" s="8">
        <v>71230000000</v>
      </c>
    </row>
    <row r="464" spans="1:14" x14ac:dyDescent="0.3">
      <c r="A464" s="2" t="s">
        <v>20</v>
      </c>
      <c r="B464" s="2" t="s">
        <v>16</v>
      </c>
      <c r="C464" s="3">
        <v>42637</v>
      </c>
      <c r="D464" s="4">
        <v>2016</v>
      </c>
      <c r="E464" s="2" t="s">
        <v>21</v>
      </c>
      <c r="F464" s="32" t="s">
        <v>22</v>
      </c>
      <c r="G464" s="5">
        <v>215639000000</v>
      </c>
      <c r="H464" s="5">
        <v>131376000000</v>
      </c>
      <c r="I464" s="5">
        <v>14194000000</v>
      </c>
      <c r="J464" s="5">
        <v>10045000000</v>
      </c>
      <c r="K464" s="2">
        <v>0</v>
      </c>
      <c r="L464" s="8">
        <v>24239000000</v>
      </c>
      <c r="M464" s="8">
        <v>84263000000</v>
      </c>
      <c r="N464" s="8">
        <v>60024000000</v>
      </c>
    </row>
    <row r="465" spans="1:14" x14ac:dyDescent="0.3">
      <c r="A465" s="2" t="s">
        <v>304</v>
      </c>
      <c r="B465" s="2" t="s">
        <v>11</v>
      </c>
      <c r="C465" s="3">
        <v>41578</v>
      </c>
      <c r="D465" s="4">
        <v>2013</v>
      </c>
      <c r="E465" s="2" t="s">
        <v>21</v>
      </c>
      <c r="F465" s="32" t="s">
        <v>22</v>
      </c>
      <c r="G465" s="5">
        <v>112298000000</v>
      </c>
      <c r="H465" s="5">
        <v>86380000000</v>
      </c>
      <c r="I465" s="5">
        <v>13267000000</v>
      </c>
      <c r="J465" s="5">
        <v>3135000000</v>
      </c>
      <c r="K465" s="5">
        <v>1373000000</v>
      </c>
      <c r="L465" s="8">
        <v>17775000000</v>
      </c>
      <c r="M465" s="8">
        <v>25918000000</v>
      </c>
      <c r="N465" s="8">
        <v>8143000000</v>
      </c>
    </row>
    <row r="466" spans="1:14" x14ac:dyDescent="0.3">
      <c r="A466" s="2" t="s">
        <v>304</v>
      </c>
      <c r="B466" s="2" t="s">
        <v>14</v>
      </c>
      <c r="C466" s="3">
        <v>41943</v>
      </c>
      <c r="D466" s="4">
        <v>2014</v>
      </c>
      <c r="E466" s="2" t="s">
        <v>21</v>
      </c>
      <c r="F466" s="32" t="s">
        <v>22</v>
      </c>
      <c r="G466" s="5">
        <v>56651000000</v>
      </c>
      <c r="H466" s="5">
        <v>45431000000</v>
      </c>
      <c r="I466" s="5">
        <v>5361000000</v>
      </c>
      <c r="J466" s="5">
        <v>1298000000</v>
      </c>
      <c r="K466" s="5">
        <v>129000000</v>
      </c>
      <c r="L466" s="8">
        <v>6788000000</v>
      </c>
      <c r="M466" s="8">
        <v>11220000000</v>
      </c>
      <c r="N466" s="8">
        <v>4432000000</v>
      </c>
    </row>
    <row r="467" spans="1:14" x14ac:dyDescent="0.3">
      <c r="A467" s="2" t="s">
        <v>304</v>
      </c>
      <c r="B467" s="2" t="s">
        <v>15</v>
      </c>
      <c r="C467" s="3">
        <v>42308</v>
      </c>
      <c r="D467" s="4">
        <v>2015</v>
      </c>
      <c r="E467" s="2" t="s">
        <v>21</v>
      </c>
      <c r="F467" s="32" t="s">
        <v>22</v>
      </c>
      <c r="G467" s="5">
        <v>51463000000</v>
      </c>
      <c r="H467" s="5">
        <v>41524000000</v>
      </c>
      <c r="I467" s="5">
        <v>4663000000</v>
      </c>
      <c r="J467" s="5">
        <v>1191000000</v>
      </c>
      <c r="K467" s="5">
        <v>102000000</v>
      </c>
      <c r="L467" s="8">
        <v>5956000000</v>
      </c>
      <c r="M467" s="8">
        <v>9939000000</v>
      </c>
      <c r="N467" s="8">
        <v>3983000000</v>
      </c>
    </row>
    <row r="468" spans="1:14" x14ac:dyDescent="0.3">
      <c r="A468" s="2" t="s">
        <v>304</v>
      </c>
      <c r="B468" s="2" t="s">
        <v>16</v>
      </c>
      <c r="C468" s="3">
        <v>42674</v>
      </c>
      <c r="D468" s="4">
        <v>2016</v>
      </c>
      <c r="E468" s="2" t="s">
        <v>21</v>
      </c>
      <c r="F468" s="32" t="s">
        <v>22</v>
      </c>
      <c r="G468" s="5">
        <v>48238000000</v>
      </c>
      <c r="H468" s="5">
        <v>39240000000</v>
      </c>
      <c r="I468" s="5">
        <v>4019000000</v>
      </c>
      <c r="J468" s="5">
        <v>1209000000</v>
      </c>
      <c r="K468" s="5">
        <v>16000000</v>
      </c>
      <c r="L468" s="8">
        <v>5244000000</v>
      </c>
      <c r="M468" s="8">
        <v>8998000000</v>
      </c>
      <c r="N468" s="8">
        <v>3754000000</v>
      </c>
    </row>
    <row r="471" spans="1:14" x14ac:dyDescent="0.3">
      <c r="A471" s="76" t="s">
        <v>589</v>
      </c>
      <c r="B471" s="77"/>
      <c r="C471" s="77"/>
      <c r="D471" s="77"/>
      <c r="E471" s="77"/>
      <c r="F471" s="77"/>
      <c r="G471" s="77"/>
      <c r="H471" s="77"/>
      <c r="I471" s="77"/>
      <c r="J471" s="77"/>
      <c r="K471" s="78"/>
    </row>
    <row r="472" spans="1:14" x14ac:dyDescent="0.3">
      <c r="A472" s="19" t="s">
        <v>1</v>
      </c>
      <c r="B472" s="20">
        <v>2003</v>
      </c>
      <c r="C472" s="20">
        <v>2004</v>
      </c>
      <c r="D472" s="20">
        <v>2006</v>
      </c>
      <c r="E472" s="20">
        <v>2007</v>
      </c>
      <c r="F472" s="20">
        <v>2012</v>
      </c>
      <c r="G472" s="20">
        <v>2013</v>
      </c>
      <c r="H472" s="20">
        <v>2014</v>
      </c>
      <c r="I472" s="20">
        <v>2015</v>
      </c>
      <c r="J472" s="20">
        <v>2016</v>
      </c>
      <c r="K472" s="21">
        <v>2017</v>
      </c>
    </row>
    <row r="473" spans="1:14" x14ac:dyDescent="0.3">
      <c r="A473" s="15" t="s">
        <v>22</v>
      </c>
      <c r="B473" s="16">
        <v>0</v>
      </c>
      <c r="C473" s="16">
        <v>0</v>
      </c>
      <c r="D473" s="16">
        <v>0</v>
      </c>
      <c r="E473" s="16">
        <v>0</v>
      </c>
      <c r="F473" s="16">
        <v>0</v>
      </c>
      <c r="G473" s="24">
        <f>AVERAGE(G461,G465)</f>
        <v>141604000000</v>
      </c>
      <c r="H473" s="24">
        <f>AVERAGE(G462,G466)</f>
        <v>119723000000</v>
      </c>
      <c r="I473" s="24">
        <f>AVERAGE(G463,G467)</f>
        <v>142589000000</v>
      </c>
      <c r="J473" s="24">
        <f>AVERAGE(G464,G468)</f>
        <v>131938500000</v>
      </c>
      <c r="K473" s="25">
        <v>0</v>
      </c>
      <c r="L473" s="13">
        <f>AVERAGE(G473:J473)</f>
        <v>133963625000</v>
      </c>
    </row>
    <row r="474" spans="1:14" x14ac:dyDescent="0.3">
      <c r="A474" s="22" t="s">
        <v>588</v>
      </c>
      <c r="B474" s="14">
        <f>AVERAGEIF($B$5:$B$434,"&lt;&gt;0")</f>
        <v>1577000</v>
      </c>
      <c r="C474" s="14">
        <f>AVERAGEIF($C$5:$C$434,"&lt;&gt;0")</f>
        <v>1514000</v>
      </c>
      <c r="D474" s="14">
        <f>AVERAGEIF($D$5:$D$434,"&lt;&gt;0")</f>
        <v>79562000</v>
      </c>
      <c r="E474" s="14">
        <f>AVERAGEIF($E$5:$E$434,"&lt;&gt;0")</f>
        <v>99642000</v>
      </c>
      <c r="F474" s="14">
        <f>AVERAGEIF($F$5:$F$434,"&lt;&gt;0")</f>
        <v>18243540884.955753</v>
      </c>
      <c r="G474" s="14">
        <f>AVERAGEIF($G$5:$G$434,"&lt;&gt;0")</f>
        <v>20304113413.301662</v>
      </c>
      <c r="H474" s="14">
        <f>AVERAGEIF($H$5:$H$434,"&lt;&gt;0")</f>
        <v>21113807543.062202</v>
      </c>
      <c r="I474" s="14">
        <f>AVERAGEIF($I$5:$I$434,"&lt;&gt;0")</f>
        <v>20371836512.880562</v>
      </c>
      <c r="J474" s="14">
        <f>AVERAGEIF($J$5:$J$434,"&lt;&gt;0")</f>
        <v>25047483239.234451</v>
      </c>
      <c r="K474" s="18">
        <f>AVERAGEIF($K$5:$K$434,"&lt;&gt;0")</f>
        <v>2398373000</v>
      </c>
      <c r="L474" s="13">
        <f>AVERAGE(G474:J474)</f>
        <v>21709310177.11972</v>
      </c>
    </row>
    <row r="494" spans="2:5" x14ac:dyDescent="0.3">
      <c r="B494" s="26" t="s">
        <v>590</v>
      </c>
      <c r="C494" s="26"/>
      <c r="D494" s="27" t="s">
        <v>591</v>
      </c>
      <c r="E494" s="27"/>
    </row>
    <row r="495" spans="2:5" x14ac:dyDescent="0.3">
      <c r="B495" s="28" t="s">
        <v>592</v>
      </c>
      <c r="C495" s="30">
        <f>AVERAGE(G473:J473)</f>
        <v>133963625000</v>
      </c>
      <c r="D495" s="29" t="s">
        <v>592</v>
      </c>
      <c r="E495" s="31">
        <f>AVERAGE(B474:K474)</f>
        <v>10766144959.343464</v>
      </c>
    </row>
    <row r="496" spans="2:5" x14ac:dyDescent="0.3">
      <c r="B496" s="28" t="s">
        <v>593</v>
      </c>
      <c r="C496" s="30">
        <f>STDEV(G473:J473)/SQRT(COUNT(G473:J473))</f>
        <v>5320314493.2693281</v>
      </c>
      <c r="D496" s="29" t="s">
        <v>593</v>
      </c>
      <c r="E496" s="31">
        <f>STDEV(B474:K474)/SQRT(COUNT(B474:K474))</f>
        <v>3463996564.0608745</v>
      </c>
    </row>
    <row r="497" spans="2:5" x14ac:dyDescent="0.3">
      <c r="B497" s="28" t="s">
        <v>594</v>
      </c>
      <c r="C497" s="30">
        <f>MEDIAN(G473:J473)</f>
        <v>136771250000</v>
      </c>
      <c r="D497" s="29" t="s">
        <v>594</v>
      </c>
      <c r="E497" s="31">
        <f>MEDIAN(B474:K474)</f>
        <v>10320956942.477877</v>
      </c>
    </row>
    <row r="498" spans="2:5" x14ac:dyDescent="0.3">
      <c r="B498" s="28" t="s">
        <v>595</v>
      </c>
      <c r="C498" s="30" t="e">
        <f>MODE(G473:J473)</f>
        <v>#N/A</v>
      </c>
      <c r="D498" s="29" t="s">
        <v>595</v>
      </c>
      <c r="E498" s="31" t="e">
        <f>MODE(B474:K474)</f>
        <v>#N/A</v>
      </c>
    </row>
    <row r="499" spans="2:5" x14ac:dyDescent="0.3">
      <c r="B499" s="28" t="s">
        <v>604</v>
      </c>
      <c r="C499" s="30">
        <f>STDEV(G473:J473)</f>
        <v>10640628986.538656</v>
      </c>
      <c r="D499" s="29" t="s">
        <v>604</v>
      </c>
      <c r="E499" s="31">
        <f>STDEV(B474:K474)</f>
        <v>10954118949.429728</v>
      </c>
    </row>
    <row r="500" spans="2:5" x14ac:dyDescent="0.3">
      <c r="B500" s="28" t="s">
        <v>596</v>
      </c>
      <c r="C500" s="30">
        <f>_xlfn.VAR.S(G473:J473)</f>
        <v>1.1322298522916669E+20</v>
      </c>
      <c r="D500" s="29" t="s">
        <v>596</v>
      </c>
      <c r="E500" s="31">
        <f>_xlfn.VAR.S(B474:K474)</f>
        <v>1.1999272195825543E+20</v>
      </c>
    </row>
    <row r="501" spans="2:5" x14ac:dyDescent="0.3">
      <c r="B501" s="28" t="s">
        <v>597</v>
      </c>
      <c r="C501" s="30">
        <f>KURT(G473:J473)</f>
        <v>-0.47671054881712394</v>
      </c>
      <c r="D501" s="29" t="s">
        <v>597</v>
      </c>
      <c r="E501" s="31">
        <f>KURT(B474:K474)</f>
        <v>-2.3577329513957244</v>
      </c>
    </row>
    <row r="502" spans="2:5" x14ac:dyDescent="0.3">
      <c r="B502" s="28" t="s">
        <v>598</v>
      </c>
      <c r="C502" s="30">
        <f>SKEW(G473:J473)</f>
        <v>-1.0007639879666081</v>
      </c>
      <c r="D502" s="29" t="s">
        <v>598</v>
      </c>
      <c r="E502" s="31">
        <f>SKEW(B474:K474)</f>
        <v>7.1659110110111862E-2</v>
      </c>
    </row>
    <row r="503" spans="2:5" x14ac:dyDescent="0.3">
      <c r="B503" s="28" t="s">
        <v>599</v>
      </c>
      <c r="C503" s="30">
        <f>C505-C504</f>
        <v>22866000000</v>
      </c>
      <c r="D503" s="29" t="s">
        <v>599</v>
      </c>
      <c r="E503" s="31">
        <f>E505-E504</f>
        <v>25045969239.234451</v>
      </c>
    </row>
    <row r="504" spans="2:5" x14ac:dyDescent="0.3">
      <c r="B504" s="28" t="s">
        <v>600</v>
      </c>
      <c r="C504" s="30">
        <f>MIN(G473:J473)</f>
        <v>119723000000</v>
      </c>
      <c r="D504" s="29" t="s">
        <v>600</v>
      </c>
      <c r="E504" s="31">
        <f>MIN(B474:K474)</f>
        <v>1514000</v>
      </c>
    </row>
    <row r="505" spans="2:5" x14ac:dyDescent="0.3">
      <c r="B505" s="28" t="s">
        <v>601</v>
      </c>
      <c r="C505" s="30">
        <f>MAX(G473:J473)</f>
        <v>142589000000</v>
      </c>
      <c r="D505" s="29" t="s">
        <v>601</v>
      </c>
      <c r="E505" s="31">
        <f>MAX(B474:K474)</f>
        <v>25047483239.234451</v>
      </c>
    </row>
    <row r="506" spans="2:5" x14ac:dyDescent="0.3">
      <c r="B506" s="28" t="s">
        <v>602</v>
      </c>
      <c r="C506" s="30">
        <f>SUM(G473:J473)</f>
        <v>535854500000</v>
      </c>
      <c r="D506" s="29" t="s">
        <v>602</v>
      </c>
      <c r="E506" s="31">
        <f>SUM(B474:K474)</f>
        <v>107661449593.43463</v>
      </c>
    </row>
    <row r="507" spans="2:5" x14ac:dyDescent="0.3">
      <c r="B507" s="28" t="s">
        <v>603</v>
      </c>
      <c r="C507" s="30">
        <f>COUNT(G473:J473)</f>
        <v>4</v>
      </c>
      <c r="D507" s="29" t="s">
        <v>603</v>
      </c>
      <c r="E507" s="31">
        <f>COUNT(B474:K474)</f>
        <v>10</v>
      </c>
    </row>
  </sheetData>
  <mergeCells count="2">
    <mergeCell ref="A438:K438"/>
    <mergeCell ref="A471:K47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BE86-89F9-4CB2-86E6-824556DCEEF9}">
  <dimension ref="A1:N248"/>
  <sheetViews>
    <sheetView tabSelected="1" topLeftCell="C219" zoomScale="86" zoomScaleNormal="86" workbookViewId="0">
      <selection activeCell="H238" sqref="H238"/>
    </sheetView>
  </sheetViews>
  <sheetFormatPr defaultRowHeight="14.4" x14ac:dyDescent="0.3"/>
  <cols>
    <col min="1" max="1" width="23.109375" bestFit="1" customWidth="1"/>
    <col min="2" max="2" width="16" customWidth="1"/>
    <col min="3" max="3" width="27.88671875" customWidth="1"/>
    <col min="4" max="4" width="15.77734375" bestFit="1" customWidth="1"/>
    <col min="5" max="5" width="25.77734375" bestFit="1" customWidth="1"/>
    <col min="6" max="8" width="19.77734375" bestFit="1" customWidth="1"/>
    <col min="9" max="9" width="22.33203125" customWidth="1"/>
    <col min="10" max="10" width="19.77734375" bestFit="1" customWidth="1"/>
    <col min="11" max="11" width="21.44140625" bestFit="1" customWidth="1"/>
    <col min="12" max="12" width="19.109375" customWidth="1"/>
    <col min="13" max="13" width="20.77734375" customWidth="1"/>
    <col min="14" max="14" width="16.88671875" customWidth="1"/>
  </cols>
  <sheetData>
    <row r="1" spans="1:11" x14ac:dyDescent="0.3">
      <c r="A1" s="79" t="s">
        <v>606</v>
      </c>
      <c r="B1" s="79"/>
      <c r="C1" s="79"/>
      <c r="D1" s="79"/>
      <c r="E1" s="79"/>
      <c r="F1" s="79"/>
      <c r="G1" s="79"/>
    </row>
    <row r="3" spans="1:11" x14ac:dyDescent="0.3">
      <c r="A3" s="9" t="s">
        <v>605</v>
      </c>
      <c r="B3" s="9" t="s">
        <v>583</v>
      </c>
    </row>
    <row r="4" spans="1:11" x14ac:dyDescent="0.3">
      <c r="A4" s="9" t="s">
        <v>581</v>
      </c>
      <c r="B4">
        <v>2003</v>
      </c>
      <c r="C4">
        <v>2004</v>
      </c>
      <c r="D4">
        <v>2006</v>
      </c>
      <c r="E4">
        <v>2007</v>
      </c>
      <c r="F4">
        <v>2012</v>
      </c>
      <c r="G4">
        <v>2013</v>
      </c>
      <c r="H4">
        <v>2014</v>
      </c>
      <c r="I4">
        <v>2015</v>
      </c>
      <c r="J4">
        <v>2016</v>
      </c>
      <c r="K4" t="s">
        <v>582</v>
      </c>
    </row>
    <row r="5" spans="1:11" x14ac:dyDescent="0.3">
      <c r="A5" s="10" t="s">
        <v>10</v>
      </c>
      <c r="B5" s="13"/>
      <c r="C5" s="13"/>
      <c r="D5" s="13"/>
      <c r="E5" s="13"/>
      <c r="F5" s="13">
        <v>534000000</v>
      </c>
      <c r="G5" s="13">
        <v>1958000000</v>
      </c>
      <c r="H5" s="13">
        <v>5049000000</v>
      </c>
      <c r="I5" s="13">
        <v>7255000000</v>
      </c>
      <c r="J5" s="13"/>
      <c r="K5" s="13">
        <v>14796000000</v>
      </c>
    </row>
    <row r="6" spans="1:11" x14ac:dyDescent="0.3">
      <c r="A6" s="10" t="s">
        <v>17</v>
      </c>
      <c r="B6" s="13"/>
      <c r="C6" s="13"/>
      <c r="D6" s="13"/>
      <c r="E6" s="13"/>
      <c r="F6" s="13">
        <v>657315000</v>
      </c>
      <c r="G6" s="13">
        <v>660318000</v>
      </c>
      <c r="H6" s="13"/>
      <c r="I6" s="13">
        <v>851710000</v>
      </c>
      <c r="J6" s="13">
        <v>825780000</v>
      </c>
      <c r="K6" s="13">
        <v>2995123000</v>
      </c>
    </row>
    <row r="7" spans="1:11" x14ac:dyDescent="0.3">
      <c r="A7" s="10" t="s">
        <v>20</v>
      </c>
      <c r="B7" s="13"/>
      <c r="C7" s="13"/>
      <c r="D7" s="13"/>
      <c r="E7" s="13"/>
      <c r="F7" s="13"/>
      <c r="G7" s="13">
        <v>48999000000</v>
      </c>
      <c r="H7" s="13">
        <v>52503000000</v>
      </c>
      <c r="I7" s="13">
        <v>71230000000</v>
      </c>
      <c r="J7" s="13">
        <v>60024000000</v>
      </c>
      <c r="K7" s="13">
        <v>232756000000</v>
      </c>
    </row>
    <row r="8" spans="1:11" x14ac:dyDescent="0.3">
      <c r="A8" s="10" t="s">
        <v>23</v>
      </c>
      <c r="B8" s="13"/>
      <c r="C8" s="13"/>
      <c r="D8" s="13"/>
      <c r="E8" s="13"/>
      <c r="F8" s="13">
        <v>6105000000</v>
      </c>
      <c r="G8" s="13">
        <v>6002000000</v>
      </c>
      <c r="H8" s="13">
        <v>3763000000</v>
      </c>
      <c r="I8" s="13">
        <v>7687000000</v>
      </c>
      <c r="J8" s="13"/>
      <c r="K8" s="13">
        <v>23557000000</v>
      </c>
    </row>
    <row r="9" spans="1:11" x14ac:dyDescent="0.3">
      <c r="A9" s="10" t="s">
        <v>26</v>
      </c>
      <c r="B9" s="13"/>
      <c r="C9" s="13"/>
      <c r="D9" s="13"/>
      <c r="E9" s="13"/>
      <c r="F9" s="13"/>
      <c r="G9" s="13">
        <v>898399000</v>
      </c>
      <c r="H9" s="13">
        <v>782091000</v>
      </c>
      <c r="I9" s="13">
        <v>422220000</v>
      </c>
      <c r="J9" s="13">
        <v>1525774000</v>
      </c>
      <c r="K9" s="13">
        <v>3628484000</v>
      </c>
    </row>
    <row r="10" spans="1:11" x14ac:dyDescent="0.3">
      <c r="A10" s="10" t="s">
        <v>28</v>
      </c>
      <c r="B10" s="13"/>
      <c r="C10" s="13"/>
      <c r="D10" s="13"/>
      <c r="E10" s="13"/>
      <c r="F10" s="13">
        <v>1360000000</v>
      </c>
      <c r="G10" s="13">
        <v>2133000000</v>
      </c>
      <c r="H10" s="13">
        <v>2599000000</v>
      </c>
      <c r="I10" s="13">
        <v>2867000000</v>
      </c>
      <c r="J10" s="13"/>
      <c r="K10" s="13">
        <v>8959000000</v>
      </c>
    </row>
    <row r="11" spans="1:11" x14ac:dyDescent="0.3">
      <c r="A11" s="10" t="s">
        <v>30</v>
      </c>
      <c r="B11" s="13"/>
      <c r="C11" s="13"/>
      <c r="D11" s="13"/>
      <c r="E11" s="13"/>
      <c r="F11" s="13"/>
      <c r="G11" s="13">
        <v>449220000</v>
      </c>
      <c r="H11" s="13">
        <v>432568000</v>
      </c>
      <c r="I11" s="13">
        <v>904654000</v>
      </c>
      <c r="J11" s="13">
        <v>1492094000</v>
      </c>
      <c r="K11" s="13">
        <v>3278536000</v>
      </c>
    </row>
    <row r="12" spans="1:11" x14ac:dyDescent="0.3">
      <c r="A12" s="10" t="s">
        <v>32</v>
      </c>
      <c r="B12" s="13"/>
      <c r="C12" s="13"/>
      <c r="D12" s="13"/>
      <c r="E12" s="13"/>
      <c r="F12" s="13"/>
      <c r="G12" s="13">
        <v>782923000</v>
      </c>
      <c r="H12" s="13">
        <v>789806000</v>
      </c>
      <c r="I12" s="13">
        <v>830841000</v>
      </c>
      <c r="J12" s="13">
        <v>1041796000</v>
      </c>
      <c r="K12" s="13">
        <v>3445366000</v>
      </c>
    </row>
    <row r="13" spans="1:11" x14ac:dyDescent="0.3">
      <c r="A13" s="10" t="s">
        <v>34</v>
      </c>
      <c r="B13" s="13"/>
      <c r="C13" s="13"/>
      <c r="D13" s="13"/>
      <c r="E13" s="13"/>
      <c r="F13" s="13">
        <v>1958000000</v>
      </c>
      <c r="G13" s="13">
        <v>2130000000</v>
      </c>
      <c r="H13" s="13">
        <v>2861000000</v>
      </c>
      <c r="I13" s="13">
        <v>2010000000</v>
      </c>
      <c r="J13" s="13"/>
      <c r="K13" s="13">
        <v>8959000000</v>
      </c>
    </row>
    <row r="14" spans="1:11" x14ac:dyDescent="0.3">
      <c r="A14" s="10" t="s">
        <v>37</v>
      </c>
      <c r="B14" s="13"/>
      <c r="C14" s="13"/>
      <c r="D14" s="13"/>
      <c r="E14" s="13"/>
      <c r="F14" s="13">
        <v>974364000</v>
      </c>
      <c r="G14" s="13">
        <v>1098912000</v>
      </c>
      <c r="H14" s="13">
        <v>1098467000</v>
      </c>
      <c r="I14" s="13">
        <v>1261860000</v>
      </c>
      <c r="J14" s="13"/>
      <c r="K14" s="13">
        <v>4433603000</v>
      </c>
    </row>
    <row r="15" spans="1:11" x14ac:dyDescent="0.3">
      <c r="A15" s="10" t="s">
        <v>39</v>
      </c>
      <c r="B15" s="13"/>
      <c r="C15" s="13"/>
      <c r="D15" s="13"/>
      <c r="E15" s="13"/>
      <c r="F15" s="13"/>
      <c r="G15" s="13">
        <v>349800000</v>
      </c>
      <c r="H15" s="13">
        <v>297600000</v>
      </c>
      <c r="I15" s="13">
        <v>123800000</v>
      </c>
      <c r="J15" s="13">
        <v>1300000</v>
      </c>
      <c r="K15" s="13">
        <v>772500000</v>
      </c>
    </row>
    <row r="16" spans="1:11" x14ac:dyDescent="0.3">
      <c r="A16" s="10" t="s">
        <v>40</v>
      </c>
      <c r="B16" s="13"/>
      <c r="C16" s="13"/>
      <c r="D16" s="13"/>
      <c r="E16" s="13"/>
      <c r="F16" s="13">
        <v>1188000000</v>
      </c>
      <c r="G16" s="13">
        <v>1184000000</v>
      </c>
      <c r="H16" s="13">
        <v>1254000000</v>
      </c>
      <c r="I16" s="13">
        <v>1259000000</v>
      </c>
      <c r="J16" s="13"/>
      <c r="K16" s="13">
        <v>4885000000</v>
      </c>
    </row>
    <row r="17" spans="1:11" x14ac:dyDescent="0.3">
      <c r="A17" s="10" t="s">
        <v>43</v>
      </c>
      <c r="B17" s="13"/>
      <c r="C17" s="13"/>
      <c r="D17" s="13"/>
      <c r="E17" s="13"/>
      <c r="F17" s="13">
        <v>2956000000</v>
      </c>
      <c r="G17" s="13">
        <v>3048900000</v>
      </c>
      <c r="H17" s="13">
        <v>3127400000</v>
      </c>
      <c r="I17" s="13">
        <v>3333500000</v>
      </c>
      <c r="J17" s="13"/>
      <c r="K17" s="13">
        <v>12465800000</v>
      </c>
    </row>
    <row r="18" spans="1:11" x14ac:dyDescent="0.3">
      <c r="A18" s="10" t="s">
        <v>45</v>
      </c>
      <c r="B18" s="13"/>
      <c r="C18" s="13"/>
      <c r="D18" s="13"/>
      <c r="E18" s="13"/>
      <c r="F18" s="13">
        <v>4563000000</v>
      </c>
      <c r="G18" s="13">
        <v>5109000000</v>
      </c>
      <c r="H18" s="13">
        <v>4808000000</v>
      </c>
      <c r="I18" s="13">
        <v>4151000000</v>
      </c>
      <c r="J18" s="13"/>
      <c r="K18" s="13">
        <v>18631000000</v>
      </c>
    </row>
    <row r="19" spans="1:11" x14ac:dyDescent="0.3">
      <c r="A19" s="10" t="s">
        <v>48</v>
      </c>
      <c r="B19" s="13"/>
      <c r="C19" s="13"/>
      <c r="D19" s="13"/>
      <c r="E19" s="13"/>
      <c r="F19" s="13">
        <v>11978000000</v>
      </c>
      <c r="G19" s="13">
        <v>12209000000</v>
      </c>
      <c r="H19" s="13">
        <v>12304000000</v>
      </c>
      <c r="I19" s="13">
        <v>5329000000</v>
      </c>
      <c r="J19" s="13"/>
      <c r="K19" s="13">
        <v>41820000000</v>
      </c>
    </row>
    <row r="20" spans="1:11" x14ac:dyDescent="0.3">
      <c r="A20" s="10" t="s">
        <v>50</v>
      </c>
      <c r="B20" s="13"/>
      <c r="C20" s="13"/>
      <c r="D20" s="13"/>
      <c r="E20" s="13"/>
      <c r="F20" s="13">
        <v>185251000</v>
      </c>
      <c r="G20" s="13">
        <v>249019000</v>
      </c>
      <c r="H20" s="13">
        <v>264170000</v>
      </c>
      <c r="I20" s="13">
        <v>256215000</v>
      </c>
      <c r="J20" s="13"/>
      <c r="K20" s="13">
        <v>954655000</v>
      </c>
    </row>
    <row r="21" spans="1:11" x14ac:dyDescent="0.3">
      <c r="A21" s="10" t="s">
        <v>53</v>
      </c>
      <c r="B21" s="13"/>
      <c r="C21" s="13"/>
      <c r="D21" s="13"/>
      <c r="E21" s="13"/>
      <c r="F21" s="13"/>
      <c r="G21" s="13">
        <v>867434000</v>
      </c>
      <c r="H21" s="13">
        <v>802532000</v>
      </c>
      <c r="I21" s="13">
        <v>256297000</v>
      </c>
      <c r="J21" s="13">
        <v>929238000</v>
      </c>
      <c r="K21" s="13">
        <v>2855501000</v>
      </c>
    </row>
    <row r="22" spans="1:11" x14ac:dyDescent="0.3">
      <c r="A22" s="10" t="s">
        <v>55</v>
      </c>
      <c r="B22" s="13"/>
      <c r="C22" s="13"/>
      <c r="D22" s="13"/>
      <c r="E22" s="13"/>
      <c r="F22" s="13">
        <v>314893000</v>
      </c>
      <c r="G22" s="13">
        <v>415811000</v>
      </c>
      <c r="H22" s="13">
        <v>490708000</v>
      </c>
      <c r="I22" s="13">
        <v>466917000</v>
      </c>
      <c r="J22" s="13"/>
      <c r="K22" s="13">
        <v>1688329000</v>
      </c>
    </row>
    <row r="23" spans="1:11" x14ac:dyDescent="0.3">
      <c r="A23" s="10" t="s">
        <v>57</v>
      </c>
      <c r="B23" s="13"/>
      <c r="C23" s="13"/>
      <c r="D23" s="13"/>
      <c r="E23" s="13"/>
      <c r="F23" s="13">
        <v>511468000</v>
      </c>
      <c r="G23" s="13">
        <v>610036000</v>
      </c>
      <c r="H23" s="13">
        <v>327403000</v>
      </c>
      <c r="I23" s="13">
        <v>581727000</v>
      </c>
      <c r="J23" s="13"/>
      <c r="K23" s="13">
        <v>2030634000</v>
      </c>
    </row>
    <row r="24" spans="1:11" x14ac:dyDescent="0.3">
      <c r="A24" s="10" t="s">
        <v>60</v>
      </c>
      <c r="B24" s="13"/>
      <c r="C24" s="13"/>
      <c r="D24" s="13"/>
      <c r="E24" s="13"/>
      <c r="F24" s="13">
        <v>532000000</v>
      </c>
      <c r="G24" s="13">
        <v>838000000</v>
      </c>
      <c r="H24" s="13">
        <v>932000000</v>
      </c>
      <c r="I24" s="13">
        <v>1330000000</v>
      </c>
      <c r="J24" s="13"/>
      <c r="K24" s="13">
        <v>3632000000</v>
      </c>
    </row>
    <row r="25" spans="1:11" x14ac:dyDescent="0.3">
      <c r="A25" s="10" t="s">
        <v>61</v>
      </c>
      <c r="B25" s="13"/>
      <c r="C25" s="13"/>
      <c r="D25" s="13"/>
      <c r="E25" s="13"/>
      <c r="F25" s="13">
        <v>3695000000</v>
      </c>
      <c r="G25" s="13">
        <v>5012000000</v>
      </c>
      <c r="H25" s="13">
        <v>4651000000</v>
      </c>
      <c r="I25" s="13">
        <v>3610000000</v>
      </c>
      <c r="J25" s="13"/>
      <c r="K25" s="13">
        <v>16968000000</v>
      </c>
    </row>
    <row r="26" spans="1:11" x14ac:dyDescent="0.3">
      <c r="A26" s="10" t="s">
        <v>62</v>
      </c>
      <c r="B26" s="13"/>
      <c r="C26" s="13"/>
      <c r="D26" s="13"/>
      <c r="E26" s="13"/>
      <c r="F26" s="13"/>
      <c r="G26" s="13">
        <v>378400000</v>
      </c>
      <c r="H26" s="13">
        <v>326300000</v>
      </c>
      <c r="I26" s="13">
        <v>358600000</v>
      </c>
      <c r="J26" s="13">
        <v>425500000</v>
      </c>
      <c r="K26" s="13">
        <v>1488800000</v>
      </c>
    </row>
    <row r="27" spans="1:11" x14ac:dyDescent="0.3">
      <c r="A27" s="10" t="s">
        <v>64</v>
      </c>
      <c r="B27" s="13"/>
      <c r="C27" s="13"/>
      <c r="D27" s="13"/>
      <c r="E27" s="13"/>
      <c r="F27" s="13"/>
      <c r="G27" s="13">
        <v>562554000</v>
      </c>
      <c r="H27" s="13">
        <v>896000000</v>
      </c>
      <c r="I27" s="13">
        <v>618000000</v>
      </c>
      <c r="J27" s="13">
        <v>757000000</v>
      </c>
      <c r="K27" s="13">
        <v>2833554000</v>
      </c>
    </row>
    <row r="28" spans="1:11" x14ac:dyDescent="0.3">
      <c r="A28" s="10" t="s">
        <v>66</v>
      </c>
      <c r="B28" s="13"/>
      <c r="C28" s="13"/>
      <c r="D28" s="13"/>
      <c r="E28" s="13"/>
      <c r="F28" s="13"/>
      <c r="G28" s="13">
        <v>773000000</v>
      </c>
      <c r="H28" s="13">
        <v>1520000000</v>
      </c>
      <c r="I28" s="13">
        <v>1693000000</v>
      </c>
      <c r="J28" s="13">
        <v>2152000000</v>
      </c>
      <c r="K28" s="13">
        <v>6138000000</v>
      </c>
    </row>
    <row r="29" spans="1:11" x14ac:dyDescent="0.3">
      <c r="A29" s="10" t="s">
        <v>68</v>
      </c>
      <c r="B29" s="13"/>
      <c r="C29" s="13"/>
      <c r="D29" s="13"/>
      <c r="E29" s="13"/>
      <c r="F29" s="13">
        <v>745872000</v>
      </c>
      <c r="G29" s="13">
        <v>815079000</v>
      </c>
      <c r="H29" s="13">
        <v>898586000</v>
      </c>
      <c r="I29" s="13">
        <v>907716000</v>
      </c>
      <c r="J29" s="13"/>
      <c r="K29" s="13">
        <v>3367253000</v>
      </c>
    </row>
    <row r="30" spans="1:11" x14ac:dyDescent="0.3">
      <c r="A30" s="10" t="s">
        <v>70</v>
      </c>
      <c r="B30" s="13"/>
      <c r="C30" s="13"/>
      <c r="D30" s="13"/>
      <c r="E30" s="13"/>
      <c r="F30" s="13"/>
      <c r="G30" s="13">
        <v>5867000000</v>
      </c>
      <c r="H30" s="13">
        <v>6191000000</v>
      </c>
      <c r="I30" s="13">
        <v>8470000000</v>
      </c>
      <c r="J30" s="13">
        <v>9794000000</v>
      </c>
      <c r="K30" s="13">
        <v>30322000000</v>
      </c>
    </row>
    <row r="31" spans="1:11" x14ac:dyDescent="0.3">
      <c r="A31" s="10" t="s">
        <v>71</v>
      </c>
      <c r="B31" s="13"/>
      <c r="C31" s="13"/>
      <c r="D31" s="13"/>
      <c r="E31" s="13"/>
      <c r="F31" s="13">
        <v>1556000000</v>
      </c>
      <c r="G31" s="13">
        <v>2282000000</v>
      </c>
      <c r="H31" s="13">
        <v>2903000000</v>
      </c>
      <c r="I31" s="13">
        <v>2559000000</v>
      </c>
      <c r="J31" s="13"/>
      <c r="K31" s="13">
        <v>9300000000</v>
      </c>
    </row>
    <row r="32" spans="1:11" x14ac:dyDescent="0.3">
      <c r="A32" s="10" t="s">
        <v>73</v>
      </c>
      <c r="B32" s="13"/>
      <c r="C32" s="13"/>
      <c r="D32" s="13"/>
      <c r="E32" s="13"/>
      <c r="F32" s="13">
        <v>1119719000</v>
      </c>
      <c r="G32" s="13">
        <v>1214305000</v>
      </c>
      <c r="H32" s="13">
        <v>1486922000</v>
      </c>
      <c r="I32" s="13">
        <v>1612789000</v>
      </c>
      <c r="J32" s="13"/>
      <c r="K32" s="13">
        <v>5433735000</v>
      </c>
    </row>
    <row r="33" spans="1:11" x14ac:dyDescent="0.3">
      <c r="A33" s="10" t="s">
        <v>75</v>
      </c>
      <c r="B33" s="13"/>
      <c r="C33" s="13"/>
      <c r="D33" s="13"/>
      <c r="E33" s="13"/>
      <c r="F33" s="13"/>
      <c r="G33" s="13">
        <v>745000000</v>
      </c>
      <c r="H33" s="13">
        <v>178000000</v>
      </c>
      <c r="I33" s="13">
        <v>2233000000</v>
      </c>
      <c r="J33" s="13">
        <v>4186000000</v>
      </c>
      <c r="K33" s="13">
        <v>7342000000</v>
      </c>
    </row>
    <row r="34" spans="1:11" x14ac:dyDescent="0.3">
      <c r="A34" s="10" t="s">
        <v>77</v>
      </c>
      <c r="B34" s="13"/>
      <c r="C34" s="13"/>
      <c r="D34" s="13"/>
      <c r="E34" s="13"/>
      <c r="F34" s="13"/>
      <c r="G34" s="13">
        <v>740300000</v>
      </c>
      <c r="H34" s="13">
        <v>820800000</v>
      </c>
      <c r="I34" s="13">
        <v>888500000</v>
      </c>
      <c r="J34" s="13">
        <v>889500000</v>
      </c>
      <c r="K34" s="13">
        <v>3339100000</v>
      </c>
    </row>
    <row r="35" spans="1:11" x14ac:dyDescent="0.3">
      <c r="A35" s="10" t="s">
        <v>79</v>
      </c>
      <c r="B35" s="13"/>
      <c r="C35" s="13"/>
      <c r="D35" s="13"/>
      <c r="E35" s="13"/>
      <c r="F35" s="13">
        <v>4370100000</v>
      </c>
      <c r="G35" s="13">
        <v>4588200000</v>
      </c>
      <c r="H35" s="13">
        <v>5049900000</v>
      </c>
      <c r="I35" s="13">
        <v>5274700000</v>
      </c>
      <c r="J35" s="13"/>
      <c r="K35" s="13">
        <v>19282900000</v>
      </c>
    </row>
    <row r="36" spans="1:11" x14ac:dyDescent="0.3">
      <c r="A36" s="10" t="s">
        <v>81</v>
      </c>
      <c r="B36" s="13"/>
      <c r="C36" s="13"/>
      <c r="D36" s="13"/>
      <c r="E36" s="13"/>
      <c r="F36" s="13">
        <v>5135000000</v>
      </c>
      <c r="G36" s="13">
        <v>4681000000</v>
      </c>
      <c r="H36" s="13">
        <v>-635000000</v>
      </c>
      <c r="I36" s="13">
        <v>-25845000000</v>
      </c>
      <c r="J36" s="13"/>
      <c r="K36" s="13">
        <v>-16664000000</v>
      </c>
    </row>
    <row r="37" spans="1:11" x14ac:dyDescent="0.3">
      <c r="A37" s="10" t="s">
        <v>84</v>
      </c>
      <c r="B37" s="13"/>
      <c r="C37" s="13"/>
      <c r="D37" s="13"/>
      <c r="E37" s="13"/>
      <c r="F37" s="13"/>
      <c r="G37" s="13">
        <v>5456000000</v>
      </c>
      <c r="H37" s="13">
        <v>7878000000</v>
      </c>
      <c r="I37" s="13">
        <v>-1090000000</v>
      </c>
      <c r="J37" s="13">
        <v>-1426000000</v>
      </c>
      <c r="K37" s="13">
        <v>10818000000</v>
      </c>
    </row>
    <row r="38" spans="1:11" x14ac:dyDescent="0.3">
      <c r="A38" s="10" t="s">
        <v>85</v>
      </c>
      <c r="B38" s="13"/>
      <c r="C38" s="13"/>
      <c r="D38" s="13"/>
      <c r="E38" s="13"/>
      <c r="F38" s="13"/>
      <c r="G38" s="13">
        <v>1556000000</v>
      </c>
      <c r="H38" s="13">
        <v>1661900000</v>
      </c>
      <c r="I38" s="13">
        <v>1923500000</v>
      </c>
      <c r="J38" s="13">
        <v>2192100000</v>
      </c>
      <c r="K38" s="13">
        <v>7333500000</v>
      </c>
    </row>
    <row r="39" spans="1:11" x14ac:dyDescent="0.3">
      <c r="A39" s="10" t="s">
        <v>87</v>
      </c>
      <c r="B39" s="13"/>
      <c r="C39" s="13"/>
      <c r="D39" s="13"/>
      <c r="E39" s="13"/>
      <c r="F39" s="13">
        <v>830300000</v>
      </c>
      <c r="G39" s="13">
        <v>902800000</v>
      </c>
      <c r="H39" s="13">
        <v>1048700000</v>
      </c>
      <c r="I39" s="13">
        <v>1110400000</v>
      </c>
      <c r="J39" s="13"/>
      <c r="K39" s="13">
        <v>3892200000</v>
      </c>
    </row>
    <row r="40" spans="1:11" x14ac:dyDescent="0.3">
      <c r="A40" s="10" t="s">
        <v>89</v>
      </c>
      <c r="B40" s="13"/>
      <c r="C40" s="13"/>
      <c r="D40" s="13"/>
      <c r="E40" s="13"/>
      <c r="F40" s="13">
        <v>645000000</v>
      </c>
      <c r="G40" s="13">
        <v>1125000000</v>
      </c>
      <c r="H40" s="13">
        <v>2185000000</v>
      </c>
      <c r="I40" s="13">
        <v>1968000000</v>
      </c>
      <c r="J40" s="13"/>
      <c r="K40" s="13">
        <v>5923000000</v>
      </c>
    </row>
    <row r="41" spans="1:11" x14ac:dyDescent="0.3">
      <c r="A41" s="10" t="s">
        <v>91</v>
      </c>
      <c r="B41" s="13"/>
      <c r="C41" s="13"/>
      <c r="D41" s="13"/>
      <c r="E41" s="13"/>
      <c r="F41" s="13">
        <v>1451000000</v>
      </c>
      <c r="G41" s="13">
        <v>1372000000</v>
      </c>
      <c r="H41" s="13">
        <v>1183000000</v>
      </c>
      <c r="I41" s="13">
        <v>1319000000</v>
      </c>
      <c r="J41" s="13"/>
      <c r="K41" s="13">
        <v>5325000000</v>
      </c>
    </row>
    <row r="42" spans="1:11" x14ac:dyDescent="0.3">
      <c r="A42" s="10" t="s">
        <v>93</v>
      </c>
      <c r="B42" s="13"/>
      <c r="C42" s="13"/>
      <c r="D42" s="13"/>
      <c r="E42" s="13"/>
      <c r="F42" s="13"/>
      <c r="G42" s="13"/>
      <c r="H42" s="13"/>
      <c r="I42" s="13">
        <v>1769000000</v>
      </c>
      <c r="J42" s="13">
        <v>587000000</v>
      </c>
      <c r="K42" s="13">
        <v>2356000000</v>
      </c>
    </row>
    <row r="43" spans="1:11" x14ac:dyDescent="0.3">
      <c r="A43" s="10" t="s">
        <v>94</v>
      </c>
      <c r="B43" s="13"/>
      <c r="C43" s="13"/>
      <c r="D43" s="13"/>
      <c r="E43" s="13"/>
      <c r="F43" s="13">
        <v>379300000</v>
      </c>
      <c r="G43" s="13">
        <v>463500000</v>
      </c>
      <c r="H43" s="13"/>
      <c r="I43" s="13">
        <v>492300000</v>
      </c>
      <c r="J43" s="13">
        <v>537700000</v>
      </c>
      <c r="K43" s="13">
        <v>1872800000</v>
      </c>
    </row>
    <row r="44" spans="1:11" x14ac:dyDescent="0.3">
      <c r="A44" s="10" t="s">
        <v>96</v>
      </c>
      <c r="B44" s="13"/>
      <c r="C44" s="13"/>
      <c r="D44" s="13"/>
      <c r="E44" s="13"/>
      <c r="F44" s="13">
        <v>923266000</v>
      </c>
      <c r="G44" s="13">
        <v>949000000</v>
      </c>
      <c r="H44" s="13">
        <v>1001000000</v>
      </c>
      <c r="I44" s="13">
        <v>1072000000</v>
      </c>
      <c r="J44" s="13"/>
      <c r="K44" s="13">
        <v>3945266000</v>
      </c>
    </row>
    <row r="45" spans="1:11" x14ac:dyDescent="0.3">
      <c r="A45" s="10" t="s">
        <v>98</v>
      </c>
      <c r="B45" s="13"/>
      <c r="C45" s="13"/>
      <c r="D45" s="13"/>
      <c r="E45" s="13"/>
      <c r="F45" s="13">
        <v>8197000000</v>
      </c>
      <c r="G45" s="13">
        <v>9404000000</v>
      </c>
      <c r="H45" s="13">
        <v>10325000000</v>
      </c>
      <c r="I45" s="13">
        <v>9086000000</v>
      </c>
      <c r="J45" s="13"/>
      <c r="K45" s="13">
        <v>37012000000</v>
      </c>
    </row>
    <row r="46" spans="1:11" x14ac:dyDescent="0.3">
      <c r="A46" s="10" t="s">
        <v>100</v>
      </c>
      <c r="B46" s="13"/>
      <c r="C46" s="13"/>
      <c r="D46" s="13"/>
      <c r="E46" s="13"/>
      <c r="F46" s="13"/>
      <c r="G46" s="13">
        <v>230000000</v>
      </c>
      <c r="H46" s="13">
        <v>298900000</v>
      </c>
      <c r="I46" s="13">
        <v>388700000</v>
      </c>
      <c r="J46" s="13">
        <v>490200000</v>
      </c>
      <c r="K46" s="13">
        <v>1407800000</v>
      </c>
    </row>
    <row r="47" spans="1:11" x14ac:dyDescent="0.3">
      <c r="A47" s="10" t="s">
        <v>101</v>
      </c>
      <c r="B47" s="13"/>
      <c r="C47" s="13"/>
      <c r="D47" s="13"/>
      <c r="E47" s="13"/>
      <c r="F47" s="13"/>
      <c r="G47" s="13">
        <v>1773098000</v>
      </c>
      <c r="H47" s="13">
        <v>1830223000</v>
      </c>
      <c r="I47" s="13">
        <v>1953051000</v>
      </c>
      <c r="J47" s="13">
        <v>2060395000</v>
      </c>
      <c r="K47" s="13">
        <v>7616767000</v>
      </c>
    </row>
    <row r="48" spans="1:11" x14ac:dyDescent="0.3">
      <c r="A48" s="10" t="s">
        <v>102</v>
      </c>
      <c r="B48" s="13"/>
      <c r="C48" s="13"/>
      <c r="D48" s="13"/>
      <c r="E48" s="13"/>
      <c r="F48" s="13"/>
      <c r="G48" s="13">
        <v>6542000000</v>
      </c>
      <c r="H48" s="13">
        <v>7483000000</v>
      </c>
      <c r="I48" s="13">
        <v>7444000000</v>
      </c>
      <c r="J48" s="13">
        <v>5841000000</v>
      </c>
      <c r="K48" s="13">
        <v>27310000000</v>
      </c>
    </row>
    <row r="49" spans="1:11" x14ac:dyDescent="0.3">
      <c r="A49" s="10" t="s">
        <v>103</v>
      </c>
      <c r="B49" s="13"/>
      <c r="C49" s="13"/>
      <c r="D49" s="13"/>
      <c r="E49" s="13"/>
      <c r="F49" s="13">
        <v>16063000000</v>
      </c>
      <c r="G49" s="13">
        <v>25893000000</v>
      </c>
      <c r="H49" s="13">
        <v>15133000000</v>
      </c>
      <c r="I49" s="13">
        <v>30499000000</v>
      </c>
      <c r="J49" s="13"/>
      <c r="K49" s="13">
        <v>87588000000</v>
      </c>
    </row>
    <row r="50" spans="1:11" x14ac:dyDescent="0.3">
      <c r="A50" s="10" t="s">
        <v>105</v>
      </c>
      <c r="B50" s="13"/>
      <c r="C50" s="13"/>
      <c r="D50" s="13"/>
      <c r="E50" s="13"/>
      <c r="F50" s="13">
        <v>2770000000</v>
      </c>
      <c r="G50" s="13">
        <v>496000000</v>
      </c>
      <c r="H50" s="13">
        <v>656000000</v>
      </c>
      <c r="I50" s="13">
        <v>449000000</v>
      </c>
      <c r="J50" s="13"/>
      <c r="K50" s="13">
        <v>4371000000</v>
      </c>
    </row>
    <row r="51" spans="1:11" x14ac:dyDescent="0.3">
      <c r="A51" s="10" t="s">
        <v>106</v>
      </c>
      <c r="B51" s="13"/>
      <c r="C51" s="13"/>
      <c r="D51" s="13"/>
      <c r="E51" s="13"/>
      <c r="F51" s="13"/>
      <c r="G51" s="13">
        <v>1638218000</v>
      </c>
      <c r="H51" s="13">
        <v>1614587000</v>
      </c>
      <c r="I51" s="13">
        <v>1554293000</v>
      </c>
      <c r="J51" s="13">
        <v>1414903000</v>
      </c>
      <c r="K51" s="13">
        <v>6222001000</v>
      </c>
    </row>
    <row r="52" spans="1:11" x14ac:dyDescent="0.3">
      <c r="A52" s="10" t="s">
        <v>107</v>
      </c>
      <c r="B52" s="13"/>
      <c r="C52" s="13"/>
      <c r="D52" s="13"/>
      <c r="E52" s="13"/>
      <c r="F52" s="13">
        <v>3491000000</v>
      </c>
      <c r="G52" s="13">
        <v>3919000000</v>
      </c>
      <c r="H52" s="13">
        <v>3702000000</v>
      </c>
      <c r="I52" s="13">
        <v>3584000000</v>
      </c>
      <c r="J52" s="13"/>
      <c r="K52" s="13">
        <v>14696000000</v>
      </c>
    </row>
    <row r="53" spans="1:11" x14ac:dyDescent="0.3">
      <c r="A53" s="10" t="s">
        <v>108</v>
      </c>
      <c r="B53" s="13"/>
      <c r="C53" s="13"/>
      <c r="D53" s="13"/>
      <c r="E53" s="13"/>
      <c r="F53" s="13">
        <v>2229000000</v>
      </c>
      <c r="G53" s="13"/>
      <c r="H53" s="13">
        <v>1293000000</v>
      </c>
      <c r="I53" s="13">
        <v>1455000000</v>
      </c>
      <c r="J53" s="13">
        <v>1573000000</v>
      </c>
      <c r="K53" s="13">
        <v>6550000000</v>
      </c>
    </row>
    <row r="54" spans="1:11" x14ac:dyDescent="0.3">
      <c r="A54" s="10" t="s">
        <v>110</v>
      </c>
      <c r="B54" s="13"/>
      <c r="C54" s="13"/>
      <c r="D54" s="13"/>
      <c r="E54" s="13"/>
      <c r="F54" s="13"/>
      <c r="G54" s="13">
        <v>639100000</v>
      </c>
      <c r="H54" s="13">
        <v>781500000</v>
      </c>
      <c r="I54" s="13">
        <v>843500000</v>
      </c>
      <c r="J54" s="13">
        <v>947600000</v>
      </c>
      <c r="K54" s="13">
        <v>3211700000</v>
      </c>
    </row>
    <row r="55" spans="1:11" x14ac:dyDescent="0.3">
      <c r="A55" s="10" t="s">
        <v>111</v>
      </c>
      <c r="B55" s="13"/>
      <c r="C55" s="13"/>
      <c r="D55" s="13"/>
      <c r="E55" s="13"/>
      <c r="F55" s="13"/>
      <c r="G55" s="13">
        <v>1255000000</v>
      </c>
      <c r="H55" s="13">
        <v>1606000000</v>
      </c>
      <c r="I55" s="13">
        <v>1500000000</v>
      </c>
      <c r="J55" s="13">
        <v>2158000000</v>
      </c>
      <c r="K55" s="13">
        <v>6519000000</v>
      </c>
    </row>
    <row r="56" spans="1:11" x14ac:dyDescent="0.3">
      <c r="A56" s="10" t="s">
        <v>112</v>
      </c>
      <c r="B56" s="13"/>
      <c r="C56" s="13"/>
      <c r="D56" s="13"/>
      <c r="E56" s="13"/>
      <c r="F56" s="13"/>
      <c r="G56" s="13">
        <v>1949000000</v>
      </c>
      <c r="H56" s="13">
        <v>2859000000</v>
      </c>
      <c r="I56" s="13">
        <v>-108000000</v>
      </c>
      <c r="J56" s="13">
        <v>-1331000000</v>
      </c>
      <c r="K56" s="13">
        <v>3369000000</v>
      </c>
    </row>
    <row r="57" spans="1:11" x14ac:dyDescent="0.3">
      <c r="A57" s="10" t="s">
        <v>114</v>
      </c>
      <c r="B57" s="13"/>
      <c r="C57" s="13"/>
      <c r="D57" s="13"/>
      <c r="E57" s="13"/>
      <c r="F57" s="13"/>
      <c r="G57" s="13">
        <v>2490500000</v>
      </c>
      <c r="H57" s="13">
        <v>3955700000</v>
      </c>
      <c r="I57" s="13">
        <v>4984400000</v>
      </c>
      <c r="J57" s="13">
        <v>5638300000</v>
      </c>
      <c r="K57" s="13">
        <v>17068900000</v>
      </c>
    </row>
    <row r="58" spans="1:11" x14ac:dyDescent="0.3">
      <c r="A58" s="10" t="s">
        <v>115</v>
      </c>
      <c r="B58" s="13"/>
      <c r="C58" s="13"/>
      <c r="D58" s="13"/>
      <c r="E58" s="13"/>
      <c r="F58" s="13">
        <v>790500000</v>
      </c>
      <c r="G58" s="13">
        <v>795400000</v>
      </c>
      <c r="H58" s="13">
        <v>838600000</v>
      </c>
      <c r="I58" s="13">
        <v>605200000</v>
      </c>
      <c r="J58" s="13"/>
      <c r="K58" s="13">
        <v>3029700000</v>
      </c>
    </row>
    <row r="59" spans="1:11" x14ac:dyDescent="0.3">
      <c r="A59" s="10" t="s">
        <v>117</v>
      </c>
      <c r="B59" s="13"/>
      <c r="C59" s="13"/>
      <c r="D59" s="13"/>
      <c r="E59" s="13"/>
      <c r="F59" s="13">
        <v>4090000000</v>
      </c>
      <c r="G59" s="13">
        <v>3096000000</v>
      </c>
      <c r="H59" s="13">
        <v>2591000000</v>
      </c>
      <c r="I59" s="13">
        <v>1890000000</v>
      </c>
      <c r="J59" s="13"/>
      <c r="K59" s="13">
        <v>11667000000</v>
      </c>
    </row>
    <row r="60" spans="1:11" x14ac:dyDescent="0.3">
      <c r="A60" s="10" t="s">
        <v>118</v>
      </c>
      <c r="B60" s="13"/>
      <c r="C60" s="13"/>
      <c r="D60" s="13"/>
      <c r="E60" s="13"/>
      <c r="F60" s="13">
        <v>1090000000</v>
      </c>
      <c r="G60" s="13">
        <v>1020000000</v>
      </c>
      <c r="H60" s="13">
        <v>1098000000</v>
      </c>
      <c r="I60" s="13">
        <v>937000000</v>
      </c>
      <c r="J60" s="13"/>
      <c r="K60" s="13">
        <v>4145000000</v>
      </c>
    </row>
    <row r="61" spans="1:11" x14ac:dyDescent="0.3">
      <c r="A61" s="10" t="s">
        <v>119</v>
      </c>
      <c r="B61" s="13"/>
      <c r="C61" s="13"/>
      <c r="D61" s="13"/>
      <c r="E61" s="13"/>
      <c r="F61" s="13"/>
      <c r="G61" s="13">
        <v>855200000</v>
      </c>
      <c r="H61" s="13">
        <v>963700000</v>
      </c>
      <c r="I61" s="13">
        <v>939700000</v>
      </c>
      <c r="J61" s="13">
        <v>225900000</v>
      </c>
      <c r="K61" s="13">
        <v>2984500000</v>
      </c>
    </row>
    <row r="62" spans="1:11" x14ac:dyDescent="0.3">
      <c r="A62" s="10" t="s">
        <v>121</v>
      </c>
      <c r="B62" s="13"/>
      <c r="C62" s="13"/>
      <c r="D62" s="13"/>
      <c r="E62" s="13"/>
      <c r="F62" s="13">
        <v>640321000</v>
      </c>
      <c r="G62" s="13">
        <v>686426000</v>
      </c>
      <c r="H62" s="13">
        <v>801822000</v>
      </c>
      <c r="I62" s="13">
        <v>849365000</v>
      </c>
      <c r="J62" s="13"/>
      <c r="K62" s="13">
        <v>2977934000</v>
      </c>
    </row>
    <row r="63" spans="1:11" x14ac:dyDescent="0.3">
      <c r="A63" s="10" t="s">
        <v>122</v>
      </c>
      <c r="B63" s="13"/>
      <c r="C63" s="13"/>
      <c r="D63" s="13"/>
      <c r="E63" s="13"/>
      <c r="F63" s="13"/>
      <c r="G63" s="13">
        <v>1299000000</v>
      </c>
      <c r="H63" s="13">
        <v>1148500000</v>
      </c>
      <c r="I63" s="13">
        <v>1330300000</v>
      </c>
      <c r="J63" s="13">
        <v>881400000</v>
      </c>
      <c r="K63" s="13">
        <v>4659200000</v>
      </c>
    </row>
    <row r="64" spans="1:11" x14ac:dyDescent="0.3">
      <c r="A64" s="10" t="s">
        <v>124</v>
      </c>
      <c r="B64" s="13"/>
      <c r="C64" s="13"/>
      <c r="D64" s="13"/>
      <c r="E64" s="13"/>
      <c r="F64" s="13"/>
      <c r="G64" s="13">
        <v>1888000000</v>
      </c>
      <c r="H64" s="13">
        <v>1910000000</v>
      </c>
      <c r="I64" s="13">
        <v>2191000000</v>
      </c>
      <c r="J64" s="13">
        <v>2436000000</v>
      </c>
      <c r="K64" s="13">
        <v>8425000000</v>
      </c>
    </row>
    <row r="65" spans="1:11" x14ac:dyDescent="0.3">
      <c r="A65" s="10" t="s">
        <v>125</v>
      </c>
      <c r="B65" s="13"/>
      <c r="C65" s="13"/>
      <c r="D65" s="13"/>
      <c r="E65" s="13"/>
      <c r="F65" s="13"/>
      <c r="G65" s="13">
        <v>5628000000</v>
      </c>
      <c r="H65" s="13">
        <v>3314000000</v>
      </c>
      <c r="I65" s="13">
        <v>3785000000</v>
      </c>
      <c r="J65" s="13">
        <v>1093000000</v>
      </c>
      <c r="K65" s="13">
        <v>13820000000</v>
      </c>
    </row>
    <row r="66" spans="1:11" x14ac:dyDescent="0.3">
      <c r="A66" s="10" t="s">
        <v>127</v>
      </c>
      <c r="B66" s="13"/>
      <c r="C66" s="13"/>
      <c r="D66" s="13"/>
      <c r="E66" s="13"/>
      <c r="F66" s="13">
        <v>3226000000</v>
      </c>
      <c r="G66" s="13">
        <v>4513000000</v>
      </c>
      <c r="H66" s="13">
        <v>3767000000</v>
      </c>
      <c r="I66" s="13">
        <v>3629000000</v>
      </c>
      <c r="J66" s="13"/>
      <c r="K66" s="13">
        <v>15135000000</v>
      </c>
    </row>
    <row r="67" spans="1:11" x14ac:dyDescent="0.3">
      <c r="A67" s="10" t="s">
        <v>128</v>
      </c>
      <c r="B67" s="13"/>
      <c r="C67" s="13"/>
      <c r="D67" s="13"/>
      <c r="E67" s="13"/>
      <c r="F67" s="13">
        <v>599026000</v>
      </c>
      <c r="G67" s="13">
        <v>700705000</v>
      </c>
      <c r="H67" s="13">
        <v>734595000</v>
      </c>
      <c r="I67" s="13">
        <v>825173000</v>
      </c>
      <c r="J67" s="13"/>
      <c r="K67" s="13">
        <v>2859499000</v>
      </c>
    </row>
    <row r="68" spans="1:11" x14ac:dyDescent="0.3">
      <c r="A68" s="10" t="s">
        <v>130</v>
      </c>
      <c r="B68" s="13"/>
      <c r="C68" s="13"/>
      <c r="D68" s="13"/>
      <c r="E68" s="13"/>
      <c r="F68" s="13">
        <v>868527000</v>
      </c>
      <c r="G68" s="13">
        <v>919873000</v>
      </c>
      <c r="H68" s="13">
        <v>989073000</v>
      </c>
      <c r="I68" s="13">
        <v>995326000</v>
      </c>
      <c r="J68" s="13"/>
      <c r="K68" s="13">
        <v>3772799000</v>
      </c>
    </row>
    <row r="69" spans="1:11" x14ac:dyDescent="0.3">
      <c r="A69" s="10" t="s">
        <v>131</v>
      </c>
      <c r="B69" s="13"/>
      <c r="C69" s="13"/>
      <c r="D69" s="13"/>
      <c r="E69" s="13"/>
      <c r="F69" s="13"/>
      <c r="G69" s="13">
        <v>1342000000</v>
      </c>
      <c r="H69" s="13">
        <v>1772000000</v>
      </c>
      <c r="I69" s="13">
        <v>2574000000</v>
      </c>
      <c r="J69" s="13">
        <v>3071000000</v>
      </c>
      <c r="K69" s="13">
        <v>8759000000</v>
      </c>
    </row>
    <row r="70" spans="1:11" x14ac:dyDescent="0.3">
      <c r="A70" s="10" t="s">
        <v>133</v>
      </c>
      <c r="B70" s="13"/>
      <c r="C70" s="13"/>
      <c r="D70" s="13"/>
      <c r="E70" s="13"/>
      <c r="F70" s="13"/>
      <c r="G70" s="13">
        <v>1980000000</v>
      </c>
      <c r="H70" s="13">
        <v>2567700000</v>
      </c>
      <c r="I70" s="13">
        <v>2554200000</v>
      </c>
      <c r="J70" s="13">
        <v>3204400000</v>
      </c>
      <c r="K70" s="13">
        <v>10306300000</v>
      </c>
    </row>
    <row r="71" spans="1:11" x14ac:dyDescent="0.3">
      <c r="A71" s="10" t="s">
        <v>134</v>
      </c>
      <c r="B71" s="13"/>
      <c r="C71" s="13"/>
      <c r="D71" s="13"/>
      <c r="E71" s="13"/>
      <c r="F71" s="13"/>
      <c r="G71" s="13">
        <v>576012000</v>
      </c>
      <c r="H71" s="13"/>
      <c r="I71" s="13">
        <v>763084000</v>
      </c>
      <c r="J71" s="13">
        <v>1692149000</v>
      </c>
      <c r="K71" s="13">
        <v>3031245000</v>
      </c>
    </row>
    <row r="72" spans="1:11" x14ac:dyDescent="0.3">
      <c r="A72" s="10" t="s">
        <v>136</v>
      </c>
      <c r="B72" s="13"/>
      <c r="C72" s="13"/>
      <c r="D72" s="13"/>
      <c r="E72" s="13"/>
      <c r="F72" s="13">
        <v>2912400000</v>
      </c>
      <c r="G72" s="13">
        <v>2370000000</v>
      </c>
      <c r="H72" s="13">
        <v>1573300000</v>
      </c>
      <c r="I72" s="13">
        <v>1228100000</v>
      </c>
      <c r="J72" s="13"/>
      <c r="K72" s="13">
        <v>8083800000</v>
      </c>
    </row>
    <row r="73" spans="1:11" x14ac:dyDescent="0.3">
      <c r="A73" s="10" t="s">
        <v>138</v>
      </c>
      <c r="B73" s="13"/>
      <c r="C73" s="13"/>
      <c r="D73" s="13"/>
      <c r="E73" s="13"/>
      <c r="F73" s="13">
        <v>1268000000</v>
      </c>
      <c r="G73" s="13">
        <v>1194000000</v>
      </c>
      <c r="H73" s="13">
        <v>1471000000</v>
      </c>
      <c r="I73" s="13">
        <v>1478000000</v>
      </c>
      <c r="J73" s="13"/>
      <c r="K73" s="13">
        <v>5411000000</v>
      </c>
    </row>
    <row r="74" spans="1:11" x14ac:dyDescent="0.3">
      <c r="A74" s="10" t="s">
        <v>140</v>
      </c>
      <c r="B74" s="13"/>
      <c r="C74" s="13"/>
      <c r="D74" s="13"/>
      <c r="E74" s="13"/>
      <c r="F74" s="13">
        <v>545100000</v>
      </c>
      <c r="G74" s="13">
        <v>622200000</v>
      </c>
      <c r="H74" s="13">
        <v>641200000</v>
      </c>
      <c r="I74" s="13">
        <v>674200000</v>
      </c>
      <c r="J74" s="13"/>
      <c r="K74" s="13">
        <v>2482700000</v>
      </c>
    </row>
    <row r="75" spans="1:11" x14ac:dyDescent="0.3">
      <c r="A75" s="10" t="s">
        <v>142</v>
      </c>
      <c r="B75" s="13"/>
      <c r="C75" s="13"/>
      <c r="D75" s="13"/>
      <c r="E75" s="13"/>
      <c r="F75" s="13">
        <v>1701000000</v>
      </c>
      <c r="G75" s="13">
        <v>2561000000</v>
      </c>
      <c r="H75" s="13">
        <v>3607000000</v>
      </c>
      <c r="I75" s="13">
        <v>-94000000</v>
      </c>
      <c r="J75" s="13"/>
      <c r="K75" s="13">
        <v>7775000000</v>
      </c>
    </row>
    <row r="76" spans="1:11" x14ac:dyDescent="0.3">
      <c r="A76" s="10" t="s">
        <v>144</v>
      </c>
      <c r="B76" s="13"/>
      <c r="C76" s="13"/>
      <c r="D76" s="13"/>
      <c r="E76" s="13"/>
      <c r="F76" s="13">
        <v>675320000</v>
      </c>
      <c r="G76" s="13">
        <v>682650000</v>
      </c>
      <c r="H76" s="13">
        <v>748418000</v>
      </c>
      <c r="I76" s="13">
        <v>858310000</v>
      </c>
      <c r="J76" s="13"/>
      <c r="K76" s="13">
        <v>2964698000</v>
      </c>
    </row>
    <row r="77" spans="1:11" x14ac:dyDescent="0.3">
      <c r="A77" s="10" t="s">
        <v>146</v>
      </c>
      <c r="B77" s="13"/>
      <c r="C77" s="13"/>
      <c r="D77" s="13"/>
      <c r="E77" s="13"/>
      <c r="F77" s="13"/>
      <c r="G77" s="13">
        <v>909000000</v>
      </c>
      <c r="H77" s="13">
        <v>971000000</v>
      </c>
      <c r="I77" s="13">
        <v>1114000000</v>
      </c>
      <c r="J77" s="13">
        <v>3355000000</v>
      </c>
      <c r="K77" s="13">
        <v>6349000000</v>
      </c>
    </row>
    <row r="78" spans="1:11" x14ac:dyDescent="0.3">
      <c r="A78" s="10" t="s">
        <v>148</v>
      </c>
      <c r="B78" s="13"/>
      <c r="C78" s="13"/>
      <c r="D78" s="13"/>
      <c r="E78" s="13"/>
      <c r="F78" s="13">
        <v>2477000000</v>
      </c>
      <c r="G78" s="13">
        <v>2176000000</v>
      </c>
      <c r="H78" s="13">
        <v>3304000000</v>
      </c>
      <c r="I78" s="13">
        <v>3327000000</v>
      </c>
      <c r="J78" s="13"/>
      <c r="K78" s="13">
        <v>11284000000</v>
      </c>
    </row>
    <row r="79" spans="1:11" x14ac:dyDescent="0.3">
      <c r="A79" s="10" t="s">
        <v>149</v>
      </c>
      <c r="B79" s="13"/>
      <c r="C79" s="13"/>
      <c r="D79" s="13"/>
      <c r="E79" s="13"/>
      <c r="F79" s="13">
        <v>620000000</v>
      </c>
      <c r="G79" s="13">
        <v>768000000</v>
      </c>
      <c r="H79" s="13">
        <v>774000000</v>
      </c>
      <c r="I79" s="13">
        <v>934000000</v>
      </c>
      <c r="J79" s="13"/>
      <c r="K79" s="13">
        <v>3096000000</v>
      </c>
    </row>
    <row r="80" spans="1:11" x14ac:dyDescent="0.3">
      <c r="A80" s="10" t="s">
        <v>150</v>
      </c>
      <c r="B80" s="13"/>
      <c r="C80" s="13"/>
      <c r="D80" s="13"/>
      <c r="E80" s="13"/>
      <c r="F80" s="13">
        <v>3889000000</v>
      </c>
      <c r="G80" s="13">
        <v>3556000000</v>
      </c>
      <c r="H80" s="13">
        <v>3557000000</v>
      </c>
      <c r="I80" s="13">
        <v>2789000000</v>
      </c>
      <c r="J80" s="13"/>
      <c r="K80" s="13">
        <v>13791000000</v>
      </c>
    </row>
    <row r="81" spans="1:11" x14ac:dyDescent="0.3">
      <c r="A81" s="10" t="s">
        <v>151</v>
      </c>
      <c r="B81" s="13"/>
      <c r="C81" s="13"/>
      <c r="D81" s="13"/>
      <c r="E81" s="13"/>
      <c r="F81" s="13"/>
      <c r="G81" s="13">
        <v>970000000</v>
      </c>
      <c r="H81" s="13">
        <v>977000000</v>
      </c>
      <c r="I81" s="13">
        <v>1008000000</v>
      </c>
      <c r="J81" s="13">
        <v>1064000000</v>
      </c>
      <c r="K81" s="13">
        <v>4019000000</v>
      </c>
    </row>
    <row r="82" spans="1:11" x14ac:dyDescent="0.3">
      <c r="A82" s="10" t="s">
        <v>152</v>
      </c>
      <c r="B82" s="13"/>
      <c r="C82" s="13"/>
      <c r="D82" s="13"/>
      <c r="E82" s="13"/>
      <c r="F82" s="13"/>
      <c r="G82" s="13">
        <v>895000000</v>
      </c>
      <c r="H82" s="13">
        <v>924000000</v>
      </c>
      <c r="I82" s="13">
        <v>770000000</v>
      </c>
      <c r="J82" s="13">
        <v>836000000</v>
      </c>
      <c r="K82" s="13">
        <v>3425000000</v>
      </c>
    </row>
    <row r="83" spans="1:11" x14ac:dyDescent="0.3">
      <c r="A83" s="10" t="s">
        <v>153</v>
      </c>
      <c r="B83" s="13"/>
      <c r="C83" s="13"/>
      <c r="D83" s="13"/>
      <c r="E83" s="13"/>
      <c r="F83" s="13"/>
      <c r="G83" s="13">
        <v>554982000</v>
      </c>
      <c r="H83" s="13">
        <v>733385000</v>
      </c>
      <c r="I83" s="13">
        <v>793705000</v>
      </c>
      <c r="J83" s="13">
        <v>75606000</v>
      </c>
      <c r="K83" s="13">
        <v>2157678000</v>
      </c>
    </row>
    <row r="84" spans="1:11" x14ac:dyDescent="0.3">
      <c r="A84" s="10" t="s">
        <v>155</v>
      </c>
      <c r="B84" s="13"/>
      <c r="C84" s="13"/>
      <c r="D84" s="13"/>
      <c r="E84" s="13"/>
      <c r="F84" s="13"/>
      <c r="G84" s="13">
        <v>1740000000</v>
      </c>
      <c r="H84" s="13">
        <v>1995000000</v>
      </c>
      <c r="I84" s="13">
        <v>2043000000</v>
      </c>
      <c r="J84" s="13">
        <v>1627000000</v>
      </c>
      <c r="K84" s="13">
        <v>7405000000</v>
      </c>
    </row>
    <row r="85" spans="1:11" x14ac:dyDescent="0.3">
      <c r="A85" s="10" t="s">
        <v>157</v>
      </c>
      <c r="B85" s="13"/>
      <c r="C85" s="13"/>
      <c r="D85" s="13"/>
      <c r="E85" s="13"/>
      <c r="F85" s="13"/>
      <c r="G85" s="13">
        <v>1142000000</v>
      </c>
      <c r="H85" s="13">
        <v>1152000000</v>
      </c>
      <c r="I85" s="13">
        <v>1163000000</v>
      </c>
      <c r="J85" s="13">
        <v>1297000000</v>
      </c>
      <c r="K85" s="13">
        <v>4754000000</v>
      </c>
    </row>
    <row r="86" spans="1:11" x14ac:dyDescent="0.3">
      <c r="A86" s="10" t="s">
        <v>158</v>
      </c>
      <c r="B86" s="13"/>
      <c r="C86" s="13"/>
      <c r="D86" s="13"/>
      <c r="E86" s="13"/>
      <c r="F86" s="13">
        <v>136000000</v>
      </c>
      <c r="G86" s="13">
        <v>277000000</v>
      </c>
      <c r="H86" s="13">
        <v>464000000</v>
      </c>
      <c r="I86" s="13">
        <v>705000000</v>
      </c>
      <c r="J86" s="13"/>
      <c r="K86" s="13">
        <v>1582000000</v>
      </c>
    </row>
    <row r="87" spans="1:11" x14ac:dyDescent="0.3">
      <c r="A87" s="10" t="s">
        <v>159</v>
      </c>
      <c r="B87" s="13"/>
      <c r="C87" s="13"/>
      <c r="D87" s="13"/>
      <c r="E87" s="13"/>
      <c r="F87" s="13">
        <v>1290000000</v>
      </c>
      <c r="G87" s="13">
        <v>1010000000</v>
      </c>
      <c r="H87" s="13">
        <v>935000000</v>
      </c>
      <c r="I87" s="13">
        <v>933000000</v>
      </c>
      <c r="J87" s="13"/>
      <c r="K87" s="13">
        <v>4168000000</v>
      </c>
    </row>
    <row r="88" spans="1:11" x14ac:dyDescent="0.3">
      <c r="A88" s="10" t="s">
        <v>160</v>
      </c>
      <c r="B88" s="13"/>
      <c r="C88" s="13"/>
      <c r="D88" s="13"/>
      <c r="E88" s="13"/>
      <c r="F88" s="13">
        <v>6156000000</v>
      </c>
      <c r="G88" s="13">
        <v>7129000000</v>
      </c>
      <c r="H88" s="13">
        <v>7060000000</v>
      </c>
      <c r="I88" s="13">
        <v>6415000000</v>
      </c>
      <c r="J88" s="13"/>
      <c r="K88" s="13">
        <v>26760000000</v>
      </c>
    </row>
    <row r="89" spans="1:11" x14ac:dyDescent="0.3">
      <c r="A89" s="10" t="s">
        <v>161</v>
      </c>
      <c r="B89" s="13"/>
      <c r="C89" s="13"/>
      <c r="D89" s="13"/>
      <c r="E89" s="13"/>
      <c r="F89" s="13">
        <v>292974000</v>
      </c>
      <c r="G89" s="13">
        <v>547294000</v>
      </c>
      <c r="H89" s="13">
        <v>885769000</v>
      </c>
      <c r="I89" s="13">
        <v>41692000</v>
      </c>
      <c r="J89" s="13"/>
      <c r="K89" s="13">
        <v>1767729000</v>
      </c>
    </row>
    <row r="90" spans="1:11" x14ac:dyDescent="0.3">
      <c r="A90" s="10" t="s">
        <v>162</v>
      </c>
      <c r="B90" s="13"/>
      <c r="C90" s="13"/>
      <c r="D90" s="13"/>
      <c r="E90" s="13"/>
      <c r="F90" s="13"/>
      <c r="G90" s="13">
        <v>876000000</v>
      </c>
      <c r="H90" s="13">
        <v>916000000</v>
      </c>
      <c r="I90" s="13">
        <v>1008000000</v>
      </c>
      <c r="J90" s="13">
        <v>979000000</v>
      </c>
      <c r="K90" s="13">
        <v>3779000000</v>
      </c>
    </row>
    <row r="91" spans="1:11" x14ac:dyDescent="0.3">
      <c r="A91" s="10" t="s">
        <v>164</v>
      </c>
      <c r="B91" s="13"/>
      <c r="C91" s="13"/>
      <c r="D91" s="13"/>
      <c r="E91" s="13"/>
      <c r="F91" s="13"/>
      <c r="G91" s="13">
        <v>327007000</v>
      </c>
      <c r="H91" s="13">
        <v>306486000</v>
      </c>
      <c r="I91" s="13">
        <v>236671000</v>
      </c>
      <c r="J91" s="13">
        <v>324080000</v>
      </c>
      <c r="K91" s="13">
        <v>1194244000</v>
      </c>
    </row>
    <row r="92" spans="1:11" x14ac:dyDescent="0.3">
      <c r="A92" s="10" t="s">
        <v>166</v>
      </c>
      <c r="B92" s="13"/>
      <c r="C92" s="13"/>
      <c r="D92" s="13"/>
      <c r="E92" s="13"/>
      <c r="F92" s="13"/>
      <c r="G92" s="13">
        <v>3104000000</v>
      </c>
      <c r="H92" s="13">
        <v>3283000000</v>
      </c>
      <c r="I92" s="13">
        <v>3689000000</v>
      </c>
      <c r="J92" s="13">
        <v>3750000000</v>
      </c>
      <c r="K92" s="13">
        <v>13826000000</v>
      </c>
    </row>
    <row r="93" spans="1:11" x14ac:dyDescent="0.3">
      <c r="A93" s="10" t="s">
        <v>168</v>
      </c>
      <c r="B93" s="13">
        <v>-1156000</v>
      </c>
      <c r="C93" s="13">
        <v>-2761000</v>
      </c>
      <c r="D93" s="13">
        <v>-11305000</v>
      </c>
      <c r="E93" s="13">
        <v>-10688000</v>
      </c>
      <c r="F93" s="13"/>
      <c r="G93" s="13"/>
      <c r="H93" s="13"/>
      <c r="I93" s="13"/>
      <c r="J93" s="13"/>
      <c r="K93" s="13">
        <v>-25910000</v>
      </c>
    </row>
    <row r="94" spans="1:11" x14ac:dyDescent="0.3">
      <c r="A94" s="10" t="s">
        <v>170</v>
      </c>
      <c r="B94" s="13"/>
      <c r="C94" s="13"/>
      <c r="D94" s="13"/>
      <c r="E94" s="13"/>
      <c r="F94" s="13"/>
      <c r="G94" s="13">
        <v>1131000000</v>
      </c>
      <c r="H94" s="13">
        <v>1322000000</v>
      </c>
      <c r="I94" s="13">
        <v>1156000000</v>
      </c>
      <c r="J94" s="13">
        <v>991000000</v>
      </c>
      <c r="K94" s="13">
        <v>4600000000</v>
      </c>
    </row>
    <row r="95" spans="1:11" x14ac:dyDescent="0.3">
      <c r="A95" s="10" t="s">
        <v>171</v>
      </c>
      <c r="B95" s="13"/>
      <c r="C95" s="13"/>
      <c r="D95" s="13"/>
      <c r="E95" s="13"/>
      <c r="F95" s="13"/>
      <c r="G95" s="13">
        <v>-110710000</v>
      </c>
      <c r="H95" s="13">
        <v>-286074000</v>
      </c>
      <c r="I95" s="13">
        <v>-145633000</v>
      </c>
      <c r="J95" s="13">
        <v>114923000</v>
      </c>
      <c r="K95" s="13">
        <v>-427494000</v>
      </c>
    </row>
    <row r="96" spans="1:11" x14ac:dyDescent="0.3">
      <c r="A96" s="10" t="s">
        <v>172</v>
      </c>
      <c r="B96" s="13"/>
      <c r="C96" s="13"/>
      <c r="D96" s="13"/>
      <c r="E96" s="13"/>
      <c r="F96" s="13"/>
      <c r="G96" s="13">
        <v>11301000000</v>
      </c>
      <c r="H96" s="13">
        <v>9763000000</v>
      </c>
      <c r="I96" s="13">
        <v>11254000000</v>
      </c>
      <c r="J96" s="13">
        <v>12928000000</v>
      </c>
      <c r="K96" s="13">
        <v>45246000000</v>
      </c>
    </row>
    <row r="97" spans="1:11" x14ac:dyDescent="0.3">
      <c r="A97" s="10" t="s">
        <v>174</v>
      </c>
      <c r="B97" s="13"/>
      <c r="C97" s="13"/>
      <c r="D97" s="13"/>
      <c r="E97" s="13"/>
      <c r="F97" s="13"/>
      <c r="G97" s="13"/>
      <c r="H97" s="13"/>
      <c r="I97" s="13">
        <v>456180000</v>
      </c>
      <c r="J97" s="13">
        <v>305330000</v>
      </c>
      <c r="K97" s="13">
        <v>761510000</v>
      </c>
    </row>
    <row r="98" spans="1:11" x14ac:dyDescent="0.3">
      <c r="A98" s="10" t="s">
        <v>176</v>
      </c>
      <c r="B98" s="13"/>
      <c r="C98" s="13"/>
      <c r="D98" s="13"/>
      <c r="E98" s="13"/>
      <c r="F98" s="13"/>
      <c r="G98" s="13">
        <v>3473000000</v>
      </c>
      <c r="H98" s="13">
        <v>3613000000</v>
      </c>
      <c r="I98" s="13">
        <v>3584000000</v>
      </c>
      <c r="J98" s="13">
        <v>3389000000</v>
      </c>
      <c r="K98" s="13">
        <v>14059000000</v>
      </c>
    </row>
    <row r="99" spans="1:11" x14ac:dyDescent="0.3">
      <c r="A99" s="10" t="s">
        <v>178</v>
      </c>
      <c r="B99" s="13"/>
      <c r="C99" s="13"/>
      <c r="D99" s="13"/>
      <c r="E99" s="13"/>
      <c r="F99" s="13"/>
      <c r="G99" s="13">
        <v>565978000</v>
      </c>
      <c r="H99" s="13">
        <v>602720000</v>
      </c>
      <c r="I99" s="13">
        <v>696407000</v>
      </c>
      <c r="J99" s="13">
        <v>781748000</v>
      </c>
      <c r="K99" s="13">
        <v>2646853000</v>
      </c>
    </row>
    <row r="100" spans="1:11" x14ac:dyDescent="0.3">
      <c r="A100" s="10" t="s">
        <v>180</v>
      </c>
      <c r="B100" s="13"/>
      <c r="C100" s="13"/>
      <c r="D100" s="13"/>
      <c r="E100" s="13"/>
      <c r="F100" s="13">
        <v>2713000000</v>
      </c>
      <c r="G100" s="13">
        <v>2545000000</v>
      </c>
      <c r="H100" s="13">
        <v>2410000000</v>
      </c>
      <c r="I100" s="13">
        <v>2605000000</v>
      </c>
      <c r="J100" s="13"/>
      <c r="K100" s="13">
        <v>10273000000</v>
      </c>
    </row>
    <row r="101" spans="1:11" x14ac:dyDescent="0.3">
      <c r="A101" s="10" t="s">
        <v>183</v>
      </c>
      <c r="B101" s="13"/>
      <c r="C101" s="13"/>
      <c r="D101" s="13"/>
      <c r="E101" s="13"/>
      <c r="F101" s="13">
        <v>1361496000</v>
      </c>
      <c r="G101" s="13">
        <v>1677900000</v>
      </c>
      <c r="H101" s="13">
        <v>1884900000</v>
      </c>
      <c r="I101" s="13">
        <v>2142000000</v>
      </c>
      <c r="J101" s="13"/>
      <c r="K101" s="13">
        <v>7066296000</v>
      </c>
    </row>
    <row r="102" spans="1:11" x14ac:dyDescent="0.3">
      <c r="A102" s="10" t="s">
        <v>184</v>
      </c>
      <c r="B102" s="13"/>
      <c r="C102" s="13"/>
      <c r="D102" s="13"/>
      <c r="E102" s="13"/>
      <c r="F102" s="13"/>
      <c r="G102" s="13">
        <v>380717000</v>
      </c>
      <c r="H102" s="13">
        <v>329056000</v>
      </c>
      <c r="I102" s="13">
        <v>517633000</v>
      </c>
      <c r="J102" s="13">
        <v>720280000</v>
      </c>
      <c r="K102" s="13">
        <v>1947686000</v>
      </c>
    </row>
    <row r="103" spans="1:11" x14ac:dyDescent="0.3">
      <c r="A103" s="10" t="s">
        <v>185</v>
      </c>
      <c r="B103" s="13"/>
      <c r="C103" s="13"/>
      <c r="D103" s="13"/>
      <c r="E103" s="13"/>
      <c r="F103" s="13"/>
      <c r="G103" s="13">
        <v>23783000000</v>
      </c>
      <c r="H103" s="13">
        <v>25367000000</v>
      </c>
      <c r="I103" s="13">
        <v>26528000000</v>
      </c>
      <c r="J103" s="13">
        <v>28857000000</v>
      </c>
      <c r="K103" s="13">
        <v>104535000000</v>
      </c>
    </row>
    <row r="104" spans="1:11" x14ac:dyDescent="0.3">
      <c r="A104" s="10" t="s">
        <v>187</v>
      </c>
      <c r="B104" s="13"/>
      <c r="C104" s="13"/>
      <c r="D104" s="13"/>
      <c r="E104" s="13"/>
      <c r="F104" s="13">
        <v>36741000000</v>
      </c>
      <c r="G104" s="13">
        <v>29074000000</v>
      </c>
      <c r="H104" s="13">
        <v>21711000000</v>
      </c>
      <c r="I104" s="13">
        <v>-370000000</v>
      </c>
      <c r="J104" s="13"/>
      <c r="K104" s="13">
        <v>87156000000</v>
      </c>
    </row>
    <row r="105" spans="1:11" x14ac:dyDescent="0.3">
      <c r="A105" s="10" t="s">
        <v>188</v>
      </c>
      <c r="B105" s="13"/>
      <c r="C105" s="13"/>
      <c r="D105" s="13"/>
      <c r="E105" s="13"/>
      <c r="F105" s="13">
        <v>762960000</v>
      </c>
      <c r="G105" s="13">
        <v>916013000</v>
      </c>
      <c r="H105" s="13">
        <v>930800000</v>
      </c>
      <c r="I105" s="13">
        <v>-199373000</v>
      </c>
      <c r="J105" s="13"/>
      <c r="K105" s="13">
        <v>2410400000</v>
      </c>
    </row>
    <row r="106" spans="1:11" x14ac:dyDescent="0.3">
      <c r="A106" s="10" t="s">
        <v>189</v>
      </c>
      <c r="B106" s="13"/>
      <c r="C106" s="13"/>
      <c r="D106" s="13"/>
      <c r="E106" s="13"/>
      <c r="F106" s="13">
        <v>2858000000</v>
      </c>
      <c r="G106" s="13">
        <v>3316000000</v>
      </c>
      <c r="H106" s="13">
        <v>2721000000</v>
      </c>
      <c r="I106" s="13">
        <v>3536000000</v>
      </c>
      <c r="J106" s="13"/>
      <c r="K106" s="13">
        <v>12431000000</v>
      </c>
    </row>
    <row r="107" spans="1:11" x14ac:dyDescent="0.3">
      <c r="A107" s="10" t="s">
        <v>190</v>
      </c>
      <c r="B107" s="13"/>
      <c r="C107" s="13"/>
      <c r="D107" s="13"/>
      <c r="E107" s="13"/>
      <c r="F107" s="13"/>
      <c r="G107" s="13">
        <v>3802000000</v>
      </c>
      <c r="H107" s="13">
        <v>2922000000</v>
      </c>
      <c r="I107" s="13">
        <v>7837000000</v>
      </c>
      <c r="J107" s="13">
        <v>6952000000</v>
      </c>
      <c r="K107" s="13">
        <v>21513000000</v>
      </c>
    </row>
    <row r="108" spans="1:11" x14ac:dyDescent="0.3">
      <c r="A108" s="10" t="s">
        <v>191</v>
      </c>
      <c r="B108" s="13"/>
      <c r="C108" s="13"/>
      <c r="D108" s="13"/>
      <c r="E108" s="13"/>
      <c r="F108" s="13"/>
      <c r="G108" s="13">
        <v>2755000000</v>
      </c>
      <c r="H108" s="13">
        <v>3889000000</v>
      </c>
      <c r="I108" s="13">
        <v>3046000000</v>
      </c>
      <c r="J108" s="13">
        <v>3479000000</v>
      </c>
      <c r="K108" s="13">
        <v>13169000000</v>
      </c>
    </row>
    <row r="109" spans="1:11" x14ac:dyDescent="0.3">
      <c r="A109" s="10" t="s">
        <v>193</v>
      </c>
      <c r="B109" s="13"/>
      <c r="C109" s="13"/>
      <c r="D109" s="13"/>
      <c r="E109" s="13"/>
      <c r="F109" s="13"/>
      <c r="G109" s="13">
        <v>6224700000</v>
      </c>
      <c r="H109" s="13">
        <v>5461400000</v>
      </c>
      <c r="I109" s="13">
        <v>3460100000</v>
      </c>
      <c r="J109" s="13">
        <v>2987700000</v>
      </c>
      <c r="K109" s="13">
        <v>18133900000</v>
      </c>
    </row>
    <row r="110" spans="1:11" x14ac:dyDescent="0.3">
      <c r="A110" s="10" t="s">
        <v>194</v>
      </c>
      <c r="B110" s="13"/>
      <c r="C110" s="13"/>
      <c r="D110" s="13"/>
      <c r="E110" s="13"/>
      <c r="F110" s="13">
        <v>4239000000</v>
      </c>
      <c r="G110" s="13">
        <v>4392000000</v>
      </c>
      <c r="H110" s="13">
        <v>4214000000</v>
      </c>
      <c r="I110" s="13">
        <v>4252000000</v>
      </c>
      <c r="J110" s="13"/>
      <c r="K110" s="13">
        <v>17097000000</v>
      </c>
    </row>
    <row r="111" spans="1:11" x14ac:dyDescent="0.3">
      <c r="A111" s="10" t="s">
        <v>195</v>
      </c>
      <c r="B111" s="13"/>
      <c r="C111" s="13"/>
      <c r="D111" s="13"/>
      <c r="E111" s="13"/>
      <c r="F111" s="13"/>
      <c r="G111" s="13">
        <v>1655276000</v>
      </c>
      <c r="H111" s="13">
        <v>1736185000</v>
      </c>
      <c r="I111" s="13">
        <v>1769093000</v>
      </c>
      <c r="J111" s="13">
        <v>1940294000</v>
      </c>
      <c r="K111" s="13">
        <v>7100848000</v>
      </c>
    </row>
    <row r="112" spans="1:11" x14ac:dyDescent="0.3">
      <c r="A112" s="10" t="s">
        <v>197</v>
      </c>
      <c r="B112" s="13"/>
      <c r="C112" s="13"/>
      <c r="D112" s="13"/>
      <c r="E112" s="13"/>
      <c r="F112" s="13">
        <v>1201000000</v>
      </c>
      <c r="G112" s="13">
        <v>1001000000</v>
      </c>
      <c r="H112" s="13">
        <v>983000000</v>
      </c>
      <c r="I112" s="13">
        <v>1399000000</v>
      </c>
      <c r="J112" s="13"/>
      <c r="K112" s="13">
        <v>4584000000</v>
      </c>
    </row>
    <row r="113" spans="1:11" x14ac:dyDescent="0.3">
      <c r="A113" s="10" t="s">
        <v>199</v>
      </c>
      <c r="B113" s="13"/>
      <c r="C113" s="13"/>
      <c r="D113" s="13"/>
      <c r="E113" s="13"/>
      <c r="F113" s="13"/>
      <c r="G113" s="13">
        <v>755900000</v>
      </c>
      <c r="H113" s="13">
        <v>929400000</v>
      </c>
      <c r="I113" s="13">
        <v>1285300000</v>
      </c>
      <c r="J113" s="13">
        <v>1554500000</v>
      </c>
      <c r="K113" s="13">
        <v>4525100000</v>
      </c>
    </row>
    <row r="114" spans="1:11" x14ac:dyDescent="0.3">
      <c r="A114" s="10" t="s">
        <v>201</v>
      </c>
      <c r="B114" s="13"/>
      <c r="C114" s="13"/>
      <c r="D114" s="13"/>
      <c r="E114" s="13"/>
      <c r="F114" s="13">
        <v>3095200000</v>
      </c>
      <c r="G114" s="13">
        <v>3120500000</v>
      </c>
      <c r="H114" s="13">
        <v>3346600000</v>
      </c>
      <c r="I114" s="13">
        <v>3469100000</v>
      </c>
      <c r="J114" s="13"/>
      <c r="K114" s="13">
        <v>13031400000</v>
      </c>
    </row>
    <row r="115" spans="1:11" x14ac:dyDescent="0.3">
      <c r="A115" s="10" t="s">
        <v>202</v>
      </c>
      <c r="B115" s="13"/>
      <c r="C115" s="13"/>
      <c r="D115" s="13"/>
      <c r="E115" s="13"/>
      <c r="F115" s="13"/>
      <c r="G115" s="13">
        <v>9450000000</v>
      </c>
      <c r="H115" s="13">
        <v>11540000000</v>
      </c>
      <c r="I115" s="13">
        <v>13224000000</v>
      </c>
      <c r="J115" s="13">
        <v>14358000000</v>
      </c>
      <c r="K115" s="13">
        <v>48572000000</v>
      </c>
    </row>
    <row r="116" spans="1:11" x14ac:dyDescent="0.3">
      <c r="A116" s="10" t="s">
        <v>204</v>
      </c>
      <c r="B116" s="13"/>
      <c r="C116" s="13"/>
      <c r="D116" s="13"/>
      <c r="E116" s="13"/>
      <c r="F116" s="13"/>
      <c r="G116" s="13">
        <v>1972000000</v>
      </c>
      <c r="H116" s="13">
        <v>2120000000</v>
      </c>
      <c r="I116" s="13">
        <v>2052000000</v>
      </c>
      <c r="J116" s="13">
        <v>2053000000</v>
      </c>
      <c r="K116" s="13">
        <v>8197000000</v>
      </c>
    </row>
    <row r="117" spans="1:11" x14ac:dyDescent="0.3">
      <c r="A117" s="10" t="s">
        <v>205</v>
      </c>
      <c r="B117" s="13"/>
      <c r="C117" s="13"/>
      <c r="D117" s="13"/>
      <c r="E117" s="13"/>
      <c r="F117" s="13"/>
      <c r="G117" s="13">
        <v>1972000000</v>
      </c>
      <c r="H117" s="13">
        <v>2120000000</v>
      </c>
      <c r="I117" s="13">
        <v>2052000000</v>
      </c>
      <c r="J117" s="13">
        <v>2053000000</v>
      </c>
      <c r="K117" s="13">
        <v>8197000000</v>
      </c>
    </row>
    <row r="118" spans="1:11" x14ac:dyDescent="0.3">
      <c r="A118" s="10" t="s">
        <v>206</v>
      </c>
      <c r="B118" s="13"/>
      <c r="C118" s="13"/>
      <c r="D118" s="13"/>
      <c r="E118" s="13"/>
      <c r="F118" s="13"/>
      <c r="G118" s="13">
        <v>1764000000</v>
      </c>
      <c r="H118" s="13">
        <v>1898000000</v>
      </c>
      <c r="I118" s="13">
        <v>1900000000</v>
      </c>
      <c r="J118" s="13">
        <v>2275000000</v>
      </c>
      <c r="K118" s="13">
        <v>7837000000</v>
      </c>
    </row>
    <row r="119" spans="1:11" x14ac:dyDescent="0.3">
      <c r="A119" s="10" t="s">
        <v>207</v>
      </c>
      <c r="B119" s="13"/>
      <c r="C119" s="13"/>
      <c r="D119" s="13"/>
      <c r="E119" s="13"/>
      <c r="F119" s="13">
        <v>366078000</v>
      </c>
      <c r="G119" s="13">
        <v>381812000</v>
      </c>
      <c r="H119" s="13">
        <v>385136000</v>
      </c>
      <c r="I119" s="13">
        <v>401911000</v>
      </c>
      <c r="J119" s="13"/>
      <c r="K119" s="13">
        <v>1534937000</v>
      </c>
    </row>
    <row r="120" spans="1:11" x14ac:dyDescent="0.3">
      <c r="A120" s="10" t="s">
        <v>208</v>
      </c>
      <c r="B120" s="13"/>
      <c r="C120" s="13"/>
      <c r="D120" s="13"/>
      <c r="E120" s="13"/>
      <c r="F120" s="13"/>
      <c r="G120" s="13">
        <v>920100000</v>
      </c>
      <c r="H120" s="13">
        <v>970300000</v>
      </c>
      <c r="I120" s="13">
        <v>1040200000</v>
      </c>
      <c r="J120" s="13">
        <v>1049700000</v>
      </c>
      <c r="K120" s="13">
        <v>3980300000</v>
      </c>
    </row>
    <row r="121" spans="1:11" x14ac:dyDescent="0.3">
      <c r="A121" s="10" t="s">
        <v>209</v>
      </c>
      <c r="B121" s="13"/>
      <c r="C121" s="13"/>
      <c r="D121" s="13"/>
      <c r="E121" s="13"/>
      <c r="F121" s="13">
        <v>461500000</v>
      </c>
      <c r="G121" s="13">
        <v>440000000</v>
      </c>
      <c r="H121" s="13">
        <v>426300000</v>
      </c>
      <c r="I121" s="13">
        <v>369300000</v>
      </c>
      <c r="J121" s="13"/>
      <c r="K121" s="13">
        <v>1697100000</v>
      </c>
    </row>
    <row r="122" spans="1:11" x14ac:dyDescent="0.3">
      <c r="A122" s="10" t="s">
        <v>211</v>
      </c>
      <c r="B122" s="13"/>
      <c r="C122" s="13"/>
      <c r="D122" s="13"/>
      <c r="E122" s="13"/>
      <c r="F122" s="13"/>
      <c r="G122" s="13">
        <v>1161670000</v>
      </c>
      <c r="H122" s="13">
        <v>1215484000</v>
      </c>
      <c r="I122" s="13">
        <v>920762000</v>
      </c>
      <c r="J122" s="13">
        <v>714446000</v>
      </c>
      <c r="K122" s="13">
        <v>4012362000</v>
      </c>
    </row>
    <row r="123" spans="1:11" x14ac:dyDescent="0.3">
      <c r="A123" s="10" t="s">
        <v>212</v>
      </c>
      <c r="B123" s="13"/>
      <c r="C123" s="13"/>
      <c r="D123" s="13"/>
      <c r="E123" s="13"/>
      <c r="F123" s="13"/>
      <c r="G123" s="13">
        <v>1046000000</v>
      </c>
      <c r="H123" s="13">
        <v>1180000000</v>
      </c>
      <c r="I123" s="13">
        <v>1298000000</v>
      </c>
      <c r="J123" s="13">
        <v>1433000000</v>
      </c>
      <c r="K123" s="13">
        <v>4957000000</v>
      </c>
    </row>
    <row r="124" spans="1:11" x14ac:dyDescent="0.3">
      <c r="A124" s="10" t="s">
        <v>214</v>
      </c>
      <c r="B124" s="13"/>
      <c r="C124" s="13"/>
      <c r="D124" s="13"/>
      <c r="E124" s="13"/>
      <c r="F124" s="13"/>
      <c r="G124" s="13">
        <v>400900000</v>
      </c>
      <c r="H124" s="13">
        <v>325300000</v>
      </c>
      <c r="I124" s="13">
        <v>429700000</v>
      </c>
      <c r="J124" s="13">
        <v>628000000</v>
      </c>
      <c r="K124" s="13">
        <v>1783900000</v>
      </c>
    </row>
    <row r="125" spans="1:11" x14ac:dyDescent="0.3">
      <c r="A125" s="10" t="s">
        <v>215</v>
      </c>
      <c r="B125" s="13"/>
      <c r="C125" s="13"/>
      <c r="D125" s="13"/>
      <c r="E125" s="13"/>
      <c r="F125" s="13">
        <v>3567000000</v>
      </c>
      <c r="G125" s="13">
        <v>5269000000</v>
      </c>
      <c r="H125" s="13">
        <v>5323000000</v>
      </c>
      <c r="I125" s="13">
        <v>5452000000</v>
      </c>
      <c r="J125" s="13"/>
      <c r="K125" s="13">
        <v>19611000000</v>
      </c>
    </row>
    <row r="126" spans="1:11" x14ac:dyDescent="0.3">
      <c r="A126" s="10" t="s">
        <v>216</v>
      </c>
      <c r="B126" s="13"/>
      <c r="C126" s="13"/>
      <c r="D126" s="13"/>
      <c r="E126" s="13"/>
      <c r="F126" s="13">
        <v>1370883000</v>
      </c>
      <c r="G126" s="13">
        <v>1520428000</v>
      </c>
      <c r="H126" s="13">
        <v>1806360000</v>
      </c>
      <c r="I126" s="13">
        <v>1371844000</v>
      </c>
      <c r="J126" s="13"/>
      <c r="K126" s="13">
        <v>6069515000</v>
      </c>
    </row>
    <row r="127" spans="1:11" x14ac:dyDescent="0.3">
      <c r="A127" s="10" t="s">
        <v>217</v>
      </c>
      <c r="B127" s="13"/>
      <c r="C127" s="13"/>
      <c r="D127" s="13"/>
      <c r="E127" s="13"/>
      <c r="F127" s="13"/>
      <c r="G127" s="13">
        <v>2606000000</v>
      </c>
      <c r="H127" s="13">
        <v>6697000000</v>
      </c>
      <c r="I127" s="13">
        <v>171000000</v>
      </c>
      <c r="J127" s="13">
        <v>2347000000</v>
      </c>
      <c r="K127" s="13">
        <v>11821000000</v>
      </c>
    </row>
    <row r="128" spans="1:11" x14ac:dyDescent="0.3">
      <c r="A128" s="10" t="s">
        <v>218</v>
      </c>
      <c r="B128" s="13"/>
      <c r="C128" s="13"/>
      <c r="D128" s="13"/>
      <c r="E128" s="13"/>
      <c r="F128" s="13"/>
      <c r="G128" s="13">
        <v>148000000</v>
      </c>
      <c r="H128" s="13">
        <v>32000000</v>
      </c>
      <c r="I128" s="13">
        <v>948000000</v>
      </c>
      <c r="J128" s="13">
        <v>898000000</v>
      </c>
      <c r="K128" s="13">
        <v>2026000000</v>
      </c>
    </row>
    <row r="129" spans="1:11" x14ac:dyDescent="0.3">
      <c r="A129" s="10" t="s">
        <v>219</v>
      </c>
      <c r="B129" s="13"/>
      <c r="C129" s="13"/>
      <c r="D129" s="13"/>
      <c r="E129" s="13"/>
      <c r="F129" s="13"/>
      <c r="G129" s="13">
        <v>2454000000</v>
      </c>
      <c r="H129" s="13">
        <v>2476000000</v>
      </c>
      <c r="I129" s="13">
        <v>2197000000</v>
      </c>
      <c r="J129" s="13">
        <v>2325000000</v>
      </c>
      <c r="K129" s="13">
        <v>9452000000</v>
      </c>
    </row>
    <row r="130" spans="1:11" x14ac:dyDescent="0.3">
      <c r="A130" s="10" t="s">
        <v>220</v>
      </c>
      <c r="B130" s="13"/>
      <c r="C130" s="13"/>
      <c r="D130" s="13"/>
      <c r="E130" s="13"/>
      <c r="F130" s="13">
        <v>1435000000</v>
      </c>
      <c r="G130" s="13">
        <v>1731900000</v>
      </c>
      <c r="H130" s="13">
        <v>2023800000</v>
      </c>
      <c r="I130" s="13">
        <v>1976100000</v>
      </c>
      <c r="J130" s="13"/>
      <c r="K130" s="13">
        <v>7166800000</v>
      </c>
    </row>
    <row r="131" spans="1:11" x14ac:dyDescent="0.3">
      <c r="A131" s="10" t="s">
        <v>221</v>
      </c>
      <c r="B131" s="13"/>
      <c r="C131" s="13"/>
      <c r="D131" s="13"/>
      <c r="E131" s="13"/>
      <c r="F131" s="13"/>
      <c r="G131" s="13">
        <v>2244000000</v>
      </c>
      <c r="H131" s="13">
        <v>2164000000</v>
      </c>
      <c r="I131" s="13">
        <v>2427000000</v>
      </c>
      <c r="J131" s="13">
        <v>2471000000</v>
      </c>
      <c r="K131" s="13">
        <v>9306000000</v>
      </c>
    </row>
    <row r="132" spans="1:11" x14ac:dyDescent="0.3">
      <c r="A132" s="10" t="s">
        <v>222</v>
      </c>
      <c r="B132" s="13"/>
      <c r="C132" s="13"/>
      <c r="D132" s="13"/>
      <c r="E132" s="13"/>
      <c r="F132" s="13">
        <v>480000000</v>
      </c>
      <c r="G132" s="13">
        <v>611200000</v>
      </c>
      <c r="H132" s="13">
        <v>638200000</v>
      </c>
      <c r="I132" s="13">
        <v>693900000</v>
      </c>
      <c r="J132" s="13"/>
      <c r="K132" s="13">
        <v>2423300000</v>
      </c>
    </row>
    <row r="133" spans="1:11" x14ac:dyDescent="0.3">
      <c r="A133" s="10" t="s">
        <v>223</v>
      </c>
      <c r="B133" s="13"/>
      <c r="C133" s="13"/>
      <c r="D133" s="13"/>
      <c r="E133" s="13"/>
      <c r="F133" s="13">
        <v>2257000000</v>
      </c>
      <c r="G133" s="13">
        <v>2286000000</v>
      </c>
      <c r="H133" s="13">
        <v>2629000000</v>
      </c>
      <c r="I133" s="13">
        <v>2013000000</v>
      </c>
      <c r="J133" s="13"/>
      <c r="K133" s="13">
        <v>9185000000</v>
      </c>
    </row>
    <row r="134" spans="1:11" x14ac:dyDescent="0.3">
      <c r="A134" s="10" t="s">
        <v>224</v>
      </c>
      <c r="B134" s="13"/>
      <c r="C134" s="13"/>
      <c r="D134" s="13"/>
      <c r="E134" s="13"/>
      <c r="F134" s="13"/>
      <c r="G134" s="13">
        <v>1558800000</v>
      </c>
      <c r="H134" s="13">
        <v>1824700000</v>
      </c>
      <c r="I134" s="13">
        <v>1606300000</v>
      </c>
      <c r="J134" s="13">
        <v>1743400000</v>
      </c>
      <c r="K134" s="13">
        <v>6733200000</v>
      </c>
    </row>
    <row r="135" spans="1:11" x14ac:dyDescent="0.3">
      <c r="A135" s="10" t="s">
        <v>225</v>
      </c>
      <c r="B135" s="13"/>
      <c r="C135" s="13"/>
      <c r="D135" s="13"/>
      <c r="E135" s="13"/>
      <c r="F135" s="13">
        <v>920000000</v>
      </c>
      <c r="G135" s="13">
        <v>1938000000</v>
      </c>
      <c r="H135" s="13">
        <v>1239000000</v>
      </c>
      <c r="I135" s="13">
        <v>1567000000</v>
      </c>
      <c r="J135" s="13"/>
      <c r="K135" s="13">
        <v>5664000000</v>
      </c>
    </row>
    <row r="136" spans="1:11" x14ac:dyDescent="0.3">
      <c r="A136" s="10" t="s">
        <v>226</v>
      </c>
      <c r="B136" s="13"/>
      <c r="C136" s="13"/>
      <c r="D136" s="13"/>
      <c r="E136" s="13"/>
      <c r="F136" s="13"/>
      <c r="G136" s="13">
        <v>3942000000</v>
      </c>
      <c r="H136" s="13">
        <v>3387000000</v>
      </c>
      <c r="I136" s="13">
        <v>2943000000</v>
      </c>
      <c r="J136" s="13">
        <v>2504000000</v>
      </c>
      <c r="K136" s="13">
        <v>12776000000</v>
      </c>
    </row>
    <row r="137" spans="1:11" x14ac:dyDescent="0.3">
      <c r="A137" s="10" t="s">
        <v>227</v>
      </c>
      <c r="B137" s="13"/>
      <c r="C137" s="13"/>
      <c r="D137" s="13"/>
      <c r="E137" s="13"/>
      <c r="F137" s="13">
        <v>2951071000</v>
      </c>
      <c r="G137" s="13">
        <v>4198153000</v>
      </c>
      <c r="H137" s="13">
        <v>6218276000</v>
      </c>
      <c r="I137" s="13">
        <v>91707000</v>
      </c>
      <c r="J137" s="13"/>
      <c r="K137" s="13">
        <v>13459207000</v>
      </c>
    </row>
    <row r="138" spans="1:11" x14ac:dyDescent="0.3">
      <c r="A138" s="10" t="s">
        <v>228</v>
      </c>
      <c r="B138" s="13"/>
      <c r="C138" s="13"/>
      <c r="D138" s="13"/>
      <c r="E138" s="13"/>
      <c r="F138" s="13">
        <v>411579000</v>
      </c>
      <c r="G138" s="13">
        <v>466950000</v>
      </c>
      <c r="H138" s="13">
        <v>511772000</v>
      </c>
      <c r="I138" s="13">
        <v>609065000</v>
      </c>
      <c r="J138" s="13"/>
      <c r="K138" s="13">
        <v>1999366000</v>
      </c>
    </row>
    <row r="139" spans="1:11" x14ac:dyDescent="0.3">
      <c r="A139" s="10" t="s">
        <v>229</v>
      </c>
      <c r="B139" s="13"/>
      <c r="C139" s="13"/>
      <c r="D139" s="13"/>
      <c r="E139" s="13"/>
      <c r="F139" s="13">
        <v>514093000</v>
      </c>
      <c r="G139" s="13">
        <v>512322000</v>
      </c>
      <c r="H139" s="13">
        <v>921375000</v>
      </c>
      <c r="I139" s="13">
        <v>1008820000</v>
      </c>
      <c r="J139" s="13"/>
      <c r="K139" s="13">
        <v>2956610000</v>
      </c>
    </row>
    <row r="140" spans="1:11" x14ac:dyDescent="0.3">
      <c r="A140" s="10" t="s">
        <v>230</v>
      </c>
      <c r="B140" s="13"/>
      <c r="C140" s="13"/>
      <c r="D140" s="13"/>
      <c r="E140" s="13"/>
      <c r="F140" s="13"/>
      <c r="G140" s="13">
        <v>650635000</v>
      </c>
      <c r="H140" s="13">
        <v>1027362000</v>
      </c>
      <c r="I140" s="13">
        <v>361816000</v>
      </c>
      <c r="J140" s="13">
        <v>42763000</v>
      </c>
      <c r="K140" s="13">
        <v>2082576000</v>
      </c>
    </row>
    <row r="141" spans="1:11" x14ac:dyDescent="0.3">
      <c r="A141" s="10" t="s">
        <v>231</v>
      </c>
      <c r="B141" s="13"/>
      <c r="C141" s="13"/>
      <c r="D141" s="13"/>
      <c r="E141" s="13"/>
      <c r="F141" s="13">
        <v>1118206000</v>
      </c>
      <c r="G141" s="13">
        <v>1529435000</v>
      </c>
      <c r="H141" s="13">
        <v>1632849000</v>
      </c>
      <c r="I141" s="13">
        <v>1764164000</v>
      </c>
      <c r="J141" s="13"/>
      <c r="K141" s="13">
        <v>6044654000</v>
      </c>
    </row>
    <row r="142" spans="1:11" x14ac:dyDescent="0.3">
      <c r="A142" s="10" t="s">
        <v>232</v>
      </c>
      <c r="B142" s="13"/>
      <c r="C142" s="13"/>
      <c r="D142" s="13"/>
      <c r="E142" s="13"/>
      <c r="F142" s="13">
        <v>169240000</v>
      </c>
      <c r="G142" s="13">
        <v>194150000</v>
      </c>
      <c r="H142" s="13">
        <v>256922000</v>
      </c>
      <c r="I142" s="13">
        <v>337386000</v>
      </c>
      <c r="J142" s="13"/>
      <c r="K142" s="13">
        <v>957698000</v>
      </c>
    </row>
    <row r="143" spans="1:11" x14ac:dyDescent="0.3">
      <c r="A143" s="10" t="s">
        <v>234</v>
      </c>
      <c r="B143" s="13"/>
      <c r="C143" s="13"/>
      <c r="D143" s="13"/>
      <c r="E143" s="13"/>
      <c r="F143" s="13">
        <v>-27000000</v>
      </c>
      <c r="G143" s="13">
        <v>322000000</v>
      </c>
      <c r="H143" s="13">
        <v>571000000</v>
      </c>
      <c r="I143" s="13">
        <v>294000000</v>
      </c>
      <c r="J143" s="13"/>
      <c r="K143" s="13">
        <v>1160000000</v>
      </c>
    </row>
    <row r="144" spans="1:11" x14ac:dyDescent="0.3">
      <c r="A144" s="10" t="s">
        <v>236</v>
      </c>
      <c r="B144" s="13"/>
      <c r="C144" s="13"/>
      <c r="D144" s="13"/>
      <c r="E144" s="13"/>
      <c r="F144" s="13">
        <v>1530000000</v>
      </c>
      <c r="G144" s="13">
        <v>2147000000</v>
      </c>
      <c r="H144" s="13">
        <v>2449000000</v>
      </c>
      <c r="I144" s="13">
        <v>2342000000</v>
      </c>
      <c r="J144" s="13"/>
      <c r="K144" s="13">
        <v>8468000000</v>
      </c>
    </row>
    <row r="145" spans="1:11" x14ac:dyDescent="0.3">
      <c r="A145" s="10" t="s">
        <v>237</v>
      </c>
      <c r="B145" s="13"/>
      <c r="C145" s="13"/>
      <c r="D145" s="13"/>
      <c r="E145" s="13"/>
      <c r="F145" s="13">
        <v>1656705000</v>
      </c>
      <c r="G145" s="13">
        <v>1652967000</v>
      </c>
      <c r="H145" s="13">
        <v>2186641000</v>
      </c>
      <c r="I145" s="13">
        <v>1651704000</v>
      </c>
      <c r="J145" s="13"/>
      <c r="K145" s="13">
        <v>7148017000</v>
      </c>
    </row>
    <row r="146" spans="1:11" x14ac:dyDescent="0.3">
      <c r="A146" s="10" t="s">
        <v>238</v>
      </c>
      <c r="B146" s="13"/>
      <c r="C146" s="13"/>
      <c r="D146" s="13"/>
      <c r="E146" s="13"/>
      <c r="F146" s="13">
        <v>419900000</v>
      </c>
      <c r="G146" s="13">
        <v>456200000</v>
      </c>
      <c r="H146" s="13">
        <v>422100000</v>
      </c>
      <c r="I146" s="13">
        <v>642700000</v>
      </c>
      <c r="J146" s="13"/>
      <c r="K146" s="13">
        <v>1940900000</v>
      </c>
    </row>
    <row r="147" spans="1:11" x14ac:dyDescent="0.3">
      <c r="A147" s="10" t="s">
        <v>239</v>
      </c>
      <c r="B147" s="13"/>
      <c r="C147" s="13"/>
      <c r="D147" s="13"/>
      <c r="E147" s="13"/>
      <c r="F147" s="13"/>
      <c r="G147" s="13">
        <v>3646000000</v>
      </c>
      <c r="H147" s="13">
        <v>2390000000</v>
      </c>
      <c r="I147" s="13">
        <v>4391000000</v>
      </c>
      <c r="J147" s="13">
        <v>3160000000</v>
      </c>
      <c r="K147" s="13">
        <v>13587000000</v>
      </c>
    </row>
    <row r="148" spans="1:11" x14ac:dyDescent="0.3">
      <c r="A148" s="10" t="s">
        <v>240</v>
      </c>
      <c r="B148" s="13"/>
      <c r="C148" s="13"/>
      <c r="D148" s="13"/>
      <c r="E148" s="13"/>
      <c r="F148" s="13">
        <v>530798000</v>
      </c>
      <c r="G148" s="13">
        <v>552073000</v>
      </c>
      <c r="H148" s="13">
        <v>594648000</v>
      </c>
      <c r="I148" s="13">
        <v>721484000</v>
      </c>
      <c r="J148" s="13"/>
      <c r="K148" s="13">
        <v>2399003000</v>
      </c>
    </row>
    <row r="149" spans="1:11" x14ac:dyDescent="0.3">
      <c r="A149" s="10" t="s">
        <v>241</v>
      </c>
      <c r="B149" s="13"/>
      <c r="C149" s="13"/>
      <c r="D149" s="13"/>
      <c r="E149" s="13"/>
      <c r="F149" s="13"/>
      <c r="G149" s="13">
        <v>510451000</v>
      </c>
      <c r="H149" s="13">
        <v>587775000</v>
      </c>
      <c r="I149" s="13">
        <v>421057000</v>
      </c>
      <c r="J149" s="13">
        <v>578997000</v>
      </c>
      <c r="K149" s="13">
        <v>2098280000</v>
      </c>
    </row>
    <row r="150" spans="1:11" x14ac:dyDescent="0.3">
      <c r="A150" s="10" t="s">
        <v>242</v>
      </c>
      <c r="B150" s="13"/>
      <c r="C150" s="13"/>
      <c r="D150" s="13"/>
      <c r="E150" s="13"/>
      <c r="F150" s="13">
        <v>162592000</v>
      </c>
      <c r="G150" s="13">
        <v>222101000</v>
      </c>
      <c r="H150" s="13">
        <v>288294000</v>
      </c>
      <c r="I150" s="13">
        <v>364057000</v>
      </c>
      <c r="J150" s="13"/>
      <c r="K150" s="13">
        <v>1037044000</v>
      </c>
    </row>
    <row r="151" spans="1:11" x14ac:dyDescent="0.3">
      <c r="A151" s="10" t="s">
        <v>243</v>
      </c>
      <c r="B151" s="13"/>
      <c r="C151" s="13"/>
      <c r="D151" s="13"/>
      <c r="E151" s="13"/>
      <c r="F151" s="13"/>
      <c r="G151" s="13">
        <v>13017000000</v>
      </c>
      <c r="H151" s="13">
        <v>332000000</v>
      </c>
      <c r="I151" s="13">
        <v>7647000000</v>
      </c>
      <c r="J151" s="13">
        <v>4116000000</v>
      </c>
      <c r="K151" s="13">
        <v>25112000000</v>
      </c>
    </row>
    <row r="152" spans="1:11" x14ac:dyDescent="0.3">
      <c r="A152" s="10" t="s">
        <v>245</v>
      </c>
      <c r="B152" s="13"/>
      <c r="C152" s="13"/>
      <c r="D152" s="13"/>
      <c r="E152" s="13"/>
      <c r="F152" s="13"/>
      <c r="G152" s="13">
        <v>712014000</v>
      </c>
      <c r="H152" s="13">
        <v>786626000</v>
      </c>
      <c r="I152" s="13">
        <v>827344000</v>
      </c>
      <c r="J152" s="13">
        <v>795307000</v>
      </c>
      <c r="K152" s="13">
        <v>3121291000</v>
      </c>
    </row>
    <row r="153" spans="1:11" x14ac:dyDescent="0.3">
      <c r="A153" s="10" t="s">
        <v>246</v>
      </c>
      <c r="B153" s="13"/>
      <c r="C153" s="13"/>
      <c r="D153" s="13"/>
      <c r="E153" s="13"/>
      <c r="F153" s="13"/>
      <c r="G153" s="13">
        <v>2804000000</v>
      </c>
      <c r="H153" s="13">
        <v>4994000000</v>
      </c>
      <c r="I153" s="13">
        <v>6225000000</v>
      </c>
      <c r="J153" s="13">
        <v>12427000000</v>
      </c>
      <c r="K153" s="13">
        <v>26450000000</v>
      </c>
    </row>
    <row r="154" spans="1:11" x14ac:dyDescent="0.3">
      <c r="A154" s="10" t="s">
        <v>247</v>
      </c>
      <c r="B154" s="13"/>
      <c r="C154" s="13"/>
      <c r="D154" s="13"/>
      <c r="E154" s="13"/>
      <c r="F154" s="13">
        <v>161100000</v>
      </c>
      <c r="G154" s="13">
        <v>347000000</v>
      </c>
      <c r="H154" s="13">
        <v>410500000</v>
      </c>
      <c r="I154" s="13">
        <v>512700000</v>
      </c>
      <c r="J154" s="13"/>
      <c r="K154" s="13">
        <v>1431300000</v>
      </c>
    </row>
    <row r="155" spans="1:11" x14ac:dyDescent="0.3">
      <c r="A155" s="10" t="s">
        <v>248</v>
      </c>
      <c r="B155" s="13"/>
      <c r="C155" s="13"/>
      <c r="D155" s="13"/>
      <c r="E155" s="13"/>
      <c r="F155" s="13">
        <v>5733000000</v>
      </c>
      <c r="G155" s="13">
        <v>5417000000</v>
      </c>
      <c r="H155" s="13">
        <v>1216000000</v>
      </c>
      <c r="I155" s="13">
        <v>-13343000000</v>
      </c>
      <c r="J155" s="13"/>
      <c r="K155" s="13">
        <v>-977000000</v>
      </c>
    </row>
    <row r="156" spans="1:11" x14ac:dyDescent="0.3">
      <c r="A156" s="10" t="s">
        <v>250</v>
      </c>
      <c r="B156" s="13"/>
      <c r="C156" s="13"/>
      <c r="D156" s="13"/>
      <c r="E156" s="13"/>
      <c r="F156" s="13"/>
      <c r="G156" s="13">
        <v>5094000000</v>
      </c>
      <c r="H156" s="13">
        <v>3815000000</v>
      </c>
      <c r="I156" s="13">
        <v>2143000000</v>
      </c>
      <c r="J156" s="13">
        <v>3077000000</v>
      </c>
      <c r="K156" s="13">
        <v>14129000000</v>
      </c>
    </row>
    <row r="157" spans="1:11" x14ac:dyDescent="0.3">
      <c r="A157" s="10" t="s">
        <v>251</v>
      </c>
      <c r="B157" s="13"/>
      <c r="C157" s="13"/>
      <c r="D157" s="13"/>
      <c r="E157" s="13"/>
      <c r="F157" s="13">
        <v>2134000000</v>
      </c>
      <c r="G157" s="13">
        <v>2377000000</v>
      </c>
      <c r="H157" s="13">
        <v>1062000000</v>
      </c>
      <c r="I157" s="13">
        <v>2334000000</v>
      </c>
      <c r="J157" s="13"/>
      <c r="K157" s="13">
        <v>7907000000</v>
      </c>
    </row>
    <row r="158" spans="1:11" x14ac:dyDescent="0.3">
      <c r="A158" s="10" t="s">
        <v>252</v>
      </c>
      <c r="B158" s="13"/>
      <c r="C158" s="13"/>
      <c r="D158" s="13"/>
      <c r="E158" s="13"/>
      <c r="F158" s="13"/>
      <c r="G158" s="13">
        <v>430818000</v>
      </c>
      <c r="H158" s="13">
        <v>493557000</v>
      </c>
      <c r="I158" s="13">
        <v>552899000</v>
      </c>
      <c r="J158" s="13">
        <v>556428000</v>
      </c>
      <c r="K158" s="13">
        <v>2033702000</v>
      </c>
    </row>
    <row r="159" spans="1:11" x14ac:dyDescent="0.3">
      <c r="A159" s="10" t="s">
        <v>253</v>
      </c>
      <c r="B159" s="13"/>
      <c r="C159" s="13"/>
      <c r="D159" s="13"/>
      <c r="E159" s="13"/>
      <c r="F159" s="13">
        <v>1076300000</v>
      </c>
      <c r="G159" s="13">
        <v>1062900000</v>
      </c>
      <c r="H159" s="13">
        <v>1270600000</v>
      </c>
      <c r="I159" s="13">
        <v>1099200000</v>
      </c>
      <c r="J159" s="13"/>
      <c r="K159" s="13">
        <v>4509000000</v>
      </c>
    </row>
    <row r="160" spans="1:11" x14ac:dyDescent="0.3">
      <c r="A160" s="10" t="s">
        <v>254</v>
      </c>
      <c r="B160" s="13"/>
      <c r="C160" s="13"/>
      <c r="D160" s="13"/>
      <c r="E160" s="13"/>
      <c r="F160" s="13">
        <v>1048000000</v>
      </c>
      <c r="G160" s="13">
        <v>1061000000</v>
      </c>
      <c r="H160" s="13">
        <v>1210000000</v>
      </c>
      <c r="I160" s="13">
        <v>1311000000</v>
      </c>
      <c r="J160" s="13"/>
      <c r="K160" s="13">
        <v>4630000000</v>
      </c>
    </row>
    <row r="161" spans="1:11" x14ac:dyDescent="0.3">
      <c r="A161" s="10" t="s">
        <v>255</v>
      </c>
      <c r="B161" s="13"/>
      <c r="C161" s="13"/>
      <c r="D161" s="13"/>
      <c r="E161" s="13"/>
      <c r="F161" s="13"/>
      <c r="G161" s="13">
        <v>622000000</v>
      </c>
      <c r="H161" s="13">
        <v>666000000</v>
      </c>
      <c r="I161" s="13">
        <v>809000000</v>
      </c>
      <c r="J161" s="13">
        <v>942000000</v>
      </c>
      <c r="K161" s="13">
        <v>3039000000</v>
      </c>
    </row>
    <row r="162" spans="1:11" x14ac:dyDescent="0.3">
      <c r="A162" s="10" t="s">
        <v>257</v>
      </c>
      <c r="B162" s="13"/>
      <c r="C162" s="13"/>
      <c r="D162" s="13"/>
      <c r="E162" s="13"/>
      <c r="F162" s="13">
        <v>305330000</v>
      </c>
      <c r="G162" s="13">
        <v>266575000</v>
      </c>
      <c r="H162" s="13">
        <v>275627000</v>
      </c>
      <c r="I162" s="13">
        <v>307125000</v>
      </c>
      <c r="J162" s="13"/>
      <c r="K162" s="13">
        <v>1154657000</v>
      </c>
    </row>
    <row r="163" spans="1:11" x14ac:dyDescent="0.3">
      <c r="A163" s="10" t="s">
        <v>259</v>
      </c>
      <c r="B163" s="13"/>
      <c r="C163" s="13"/>
      <c r="D163" s="13"/>
      <c r="E163" s="13"/>
      <c r="F163" s="13"/>
      <c r="G163" s="13">
        <v>1190043000</v>
      </c>
      <c r="H163" s="13">
        <v>1216322000</v>
      </c>
      <c r="I163" s="13">
        <v>686471000</v>
      </c>
      <c r="J163" s="13">
        <v>599243000</v>
      </c>
      <c r="K163" s="13">
        <v>3692079000</v>
      </c>
    </row>
    <row r="164" spans="1:11" x14ac:dyDescent="0.3">
      <c r="A164" s="10" t="s">
        <v>261</v>
      </c>
      <c r="B164" s="13"/>
      <c r="C164" s="13"/>
      <c r="D164" s="13"/>
      <c r="E164" s="13"/>
      <c r="F164" s="13"/>
      <c r="G164" s="13">
        <v>721266000</v>
      </c>
      <c r="H164" s="13">
        <v>777717000</v>
      </c>
      <c r="I164" s="13">
        <v>515707000</v>
      </c>
      <c r="J164" s="13">
        <v>266232000</v>
      </c>
      <c r="K164" s="13">
        <v>2280922000</v>
      </c>
    </row>
    <row r="165" spans="1:11" x14ac:dyDescent="0.3">
      <c r="A165" s="10" t="s">
        <v>262</v>
      </c>
      <c r="B165" s="13"/>
      <c r="C165" s="13"/>
      <c r="D165" s="13"/>
      <c r="E165" s="13"/>
      <c r="F165" s="13">
        <v>666600000</v>
      </c>
      <c r="G165" s="13">
        <v>589200000</v>
      </c>
      <c r="H165" s="13">
        <v>494800000</v>
      </c>
      <c r="I165" s="13">
        <v>193800000</v>
      </c>
      <c r="J165" s="13"/>
      <c r="K165" s="13">
        <v>1944400000</v>
      </c>
    </row>
    <row r="166" spans="1:11" x14ac:dyDescent="0.3">
      <c r="A166" s="10" t="s">
        <v>263</v>
      </c>
      <c r="B166" s="13"/>
      <c r="C166" s="13"/>
      <c r="D166" s="13"/>
      <c r="E166" s="13"/>
      <c r="F166" s="13"/>
      <c r="G166" s="13">
        <v>254161000</v>
      </c>
      <c r="H166" s="13">
        <v>271037000</v>
      </c>
      <c r="I166" s="13">
        <v>300154000</v>
      </c>
      <c r="J166" s="13">
        <v>320995000</v>
      </c>
      <c r="K166" s="13">
        <v>1146347000</v>
      </c>
    </row>
    <row r="167" spans="1:11" x14ac:dyDescent="0.3">
      <c r="A167" s="10" t="s">
        <v>265</v>
      </c>
      <c r="B167" s="13"/>
      <c r="C167" s="13"/>
      <c r="D167" s="13"/>
      <c r="E167" s="13"/>
      <c r="F167" s="13">
        <v>439361000</v>
      </c>
      <c r="G167" s="13">
        <v>460071000</v>
      </c>
      <c r="H167" s="13">
        <v>427145000</v>
      </c>
      <c r="I167" s="13">
        <v>533482000</v>
      </c>
      <c r="J167" s="13"/>
      <c r="K167" s="13">
        <v>1860059000</v>
      </c>
    </row>
    <row r="168" spans="1:11" x14ac:dyDescent="0.3">
      <c r="A168" s="10" t="s">
        <v>266</v>
      </c>
      <c r="B168" s="13"/>
      <c r="C168" s="13"/>
      <c r="D168" s="13"/>
      <c r="E168" s="13"/>
      <c r="F168" s="13">
        <v>1068905000</v>
      </c>
      <c r="G168" s="13">
        <v>976000000</v>
      </c>
      <c r="H168" s="13">
        <v>962000000</v>
      </c>
      <c r="I168" s="13">
        <v>981000000</v>
      </c>
      <c r="J168" s="13"/>
      <c r="K168" s="13">
        <v>3987905000</v>
      </c>
    </row>
    <row r="169" spans="1:11" x14ac:dyDescent="0.3">
      <c r="A169" s="10" t="s">
        <v>267</v>
      </c>
      <c r="B169" s="13"/>
      <c r="C169" s="13"/>
      <c r="D169" s="13"/>
      <c r="E169" s="13"/>
      <c r="F169" s="13"/>
      <c r="G169" s="13">
        <v>3689000000</v>
      </c>
      <c r="H169" s="13">
        <v>3889000000</v>
      </c>
      <c r="I169" s="13">
        <v>4178000000</v>
      </c>
      <c r="J169" s="13">
        <v>4309000000</v>
      </c>
      <c r="K169" s="13">
        <v>16065000000</v>
      </c>
    </row>
    <row r="170" spans="1:11" x14ac:dyDescent="0.3">
      <c r="A170" s="10" t="s">
        <v>268</v>
      </c>
      <c r="B170" s="13"/>
      <c r="C170" s="13"/>
      <c r="D170" s="13"/>
      <c r="E170" s="13"/>
      <c r="F170" s="13">
        <v>784982000</v>
      </c>
      <c r="G170" s="13">
        <v>844336000</v>
      </c>
      <c r="H170" s="13">
        <v>954846000</v>
      </c>
      <c r="I170" s="13">
        <v>940578000</v>
      </c>
      <c r="J170" s="13"/>
      <c r="K170" s="13">
        <v>3524742000</v>
      </c>
    </row>
    <row r="171" spans="1:11" x14ac:dyDescent="0.3">
      <c r="A171" s="10" t="s">
        <v>269</v>
      </c>
      <c r="B171" s="13"/>
      <c r="C171" s="13"/>
      <c r="D171" s="13"/>
      <c r="E171" s="13"/>
      <c r="F171" s="13">
        <v>4010000000</v>
      </c>
      <c r="G171" s="13">
        <v>4524000000</v>
      </c>
      <c r="H171" s="13">
        <v>15265000000</v>
      </c>
      <c r="I171" s="13">
        <v>22193000000</v>
      </c>
      <c r="J171" s="13"/>
      <c r="K171" s="13">
        <v>45992000000</v>
      </c>
    </row>
    <row r="172" spans="1:11" x14ac:dyDescent="0.3">
      <c r="A172" s="10" t="s">
        <v>270</v>
      </c>
      <c r="B172" s="13"/>
      <c r="C172" s="13"/>
      <c r="D172" s="13"/>
      <c r="E172" s="13"/>
      <c r="F172" s="13"/>
      <c r="G172" s="13">
        <v>2871600000</v>
      </c>
      <c r="H172" s="13">
        <v>2895500000</v>
      </c>
      <c r="I172" s="13">
        <v>2621200000</v>
      </c>
      <c r="J172" s="13">
        <v>2710600000</v>
      </c>
      <c r="K172" s="13">
        <v>11098900000</v>
      </c>
    </row>
    <row r="173" spans="1:11" x14ac:dyDescent="0.3">
      <c r="A173" s="10" t="s">
        <v>271</v>
      </c>
      <c r="B173" s="13"/>
      <c r="C173" s="13"/>
      <c r="D173" s="13"/>
      <c r="E173" s="13"/>
      <c r="F173" s="13"/>
      <c r="G173" s="13">
        <v>1457000000</v>
      </c>
      <c r="H173" s="13">
        <v>2002000000</v>
      </c>
      <c r="I173" s="13">
        <v>1322000000</v>
      </c>
      <c r="J173" s="13">
        <v>1468000000</v>
      </c>
      <c r="K173" s="13">
        <v>6249000000</v>
      </c>
    </row>
    <row r="174" spans="1:11" x14ac:dyDescent="0.3">
      <c r="A174" s="10" t="s">
        <v>272</v>
      </c>
      <c r="B174" s="13"/>
      <c r="C174" s="13"/>
      <c r="D174" s="13"/>
      <c r="E174" s="13"/>
      <c r="F174" s="13"/>
      <c r="G174" s="13">
        <v>5672000000</v>
      </c>
      <c r="H174" s="13">
        <v>1650000000</v>
      </c>
      <c r="I174" s="13">
        <v>4897000000</v>
      </c>
      <c r="J174" s="13">
        <v>9545000000</v>
      </c>
      <c r="K174" s="13">
        <v>21764000000</v>
      </c>
    </row>
    <row r="175" spans="1:11" x14ac:dyDescent="0.3">
      <c r="A175" s="10" t="s">
        <v>273</v>
      </c>
      <c r="B175" s="13"/>
      <c r="C175" s="13"/>
      <c r="D175" s="13"/>
      <c r="E175" s="13"/>
      <c r="F175" s="13">
        <v>1023178000</v>
      </c>
      <c r="G175" s="13">
        <v>1057935000</v>
      </c>
      <c r="H175" s="13">
        <v>1131418000</v>
      </c>
      <c r="I175" s="13">
        <v>1136787000</v>
      </c>
      <c r="J175" s="13"/>
      <c r="K175" s="13">
        <v>4349318000</v>
      </c>
    </row>
    <row r="176" spans="1:11" x14ac:dyDescent="0.3">
      <c r="A176" s="10" t="s">
        <v>274</v>
      </c>
      <c r="B176" s="13"/>
      <c r="C176" s="13"/>
      <c r="D176" s="13"/>
      <c r="E176" s="13"/>
      <c r="F176" s="13"/>
      <c r="G176" s="13">
        <v>357213000</v>
      </c>
      <c r="H176" s="13">
        <v>405499000</v>
      </c>
      <c r="I176" s="13">
        <v>456597000</v>
      </c>
      <c r="J176" s="13">
        <v>424944000</v>
      </c>
      <c r="K176" s="13">
        <v>1644253000</v>
      </c>
    </row>
    <row r="177" spans="1:11" x14ac:dyDescent="0.3">
      <c r="A177" s="10" t="s">
        <v>275</v>
      </c>
      <c r="B177" s="13"/>
      <c r="C177" s="13"/>
      <c r="D177" s="13"/>
      <c r="E177" s="13"/>
      <c r="F177" s="13"/>
      <c r="G177" s="13">
        <v>6171000000</v>
      </c>
      <c r="H177" s="13">
        <v>6293000000</v>
      </c>
      <c r="I177" s="13">
        <v>6289000000</v>
      </c>
      <c r="J177" s="13">
        <v>5720000000</v>
      </c>
      <c r="K177" s="13">
        <v>24473000000</v>
      </c>
    </row>
    <row r="178" spans="1:11" x14ac:dyDescent="0.3">
      <c r="A178" s="10" t="s">
        <v>276</v>
      </c>
      <c r="B178" s="13"/>
      <c r="C178" s="13"/>
      <c r="D178" s="13"/>
      <c r="E178" s="13"/>
      <c r="F178" s="13">
        <v>604160000</v>
      </c>
      <c r="G178" s="13">
        <v>574032000</v>
      </c>
      <c r="H178" s="13">
        <v>690626000</v>
      </c>
      <c r="I178" s="13">
        <v>549581000</v>
      </c>
      <c r="J178" s="13"/>
      <c r="K178" s="13">
        <v>2418399000</v>
      </c>
    </row>
    <row r="179" spans="1:11" x14ac:dyDescent="0.3">
      <c r="A179" s="10" t="s">
        <v>278</v>
      </c>
      <c r="B179" s="13"/>
      <c r="C179" s="13"/>
      <c r="D179" s="13"/>
      <c r="E179" s="13"/>
      <c r="F179" s="13"/>
      <c r="G179" s="13">
        <v>1302000000</v>
      </c>
      <c r="H179" s="13">
        <v>1417000000</v>
      </c>
      <c r="I179" s="13">
        <v>1551000000</v>
      </c>
      <c r="J179" s="13">
        <v>1569000000</v>
      </c>
      <c r="K179" s="13">
        <v>5839000000</v>
      </c>
    </row>
    <row r="180" spans="1:11" x14ac:dyDescent="0.3">
      <c r="A180" s="10" t="s">
        <v>280</v>
      </c>
      <c r="B180" s="13"/>
      <c r="C180" s="13"/>
      <c r="D180" s="13"/>
      <c r="E180" s="13"/>
      <c r="F180" s="13">
        <v>1131125000</v>
      </c>
      <c r="G180" s="13">
        <v>1296854000</v>
      </c>
      <c r="H180" s="13">
        <v>1347117000</v>
      </c>
      <c r="I180" s="13">
        <v>1300320000</v>
      </c>
      <c r="J180" s="13"/>
      <c r="K180" s="13">
        <v>5075416000</v>
      </c>
    </row>
    <row r="181" spans="1:11" x14ac:dyDescent="0.3">
      <c r="A181" s="10" t="s">
        <v>282</v>
      </c>
      <c r="B181" s="13"/>
      <c r="C181" s="13"/>
      <c r="D181" s="13"/>
      <c r="E181" s="13"/>
      <c r="F181" s="13"/>
      <c r="G181" s="13">
        <v>3138000000</v>
      </c>
      <c r="H181" s="13">
        <v>5243000000</v>
      </c>
      <c r="I181" s="13">
        <v>2320000000</v>
      </c>
      <c r="J181" s="13">
        <v>636000000</v>
      </c>
      <c r="K181" s="13">
        <v>11337000000</v>
      </c>
    </row>
    <row r="182" spans="1:11" x14ac:dyDescent="0.3">
      <c r="A182" s="10" t="s">
        <v>283</v>
      </c>
      <c r="B182" s="13"/>
      <c r="C182" s="13"/>
      <c r="D182" s="13"/>
      <c r="E182" s="13"/>
      <c r="F182" s="13"/>
      <c r="G182" s="13">
        <v>201251000</v>
      </c>
      <c r="H182" s="13">
        <v>329727000</v>
      </c>
      <c r="I182" s="13">
        <v>469594000</v>
      </c>
      <c r="J182" s="13">
        <v>580027000</v>
      </c>
      <c r="K182" s="13">
        <v>1580599000</v>
      </c>
    </row>
    <row r="183" spans="1:11" x14ac:dyDescent="0.3">
      <c r="A183" s="10" t="s">
        <v>284</v>
      </c>
      <c r="B183" s="13"/>
      <c r="C183" s="13"/>
      <c r="D183" s="13"/>
      <c r="E183" s="13"/>
      <c r="F183" s="13">
        <v>853851000</v>
      </c>
      <c r="G183" s="13">
        <v>806012000</v>
      </c>
      <c r="H183" s="13">
        <v>940692000</v>
      </c>
      <c r="I183" s="13">
        <v>1071178000</v>
      </c>
      <c r="J183" s="13"/>
      <c r="K183" s="13">
        <v>3671733000</v>
      </c>
    </row>
    <row r="184" spans="1:11" x14ac:dyDescent="0.3">
      <c r="A184" s="10" t="s">
        <v>286</v>
      </c>
      <c r="B184" s="13"/>
      <c r="C184" s="13"/>
      <c r="D184" s="13"/>
      <c r="E184" s="13"/>
      <c r="F184" s="13">
        <v>891153000</v>
      </c>
      <c r="G184" s="13">
        <v>908544000</v>
      </c>
      <c r="H184" s="13">
        <v>905853000</v>
      </c>
      <c r="I184" s="13">
        <v>995214000</v>
      </c>
      <c r="J184" s="13"/>
      <c r="K184" s="13">
        <v>3700764000</v>
      </c>
    </row>
    <row r="185" spans="1:11" x14ac:dyDescent="0.3">
      <c r="A185" s="10" t="s">
        <v>287</v>
      </c>
      <c r="B185" s="13"/>
      <c r="C185" s="13"/>
      <c r="D185" s="13"/>
      <c r="E185" s="13"/>
      <c r="F185" s="13"/>
      <c r="G185" s="13">
        <v>515186000</v>
      </c>
      <c r="H185" s="13"/>
      <c r="I185" s="13">
        <v>563954000</v>
      </c>
      <c r="J185" s="13">
        <v>1370767000</v>
      </c>
      <c r="K185" s="13">
        <v>2449907000</v>
      </c>
    </row>
    <row r="186" spans="1:11" x14ac:dyDescent="0.3">
      <c r="A186" s="10" t="s">
        <v>289</v>
      </c>
      <c r="B186" s="13"/>
      <c r="C186" s="13"/>
      <c r="D186" s="13"/>
      <c r="E186" s="13"/>
      <c r="F186" s="13">
        <v>4816000000</v>
      </c>
      <c r="G186" s="13">
        <v>4792000000</v>
      </c>
      <c r="H186" s="13">
        <v>5565000000</v>
      </c>
      <c r="I186" s="13">
        <v>5965000000</v>
      </c>
      <c r="J186" s="13"/>
      <c r="K186" s="13">
        <v>21138000000</v>
      </c>
    </row>
    <row r="187" spans="1:11" x14ac:dyDescent="0.3">
      <c r="A187" s="10" t="s">
        <v>290</v>
      </c>
      <c r="B187" s="13"/>
      <c r="C187" s="13"/>
      <c r="D187" s="13"/>
      <c r="E187" s="13"/>
      <c r="F187" s="13">
        <v>532820000</v>
      </c>
      <c r="G187" s="13">
        <v>533613000</v>
      </c>
      <c r="H187" s="13">
        <v>845910000</v>
      </c>
      <c r="I187" s="13">
        <v>1068846000</v>
      </c>
      <c r="J187" s="13"/>
      <c r="K187" s="13">
        <v>2981189000</v>
      </c>
    </row>
    <row r="188" spans="1:11" x14ac:dyDescent="0.3">
      <c r="A188" s="10" t="s">
        <v>291</v>
      </c>
      <c r="B188" s="13"/>
      <c r="C188" s="13"/>
      <c r="D188" s="13"/>
      <c r="E188" s="13"/>
      <c r="F188" s="13"/>
      <c r="G188" s="13">
        <v>1189083000</v>
      </c>
      <c r="H188" s="13">
        <v>645135000</v>
      </c>
      <c r="I188" s="13">
        <v>616756000</v>
      </c>
      <c r="J188" s="13">
        <v>630368000</v>
      </c>
      <c r="K188" s="13">
        <v>3081342000</v>
      </c>
    </row>
    <row r="189" spans="1:11" x14ac:dyDescent="0.3">
      <c r="A189" s="10" t="s">
        <v>292</v>
      </c>
      <c r="B189" s="13"/>
      <c r="C189" s="13"/>
      <c r="D189" s="13"/>
      <c r="E189" s="13"/>
      <c r="F189" s="13"/>
      <c r="G189" s="13">
        <v>7766000000</v>
      </c>
      <c r="H189" s="13">
        <v>9166000000</v>
      </c>
      <c r="I189" s="13">
        <v>10469000000</v>
      </c>
      <c r="J189" s="13">
        <v>11774000000</v>
      </c>
      <c r="K189" s="13">
        <v>39175000000</v>
      </c>
    </row>
    <row r="190" spans="1:11" x14ac:dyDescent="0.3">
      <c r="A190" s="10" t="s">
        <v>294</v>
      </c>
      <c r="B190" s="13"/>
      <c r="C190" s="13"/>
      <c r="D190" s="13"/>
      <c r="E190" s="13"/>
      <c r="F190" s="13">
        <v>4718000000</v>
      </c>
      <c r="G190" s="13">
        <v>4204000000</v>
      </c>
      <c r="H190" s="13">
        <v>2897000000</v>
      </c>
      <c r="I190" s="13">
        <v>-1345000000</v>
      </c>
      <c r="J190" s="13"/>
      <c r="K190" s="13">
        <v>10474000000</v>
      </c>
    </row>
    <row r="191" spans="1:11" x14ac:dyDescent="0.3">
      <c r="A191" s="10" t="s">
        <v>295</v>
      </c>
      <c r="B191" s="13"/>
      <c r="C191" s="13"/>
      <c r="D191" s="13"/>
      <c r="E191" s="13"/>
      <c r="F191" s="13">
        <v>1811000000</v>
      </c>
      <c r="G191" s="13">
        <v>3655000000</v>
      </c>
      <c r="H191" s="13">
        <v>2052000000</v>
      </c>
      <c r="I191" s="13">
        <v>2328000000</v>
      </c>
      <c r="J191" s="13"/>
      <c r="K191" s="13">
        <v>9846000000</v>
      </c>
    </row>
    <row r="192" spans="1:11" x14ac:dyDescent="0.3">
      <c r="A192" s="10" t="s">
        <v>296</v>
      </c>
      <c r="B192" s="13"/>
      <c r="C192" s="13"/>
      <c r="D192" s="13"/>
      <c r="E192" s="13"/>
      <c r="F192" s="13">
        <v>1028651000</v>
      </c>
      <c r="G192" s="13">
        <v>1153702000</v>
      </c>
      <c r="H192" s="13">
        <v>1280983000</v>
      </c>
      <c r="I192" s="13">
        <v>1155695000</v>
      </c>
      <c r="J192" s="13"/>
      <c r="K192" s="13">
        <v>4619031000</v>
      </c>
    </row>
    <row r="193" spans="1:14" x14ac:dyDescent="0.3">
      <c r="A193" s="10" t="s">
        <v>298</v>
      </c>
      <c r="B193" s="13"/>
      <c r="C193" s="13"/>
      <c r="D193" s="13"/>
      <c r="E193" s="13"/>
      <c r="F193" s="13"/>
      <c r="G193" s="13">
        <v>190100000</v>
      </c>
      <c r="H193" s="13">
        <v>337000000</v>
      </c>
      <c r="I193" s="13">
        <v>483600000</v>
      </c>
      <c r="J193" s="13">
        <v>559100000</v>
      </c>
      <c r="K193" s="13">
        <v>1569800000</v>
      </c>
    </row>
    <row r="194" spans="1:14" x14ac:dyDescent="0.3">
      <c r="A194" s="10" t="s">
        <v>299</v>
      </c>
      <c r="B194" s="13"/>
      <c r="C194" s="13"/>
      <c r="D194" s="13"/>
      <c r="E194" s="13"/>
      <c r="F194" s="13"/>
      <c r="G194" s="13">
        <v>5501000000</v>
      </c>
      <c r="H194" s="13">
        <v>5831000000</v>
      </c>
      <c r="I194" s="13">
        <v>6828000000</v>
      </c>
      <c r="J194" s="13">
        <v>6683000000</v>
      </c>
      <c r="K194" s="13">
        <v>24843000000</v>
      </c>
    </row>
    <row r="195" spans="1:14" x14ac:dyDescent="0.3">
      <c r="A195" s="10" t="s">
        <v>300</v>
      </c>
      <c r="B195" s="13"/>
      <c r="C195" s="13"/>
      <c r="D195" s="13"/>
      <c r="E195" s="13"/>
      <c r="F195" s="13"/>
      <c r="G195" s="13">
        <v>937738000</v>
      </c>
      <c r="H195" s="13">
        <v>1053174000</v>
      </c>
      <c r="I195" s="13">
        <v>711205000</v>
      </c>
      <c r="J195" s="13">
        <v>-19716000</v>
      </c>
      <c r="K195" s="13">
        <v>2682401000</v>
      </c>
    </row>
    <row r="196" spans="1:14" x14ac:dyDescent="0.3">
      <c r="A196" s="10" t="s">
        <v>302</v>
      </c>
      <c r="B196" s="13"/>
      <c r="C196" s="13"/>
      <c r="D196" s="13"/>
      <c r="E196" s="13"/>
      <c r="F196" s="13"/>
      <c r="G196" s="13"/>
      <c r="H196" s="13">
        <v>3817000000</v>
      </c>
      <c r="I196" s="13">
        <v>2702000000</v>
      </c>
      <c r="J196" s="13">
        <v>3144000000</v>
      </c>
      <c r="K196" s="13">
        <v>9663000000</v>
      </c>
    </row>
    <row r="197" spans="1:14" x14ac:dyDescent="0.3">
      <c r="A197" s="10" t="s">
        <v>304</v>
      </c>
      <c r="B197" s="13"/>
      <c r="C197" s="13"/>
      <c r="D197" s="13"/>
      <c r="E197" s="13"/>
      <c r="F197" s="13"/>
      <c r="G197" s="13">
        <v>8143000000</v>
      </c>
      <c r="H197" s="13">
        <v>4432000000</v>
      </c>
      <c r="I197" s="13">
        <v>3983000000</v>
      </c>
      <c r="J197" s="13">
        <v>3754000000</v>
      </c>
      <c r="K197" s="13">
        <v>20312000000</v>
      </c>
    </row>
    <row r="198" spans="1:14" x14ac:dyDescent="0.3">
      <c r="A198" s="10" t="s">
        <v>582</v>
      </c>
      <c r="B198" s="13">
        <v>-1156000</v>
      </c>
      <c r="C198" s="13">
        <v>-2761000</v>
      </c>
      <c r="D198" s="13">
        <v>-11305000</v>
      </c>
      <c r="E198" s="13">
        <v>-10688000</v>
      </c>
      <c r="F198" s="13">
        <v>228788833000</v>
      </c>
      <c r="G198" s="13">
        <v>519906343000</v>
      </c>
      <c r="H198" s="13">
        <v>514334303000</v>
      </c>
      <c r="I198" s="13">
        <v>483757987000</v>
      </c>
      <c r="J198" s="13">
        <v>314232091000</v>
      </c>
      <c r="K198" s="13">
        <v>2060993647000</v>
      </c>
    </row>
    <row r="201" spans="1:14" x14ac:dyDescent="0.3">
      <c r="A201" s="6" t="s">
        <v>0</v>
      </c>
      <c r="B201" s="6" t="s">
        <v>1</v>
      </c>
      <c r="C201" s="6" t="s">
        <v>2</v>
      </c>
      <c r="D201" s="6" t="s">
        <v>575</v>
      </c>
      <c r="E201" s="6" t="s">
        <v>8</v>
      </c>
      <c r="F201" s="6" t="s">
        <v>9</v>
      </c>
      <c r="G201" s="6" t="s">
        <v>3</v>
      </c>
      <c r="H201" s="6" t="s">
        <v>4</v>
      </c>
      <c r="I201" s="6" t="s">
        <v>5</v>
      </c>
      <c r="J201" s="6" t="s">
        <v>6</v>
      </c>
      <c r="K201" s="6" t="s">
        <v>7</v>
      </c>
      <c r="L201" s="7" t="s">
        <v>576</v>
      </c>
      <c r="M201" s="7" t="s">
        <v>577</v>
      </c>
      <c r="N201" s="7" t="s">
        <v>578</v>
      </c>
    </row>
    <row r="202" spans="1:14" x14ac:dyDescent="0.3">
      <c r="A202" s="2" t="s">
        <v>20</v>
      </c>
      <c r="B202" s="2" t="s">
        <v>11</v>
      </c>
      <c r="C202" s="3">
        <v>41545</v>
      </c>
      <c r="D202" s="4">
        <v>2013</v>
      </c>
      <c r="E202" s="2" t="s">
        <v>21</v>
      </c>
      <c r="F202" s="32" t="s">
        <v>22</v>
      </c>
      <c r="G202" s="5">
        <v>170910000000</v>
      </c>
      <c r="H202" s="5">
        <v>106606000000</v>
      </c>
      <c r="I202" s="5">
        <v>10830000000</v>
      </c>
      <c r="J202" s="5">
        <v>4475000000</v>
      </c>
      <c r="K202" s="2">
        <v>0</v>
      </c>
      <c r="L202" s="8">
        <v>15305000000</v>
      </c>
      <c r="M202" s="8">
        <v>64304000000</v>
      </c>
      <c r="N202" s="8">
        <v>48999000000</v>
      </c>
    </row>
    <row r="203" spans="1:14" x14ac:dyDescent="0.3">
      <c r="A203" s="2" t="s">
        <v>20</v>
      </c>
      <c r="B203" s="2" t="s">
        <v>14</v>
      </c>
      <c r="C203" s="3">
        <v>41909</v>
      </c>
      <c r="D203" s="4">
        <v>2014</v>
      </c>
      <c r="E203" s="2" t="s">
        <v>21</v>
      </c>
      <c r="F203" s="32" t="s">
        <v>22</v>
      </c>
      <c r="G203" s="5">
        <v>182795000000</v>
      </c>
      <c r="H203" s="5">
        <v>112258000000</v>
      </c>
      <c r="I203" s="5">
        <v>11993000000</v>
      </c>
      <c r="J203" s="5">
        <v>6041000000</v>
      </c>
      <c r="K203" s="2">
        <v>0</v>
      </c>
      <c r="L203" s="8">
        <v>18034000000</v>
      </c>
      <c r="M203" s="8">
        <v>70537000000</v>
      </c>
      <c r="N203" s="8">
        <v>52503000000</v>
      </c>
    </row>
    <row r="204" spans="1:14" x14ac:dyDescent="0.3">
      <c r="A204" s="2" t="s">
        <v>20</v>
      </c>
      <c r="B204" s="2" t="s">
        <v>15</v>
      </c>
      <c r="C204" s="3">
        <v>42273</v>
      </c>
      <c r="D204" s="4">
        <v>2015</v>
      </c>
      <c r="E204" s="2" t="s">
        <v>21</v>
      </c>
      <c r="F204" s="32" t="s">
        <v>22</v>
      </c>
      <c r="G204" s="5">
        <v>233715000000</v>
      </c>
      <c r="H204" s="5">
        <v>140089000000</v>
      </c>
      <c r="I204" s="5">
        <v>14329000000</v>
      </c>
      <c r="J204" s="5">
        <v>8067000000</v>
      </c>
      <c r="K204" s="2">
        <v>0</v>
      </c>
      <c r="L204" s="8">
        <v>22396000000</v>
      </c>
      <c r="M204" s="8">
        <v>93626000000</v>
      </c>
      <c r="N204" s="8">
        <v>71230000000</v>
      </c>
    </row>
    <row r="205" spans="1:14" x14ac:dyDescent="0.3">
      <c r="A205" s="2" t="s">
        <v>20</v>
      </c>
      <c r="B205" s="2" t="s">
        <v>16</v>
      </c>
      <c r="C205" s="3">
        <v>42637</v>
      </c>
      <c r="D205" s="4">
        <v>2016</v>
      </c>
      <c r="E205" s="2" t="s">
        <v>21</v>
      </c>
      <c r="F205" s="32" t="s">
        <v>22</v>
      </c>
      <c r="G205" s="5">
        <v>215639000000</v>
      </c>
      <c r="H205" s="5">
        <v>131376000000</v>
      </c>
      <c r="I205" s="5">
        <v>14194000000</v>
      </c>
      <c r="J205" s="5">
        <v>10045000000</v>
      </c>
      <c r="K205" s="2">
        <v>0</v>
      </c>
      <c r="L205" s="8">
        <v>24239000000</v>
      </c>
      <c r="M205" s="8">
        <v>84263000000</v>
      </c>
      <c r="N205" s="8">
        <v>60024000000</v>
      </c>
    </row>
    <row r="206" spans="1:14" x14ac:dyDescent="0.3">
      <c r="A206" s="2" t="s">
        <v>304</v>
      </c>
      <c r="B206" s="2" t="s">
        <v>11</v>
      </c>
      <c r="C206" s="3">
        <v>41578</v>
      </c>
      <c r="D206" s="4">
        <v>2013</v>
      </c>
      <c r="E206" s="2" t="s">
        <v>21</v>
      </c>
      <c r="F206" s="32" t="s">
        <v>22</v>
      </c>
      <c r="G206" s="5">
        <v>112298000000</v>
      </c>
      <c r="H206" s="5">
        <v>86380000000</v>
      </c>
      <c r="I206" s="5">
        <v>13267000000</v>
      </c>
      <c r="J206" s="5">
        <v>3135000000</v>
      </c>
      <c r="K206" s="5">
        <v>1373000000</v>
      </c>
      <c r="L206" s="8">
        <v>17775000000</v>
      </c>
      <c r="M206" s="8">
        <v>25918000000</v>
      </c>
      <c r="N206" s="8">
        <v>8143000000</v>
      </c>
    </row>
    <row r="207" spans="1:14" x14ac:dyDescent="0.3">
      <c r="A207" s="2" t="s">
        <v>304</v>
      </c>
      <c r="B207" s="2" t="s">
        <v>14</v>
      </c>
      <c r="C207" s="3">
        <v>41943</v>
      </c>
      <c r="D207" s="4">
        <v>2014</v>
      </c>
      <c r="E207" s="2" t="s">
        <v>21</v>
      </c>
      <c r="F207" s="32" t="s">
        <v>22</v>
      </c>
      <c r="G207" s="5">
        <v>56651000000</v>
      </c>
      <c r="H207" s="5">
        <v>45431000000</v>
      </c>
      <c r="I207" s="5">
        <v>5361000000</v>
      </c>
      <c r="J207" s="5">
        <v>1298000000</v>
      </c>
      <c r="K207" s="5">
        <v>129000000</v>
      </c>
      <c r="L207" s="8">
        <v>6788000000</v>
      </c>
      <c r="M207" s="8">
        <v>11220000000</v>
      </c>
      <c r="N207" s="8">
        <v>4432000000</v>
      </c>
    </row>
    <row r="208" spans="1:14" x14ac:dyDescent="0.3">
      <c r="A208" s="2" t="s">
        <v>304</v>
      </c>
      <c r="B208" s="2" t="s">
        <v>15</v>
      </c>
      <c r="C208" s="3">
        <v>42308</v>
      </c>
      <c r="D208" s="4">
        <v>2015</v>
      </c>
      <c r="E208" s="2" t="s">
        <v>21</v>
      </c>
      <c r="F208" s="32" t="s">
        <v>22</v>
      </c>
      <c r="G208" s="5">
        <v>51463000000</v>
      </c>
      <c r="H208" s="5">
        <v>41524000000</v>
      </c>
      <c r="I208" s="5">
        <v>4663000000</v>
      </c>
      <c r="J208" s="5">
        <v>1191000000</v>
      </c>
      <c r="K208" s="5">
        <v>102000000</v>
      </c>
      <c r="L208" s="8">
        <v>5956000000</v>
      </c>
      <c r="M208" s="8">
        <v>9939000000</v>
      </c>
      <c r="N208" s="8">
        <v>3983000000</v>
      </c>
    </row>
    <row r="209" spans="1:14" x14ac:dyDescent="0.3">
      <c r="A209" s="2" t="s">
        <v>304</v>
      </c>
      <c r="B209" s="2" t="s">
        <v>16</v>
      </c>
      <c r="C209" s="3">
        <v>42674</v>
      </c>
      <c r="D209" s="4">
        <v>2016</v>
      </c>
      <c r="E209" s="2" t="s">
        <v>21</v>
      </c>
      <c r="F209" s="32" t="s">
        <v>22</v>
      </c>
      <c r="G209" s="5">
        <v>48238000000</v>
      </c>
      <c r="H209" s="5">
        <v>39240000000</v>
      </c>
      <c r="I209" s="5">
        <v>4019000000</v>
      </c>
      <c r="J209" s="5">
        <v>1209000000</v>
      </c>
      <c r="K209" s="5">
        <v>16000000</v>
      </c>
      <c r="L209" s="8">
        <v>5244000000</v>
      </c>
      <c r="M209" s="8">
        <v>8998000000</v>
      </c>
      <c r="N209" s="8">
        <v>3754000000</v>
      </c>
    </row>
    <row r="212" spans="1:14" x14ac:dyDescent="0.3">
      <c r="A212" s="76" t="s">
        <v>608</v>
      </c>
      <c r="B212" s="77"/>
      <c r="C212" s="77"/>
      <c r="D212" s="77"/>
      <c r="E212" s="77"/>
      <c r="F212" s="77"/>
      <c r="G212" s="77"/>
      <c r="H212" s="77"/>
      <c r="I212" s="77"/>
      <c r="J212" s="77"/>
      <c r="K212" s="78"/>
    </row>
    <row r="213" spans="1:14" x14ac:dyDescent="0.3">
      <c r="A213" s="19" t="s">
        <v>1</v>
      </c>
      <c r="B213" s="20">
        <v>2003</v>
      </c>
      <c r="C213" s="20">
        <v>2004</v>
      </c>
      <c r="D213" s="20">
        <v>2006</v>
      </c>
      <c r="E213" s="20">
        <v>2007</v>
      </c>
      <c r="F213" s="20">
        <v>2012</v>
      </c>
      <c r="G213" s="20">
        <v>2013</v>
      </c>
      <c r="H213" s="20">
        <v>2014</v>
      </c>
      <c r="I213" s="20">
        <v>2015</v>
      </c>
      <c r="J213" s="20">
        <v>2016</v>
      </c>
      <c r="K213" s="21">
        <v>2017</v>
      </c>
    </row>
    <row r="214" spans="1:14" x14ac:dyDescent="0.3">
      <c r="A214" s="15" t="s">
        <v>22</v>
      </c>
      <c r="B214" s="16">
        <v>0</v>
      </c>
      <c r="C214" s="16">
        <v>0</v>
      </c>
      <c r="D214" s="16">
        <v>0</v>
      </c>
      <c r="E214" s="16">
        <v>0</v>
      </c>
      <c r="F214" s="16">
        <v>0</v>
      </c>
      <c r="G214" s="24">
        <f>AVERAGE(N202,N206)</f>
        <v>28571000000</v>
      </c>
      <c r="H214" s="24">
        <f>AVERAGE(N203,N207)</f>
        <v>28467500000</v>
      </c>
      <c r="I214" s="24">
        <f>AVERAGE(N204,N208)</f>
        <v>37606500000</v>
      </c>
      <c r="J214" s="24">
        <f>AVERAGE(N205,N209)</f>
        <v>31889000000</v>
      </c>
      <c r="K214" s="25">
        <v>0</v>
      </c>
      <c r="L214" s="1"/>
    </row>
    <row r="215" spans="1:14" x14ac:dyDescent="0.3">
      <c r="A215" s="22" t="s">
        <v>588</v>
      </c>
      <c r="B215" s="14">
        <f>AVERAGEIF(B5:B197,"&lt;&gt;0")</f>
        <v>-1156000</v>
      </c>
      <c r="C215" s="14">
        <f t="shared" ref="C215:K215" si="0">AVERAGEIF(C5:C197,"&lt;&gt;0")</f>
        <v>-2761000</v>
      </c>
      <c r="D215" s="14">
        <f t="shared" si="0"/>
        <v>-11305000</v>
      </c>
      <c r="E215" s="14">
        <f t="shared" si="0"/>
        <v>-10688000</v>
      </c>
      <c r="F215" s="14">
        <f t="shared" si="0"/>
        <v>2358647762.8865981</v>
      </c>
      <c r="G215" s="14">
        <f t="shared" si="0"/>
        <v>2765459271.2765956</v>
      </c>
      <c r="H215" s="14">
        <f t="shared" si="0"/>
        <v>2765238188.1720428</v>
      </c>
      <c r="I215" s="14">
        <f t="shared" si="0"/>
        <v>2519572848.9583335</v>
      </c>
      <c r="J215" s="14">
        <f t="shared" si="0"/>
        <v>3206449908.1632652</v>
      </c>
      <c r="K215" s="18">
        <f t="shared" si="0"/>
        <v>10678723559.585493</v>
      </c>
    </row>
    <row r="235" spans="2:9" x14ac:dyDescent="0.3">
      <c r="B235" s="26" t="s">
        <v>590</v>
      </c>
      <c r="C235" s="26"/>
      <c r="D235" s="27" t="s">
        <v>591</v>
      </c>
      <c r="E235" s="27"/>
    </row>
    <row r="236" spans="2:9" x14ac:dyDescent="0.3">
      <c r="B236" s="28" t="s">
        <v>592</v>
      </c>
      <c r="C236" s="30">
        <f>AVERAGE(G214:J214)</f>
        <v>31633500000</v>
      </c>
      <c r="D236" s="29" t="s">
        <v>592</v>
      </c>
      <c r="E236" s="31">
        <f>AVERAGE(B215:K215)</f>
        <v>2426818153.904233</v>
      </c>
      <c r="G236" s="33" t="s">
        <v>609</v>
      </c>
      <c r="H236" s="34" t="s">
        <v>22</v>
      </c>
      <c r="I236" s="35" t="s">
        <v>610</v>
      </c>
    </row>
    <row r="237" spans="2:9" x14ac:dyDescent="0.3">
      <c r="B237" s="28" t="s">
        <v>593</v>
      </c>
      <c r="C237" s="30">
        <f>STDEV(G214:J214)/SQRT(COUNT(G214:J214))</f>
        <v>2143682025.1613925</v>
      </c>
      <c r="D237" s="29" t="s">
        <v>593</v>
      </c>
      <c r="E237" s="31">
        <f>STDEV(B215:K215)/SQRT(COUNT(B215:K215))</f>
        <v>1014495053.2666956</v>
      </c>
      <c r="G237" s="36" t="s">
        <v>585</v>
      </c>
      <c r="H237" s="13">
        <v>133963625000</v>
      </c>
      <c r="I237" s="38">
        <v>21709310177.119999</v>
      </c>
    </row>
    <row r="238" spans="2:9" x14ac:dyDescent="0.3">
      <c r="B238" s="28" t="s">
        <v>594</v>
      </c>
      <c r="C238" s="30">
        <f>MEDIAN(G214:J214)</f>
        <v>30230000000</v>
      </c>
      <c r="D238" s="29" t="s">
        <v>594</v>
      </c>
      <c r="E238" s="31">
        <f>MEDIAN(B215:K215)</f>
        <v>2439110305.9224658</v>
      </c>
      <c r="G238" s="37" t="s">
        <v>607</v>
      </c>
      <c r="H238" s="39">
        <f>AVERAGE(G214:J214)</f>
        <v>31633500000</v>
      </c>
      <c r="I238" s="40">
        <f>AVERAGE(B215:K215)</f>
        <v>2426818153.904233</v>
      </c>
    </row>
    <row r="239" spans="2:9" x14ac:dyDescent="0.3">
      <c r="B239" s="28" t="s">
        <v>595</v>
      </c>
      <c r="C239" s="30" t="e">
        <f>MODE(G214:J214)</f>
        <v>#N/A</v>
      </c>
      <c r="D239" s="29" t="s">
        <v>595</v>
      </c>
      <c r="E239" s="31" t="e">
        <f>MODE(B215:K215)</f>
        <v>#N/A</v>
      </c>
    </row>
    <row r="240" spans="2:9" x14ac:dyDescent="0.3">
      <c r="B240" s="28" t="s">
        <v>604</v>
      </c>
      <c r="C240" s="30">
        <f>STDEV(G214:J214)</f>
        <v>4287364050.3227849</v>
      </c>
      <c r="D240" s="29" t="s">
        <v>604</v>
      </c>
      <c r="E240" s="31">
        <f>STDEV(B215:K215)</f>
        <v>3208115043.2966018</v>
      </c>
    </row>
    <row r="241" spans="2:5" x14ac:dyDescent="0.3">
      <c r="B241" s="28" t="s">
        <v>596</v>
      </c>
      <c r="C241" s="30">
        <f>_xlfn.VAR.S(G214:J214)</f>
        <v>1.8381490500000197E+19</v>
      </c>
      <c r="D241" s="29" t="s">
        <v>596</v>
      </c>
      <c r="E241" s="31">
        <f>_xlfn.VAR.S(B215:K215)</f>
        <v>1.0292002131025957E+19</v>
      </c>
    </row>
    <row r="242" spans="2:5" x14ac:dyDescent="0.3">
      <c r="B242" s="28" t="s">
        <v>597</v>
      </c>
      <c r="C242" s="30">
        <f>KURT(G214:J214)</f>
        <v>0.9160875765541121</v>
      </c>
      <c r="D242" s="29" t="s">
        <v>597</v>
      </c>
      <c r="E242" s="31">
        <f>KURT(B215:K215)</f>
        <v>5.5043432056230737</v>
      </c>
    </row>
    <row r="243" spans="2:5" x14ac:dyDescent="0.3">
      <c r="B243" s="28" t="s">
        <v>598</v>
      </c>
      <c r="C243" s="30">
        <f>SKEW(G214:J214)</f>
        <v>1.2913750593986837</v>
      </c>
      <c r="D243" s="29" t="s">
        <v>598</v>
      </c>
      <c r="E243" s="31">
        <f>SKEW(B215:K215)</f>
        <v>2.1235377073180191</v>
      </c>
    </row>
    <row r="244" spans="2:5" x14ac:dyDescent="0.3">
      <c r="B244" s="28" t="s">
        <v>599</v>
      </c>
      <c r="C244" s="30">
        <f>C246-C245</f>
        <v>9139000000</v>
      </c>
      <c r="D244" s="29" t="s">
        <v>599</v>
      </c>
      <c r="E244" s="31">
        <f>E246-E245</f>
        <v>10690028559.585493</v>
      </c>
    </row>
    <row r="245" spans="2:5" x14ac:dyDescent="0.3">
      <c r="B245" s="28" t="s">
        <v>600</v>
      </c>
      <c r="C245" s="30">
        <f>MIN(G214:J214)</f>
        <v>28467500000</v>
      </c>
      <c r="D245" s="29" t="s">
        <v>600</v>
      </c>
      <c r="E245" s="31">
        <f>MIN(B215:K215)</f>
        <v>-11305000</v>
      </c>
    </row>
    <row r="246" spans="2:5" x14ac:dyDescent="0.3">
      <c r="B246" s="28" t="s">
        <v>601</v>
      </c>
      <c r="C246" s="30">
        <f>MAX(G214:J214)</f>
        <v>37606500000</v>
      </c>
      <c r="D246" s="29" t="s">
        <v>601</v>
      </c>
      <c r="E246" s="31">
        <f>MAX(B215:K215)</f>
        <v>10678723559.585493</v>
      </c>
    </row>
    <row r="247" spans="2:5" x14ac:dyDescent="0.3">
      <c r="B247" s="28" t="s">
        <v>602</v>
      </c>
      <c r="C247" s="30">
        <f>SUM(G214:J214)</f>
        <v>126534000000</v>
      </c>
      <c r="D247" s="29" t="s">
        <v>602</v>
      </c>
      <c r="E247" s="31">
        <f>SUM(B215:K215)</f>
        <v>24268181539.042328</v>
      </c>
    </row>
    <row r="248" spans="2:5" x14ac:dyDescent="0.3">
      <c r="B248" s="28" t="s">
        <v>603</v>
      </c>
      <c r="C248" s="30">
        <f>COUNT(G214:J214)</f>
        <v>4</v>
      </c>
      <c r="D248" s="29" t="s">
        <v>603</v>
      </c>
      <c r="E248" s="31">
        <f>COUNT(B215:K215)</f>
        <v>10</v>
      </c>
    </row>
  </sheetData>
  <mergeCells count="2">
    <mergeCell ref="A1:G1"/>
    <mergeCell ref="A212:K21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F7B6-7764-4E1B-BEDF-22AEC90ABDBA}">
  <dimension ref="A2:N27"/>
  <sheetViews>
    <sheetView zoomScale="76" zoomScaleNormal="76" workbookViewId="0">
      <selection activeCell="E24" sqref="E24"/>
    </sheetView>
  </sheetViews>
  <sheetFormatPr defaultRowHeight="14.4" x14ac:dyDescent="0.3"/>
  <cols>
    <col min="1" max="1" width="13.88671875" customWidth="1"/>
    <col min="2" max="2" width="7.6640625" customWidth="1"/>
    <col min="3" max="3" width="17.77734375" customWidth="1"/>
    <col min="4" max="4" width="19.109375" customWidth="1"/>
    <col min="5" max="5" width="21.6640625" customWidth="1"/>
    <col min="6" max="6" width="18.33203125" customWidth="1"/>
    <col min="7" max="7" width="27.33203125" customWidth="1"/>
    <col min="8" max="8" width="20.21875" customWidth="1"/>
    <col min="9" max="9" width="30.77734375" customWidth="1"/>
    <col min="10" max="10" width="17.6640625" customWidth="1"/>
    <col min="11" max="11" width="16.77734375" customWidth="1"/>
    <col min="12" max="12" width="19" customWidth="1"/>
    <col min="13" max="13" width="17.44140625" customWidth="1"/>
    <col min="14" max="14" width="14.88671875" customWidth="1"/>
  </cols>
  <sheetData>
    <row r="2" spans="1:14" x14ac:dyDescent="0.3">
      <c r="A2" s="6" t="s">
        <v>0</v>
      </c>
      <c r="B2" s="6" t="s">
        <v>1</v>
      </c>
      <c r="C2" s="6" t="s">
        <v>2</v>
      </c>
      <c r="D2" s="6" t="s">
        <v>575</v>
      </c>
      <c r="E2" s="6" t="s">
        <v>8</v>
      </c>
      <c r="F2" s="6" t="s">
        <v>9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7" t="s">
        <v>576</v>
      </c>
      <c r="M2" s="7" t="s">
        <v>577</v>
      </c>
      <c r="N2" s="7" t="s">
        <v>578</v>
      </c>
    </row>
    <row r="3" spans="1:14" x14ac:dyDescent="0.3">
      <c r="A3" s="2" t="s">
        <v>20</v>
      </c>
      <c r="B3" s="2" t="s">
        <v>11</v>
      </c>
      <c r="C3" s="3">
        <v>41545</v>
      </c>
      <c r="D3" s="4">
        <v>2013</v>
      </c>
      <c r="E3" s="2" t="s">
        <v>21</v>
      </c>
      <c r="F3" s="32" t="s">
        <v>22</v>
      </c>
      <c r="G3" s="5">
        <v>170910000000</v>
      </c>
      <c r="H3" s="5">
        <v>106606000000</v>
      </c>
      <c r="I3" s="5">
        <v>10830000000</v>
      </c>
      <c r="J3" s="5">
        <v>4475000000</v>
      </c>
      <c r="K3" s="2">
        <v>0</v>
      </c>
      <c r="L3" s="8">
        <v>15305000000</v>
      </c>
      <c r="M3" s="8">
        <v>64304000000</v>
      </c>
      <c r="N3" s="8">
        <v>48999000000</v>
      </c>
    </row>
    <row r="4" spans="1:14" x14ac:dyDescent="0.3">
      <c r="A4" s="2" t="s">
        <v>20</v>
      </c>
      <c r="B4" s="2" t="s">
        <v>14</v>
      </c>
      <c r="C4" s="3">
        <v>41909</v>
      </c>
      <c r="D4" s="4">
        <v>2014</v>
      </c>
      <c r="E4" s="2" t="s">
        <v>21</v>
      </c>
      <c r="F4" s="32" t="s">
        <v>22</v>
      </c>
      <c r="G4" s="5">
        <v>182795000000</v>
      </c>
      <c r="H4" s="5">
        <v>112258000000</v>
      </c>
      <c r="I4" s="5">
        <v>11993000000</v>
      </c>
      <c r="J4" s="5">
        <v>6041000000</v>
      </c>
      <c r="K4" s="2">
        <v>0</v>
      </c>
      <c r="L4" s="8">
        <v>18034000000</v>
      </c>
      <c r="M4" s="8">
        <v>70537000000</v>
      </c>
      <c r="N4" s="8">
        <v>52503000000</v>
      </c>
    </row>
    <row r="5" spans="1:14" x14ac:dyDescent="0.3">
      <c r="A5" s="2" t="s">
        <v>20</v>
      </c>
      <c r="B5" s="2" t="s">
        <v>15</v>
      </c>
      <c r="C5" s="3">
        <v>42273</v>
      </c>
      <c r="D5" s="4">
        <v>2015</v>
      </c>
      <c r="E5" s="2" t="s">
        <v>21</v>
      </c>
      <c r="F5" s="32" t="s">
        <v>22</v>
      </c>
      <c r="G5" s="5">
        <v>233715000000</v>
      </c>
      <c r="H5" s="5">
        <v>140089000000</v>
      </c>
      <c r="I5" s="5">
        <v>14329000000</v>
      </c>
      <c r="J5" s="5">
        <v>8067000000</v>
      </c>
      <c r="K5" s="2">
        <v>0</v>
      </c>
      <c r="L5" s="8">
        <v>22396000000</v>
      </c>
      <c r="M5" s="8">
        <v>93626000000</v>
      </c>
      <c r="N5" s="8">
        <v>71230000000</v>
      </c>
    </row>
    <row r="6" spans="1:14" x14ac:dyDescent="0.3">
      <c r="A6" s="2" t="s">
        <v>20</v>
      </c>
      <c r="B6" s="2" t="s">
        <v>16</v>
      </c>
      <c r="C6" s="3">
        <v>42637</v>
      </c>
      <c r="D6" s="4">
        <v>2016</v>
      </c>
      <c r="E6" s="2" t="s">
        <v>21</v>
      </c>
      <c r="F6" s="32" t="s">
        <v>22</v>
      </c>
      <c r="G6" s="5">
        <v>215639000000</v>
      </c>
      <c r="H6" s="5">
        <v>131376000000</v>
      </c>
      <c r="I6" s="5">
        <v>14194000000</v>
      </c>
      <c r="J6" s="5">
        <v>10045000000</v>
      </c>
      <c r="K6" s="2">
        <v>0</v>
      </c>
      <c r="L6" s="8">
        <v>24239000000</v>
      </c>
      <c r="M6" s="8">
        <v>84263000000</v>
      </c>
      <c r="N6" s="8">
        <v>60024000000</v>
      </c>
    </row>
    <row r="7" spans="1:14" x14ac:dyDescent="0.3">
      <c r="A7" s="2" t="s">
        <v>304</v>
      </c>
      <c r="B7" s="2" t="s">
        <v>11</v>
      </c>
      <c r="C7" s="3">
        <v>41578</v>
      </c>
      <c r="D7" s="4">
        <v>2013</v>
      </c>
      <c r="E7" s="2" t="s">
        <v>21</v>
      </c>
      <c r="F7" s="32" t="s">
        <v>22</v>
      </c>
      <c r="G7" s="5">
        <v>112298000000</v>
      </c>
      <c r="H7" s="5">
        <v>86380000000</v>
      </c>
      <c r="I7" s="5">
        <v>13267000000</v>
      </c>
      <c r="J7" s="5">
        <v>3135000000</v>
      </c>
      <c r="K7" s="5">
        <v>1373000000</v>
      </c>
      <c r="L7" s="8">
        <v>17775000000</v>
      </c>
      <c r="M7" s="8">
        <v>25918000000</v>
      </c>
      <c r="N7" s="8">
        <v>8143000000</v>
      </c>
    </row>
    <row r="8" spans="1:14" x14ac:dyDescent="0.3">
      <c r="A8" s="2" t="s">
        <v>304</v>
      </c>
      <c r="B8" s="2" t="s">
        <v>14</v>
      </c>
      <c r="C8" s="3">
        <v>41943</v>
      </c>
      <c r="D8" s="4">
        <v>2014</v>
      </c>
      <c r="E8" s="2" t="s">
        <v>21</v>
      </c>
      <c r="F8" s="32" t="s">
        <v>22</v>
      </c>
      <c r="G8" s="5">
        <v>56651000000</v>
      </c>
      <c r="H8" s="5">
        <v>45431000000</v>
      </c>
      <c r="I8" s="5">
        <v>5361000000</v>
      </c>
      <c r="J8" s="5">
        <v>1298000000</v>
      </c>
      <c r="K8" s="5">
        <v>129000000</v>
      </c>
      <c r="L8" s="8">
        <v>6788000000</v>
      </c>
      <c r="M8" s="8">
        <v>11220000000</v>
      </c>
      <c r="N8" s="8">
        <v>4432000000</v>
      </c>
    </row>
    <row r="9" spans="1:14" x14ac:dyDescent="0.3">
      <c r="A9" s="2" t="s">
        <v>304</v>
      </c>
      <c r="B9" s="2" t="s">
        <v>15</v>
      </c>
      <c r="C9" s="3">
        <v>42308</v>
      </c>
      <c r="D9" s="4">
        <v>2015</v>
      </c>
      <c r="E9" s="2" t="s">
        <v>21</v>
      </c>
      <c r="F9" s="32" t="s">
        <v>22</v>
      </c>
      <c r="G9" s="5">
        <v>51463000000</v>
      </c>
      <c r="H9" s="5">
        <v>41524000000</v>
      </c>
      <c r="I9" s="5">
        <v>4663000000</v>
      </c>
      <c r="J9" s="5">
        <v>1191000000</v>
      </c>
      <c r="K9" s="5">
        <v>102000000</v>
      </c>
      <c r="L9" s="8">
        <v>5956000000</v>
      </c>
      <c r="M9" s="8">
        <v>9939000000</v>
      </c>
      <c r="N9" s="8">
        <v>3983000000</v>
      </c>
    </row>
    <row r="10" spans="1:14" x14ac:dyDescent="0.3">
      <c r="A10" s="2" t="s">
        <v>304</v>
      </c>
      <c r="B10" s="2" t="s">
        <v>16</v>
      </c>
      <c r="C10" s="3">
        <v>42674</v>
      </c>
      <c r="D10" s="4">
        <v>2016</v>
      </c>
      <c r="E10" s="2" t="s">
        <v>21</v>
      </c>
      <c r="F10" s="32" t="s">
        <v>22</v>
      </c>
      <c r="G10" s="5">
        <v>48238000000</v>
      </c>
      <c r="H10" s="5">
        <v>39240000000</v>
      </c>
      <c r="I10" s="5">
        <v>4019000000</v>
      </c>
      <c r="J10" s="5">
        <v>1209000000</v>
      </c>
      <c r="K10" s="5">
        <v>16000000</v>
      </c>
      <c r="L10" s="8">
        <v>5244000000</v>
      </c>
      <c r="M10" s="8">
        <v>8998000000</v>
      </c>
      <c r="N10" s="8">
        <v>3754000000</v>
      </c>
    </row>
    <row r="14" spans="1:14" x14ac:dyDescent="0.3">
      <c r="B14" s="80" t="s">
        <v>585</v>
      </c>
      <c r="C14" s="81"/>
      <c r="D14" s="82"/>
      <c r="F14" s="26" t="s">
        <v>611</v>
      </c>
      <c r="G14" s="26"/>
      <c r="H14" s="27" t="s">
        <v>300</v>
      </c>
      <c r="I14" s="27"/>
    </row>
    <row r="15" spans="1:14" x14ac:dyDescent="0.3">
      <c r="B15" s="41" t="s">
        <v>575</v>
      </c>
      <c r="C15" s="42" t="s">
        <v>611</v>
      </c>
      <c r="D15" s="43" t="s">
        <v>300</v>
      </c>
      <c r="F15" s="28" t="s">
        <v>592</v>
      </c>
      <c r="G15" s="30">
        <f>AVERAGE(C16:C19)</f>
        <v>200764750000</v>
      </c>
      <c r="H15" s="29" t="s">
        <v>592</v>
      </c>
      <c r="I15" s="31">
        <f>AVERAGE(D16:D19)</f>
        <v>67162500000</v>
      </c>
    </row>
    <row r="16" spans="1:14" x14ac:dyDescent="0.3">
      <c r="B16" s="66">
        <v>2013</v>
      </c>
      <c r="C16" s="62">
        <v>170910000000</v>
      </c>
      <c r="D16" s="63">
        <v>112298000000</v>
      </c>
      <c r="F16" s="28" t="s">
        <v>593</v>
      </c>
      <c r="G16" s="30">
        <f>STDEV(C16:C19)/SQRT(COUNT(C16:C19))</f>
        <v>14494770035.976086</v>
      </c>
      <c r="H16" s="29" t="s">
        <v>593</v>
      </c>
      <c r="I16" s="31">
        <f>STDEV(D16:D19)/SQRT(COUNT(D16:D19))</f>
        <v>15144624989.854761</v>
      </c>
    </row>
    <row r="17" spans="2:9" x14ac:dyDescent="0.3">
      <c r="B17" s="66">
        <v>2014</v>
      </c>
      <c r="C17" s="62">
        <v>182795000000</v>
      </c>
      <c r="D17" s="63">
        <v>56651000000</v>
      </c>
      <c r="F17" s="28" t="s">
        <v>594</v>
      </c>
      <c r="G17" s="30">
        <f>MEDIAN(C16:C19)</f>
        <v>199217000000</v>
      </c>
      <c r="H17" s="29" t="s">
        <v>594</v>
      </c>
      <c r="I17" s="31">
        <f>MEDIAN(D16:D19)</f>
        <v>54057000000</v>
      </c>
    </row>
    <row r="18" spans="2:9" x14ac:dyDescent="0.3">
      <c r="B18" s="66">
        <v>2015</v>
      </c>
      <c r="C18" s="62">
        <v>233715000000</v>
      </c>
      <c r="D18" s="63">
        <v>51463000000</v>
      </c>
      <c r="F18" s="28" t="s">
        <v>595</v>
      </c>
      <c r="G18" s="30" t="e">
        <f>MODE(C16:C19)</f>
        <v>#N/A</v>
      </c>
      <c r="H18" s="29" t="s">
        <v>595</v>
      </c>
      <c r="I18" s="31" t="e">
        <f>MODE(D16:D19)</f>
        <v>#N/A</v>
      </c>
    </row>
    <row r="19" spans="2:9" x14ac:dyDescent="0.3">
      <c r="B19" s="67">
        <v>2016</v>
      </c>
      <c r="C19" s="64">
        <v>215639000000</v>
      </c>
      <c r="D19" s="65">
        <v>48238000000</v>
      </c>
      <c r="F19" s="28" t="s">
        <v>604</v>
      </c>
      <c r="G19" s="30">
        <f>STDEV(C16:C19)</f>
        <v>28989540071.952171</v>
      </c>
      <c r="H19" s="29" t="s">
        <v>604</v>
      </c>
      <c r="I19" s="31">
        <f>STDEV(D16:D19)</f>
        <v>30289249979.709522</v>
      </c>
    </row>
    <row r="20" spans="2:9" x14ac:dyDescent="0.3">
      <c r="F20" s="28" t="s">
        <v>596</v>
      </c>
      <c r="G20" s="30">
        <f>_xlfn.VAR.S(C16:C19)</f>
        <v>8.4039343358332069E+20</v>
      </c>
      <c r="H20" s="29" t="s">
        <v>596</v>
      </c>
      <c r="I20" s="31">
        <f>_xlfn.VAR.S(D16:D19)</f>
        <v>9.1743866433333323E+20</v>
      </c>
    </row>
    <row r="21" spans="2:9" x14ac:dyDescent="0.3">
      <c r="C21" s="86"/>
      <c r="F21" s="28" t="s">
        <v>597</v>
      </c>
      <c r="G21" s="30">
        <f>KURT(C16:C19)</f>
        <v>-3.4638963033845069</v>
      </c>
      <c r="H21" s="29" t="s">
        <v>597</v>
      </c>
      <c r="I21" s="31">
        <f>KURT(D16:D19)</f>
        <v>3.7329440752670884</v>
      </c>
    </row>
    <row r="22" spans="2:9" x14ac:dyDescent="0.3">
      <c r="C22" s="86"/>
      <c r="D22" s="1"/>
      <c r="F22" s="28" t="s">
        <v>598</v>
      </c>
      <c r="G22" s="30">
        <f>SKEW(C16:C19)</f>
        <v>0.18205959638296534</v>
      </c>
      <c r="H22" s="29" t="s">
        <v>598</v>
      </c>
      <c r="I22" s="31">
        <f>SKEW(D16:D19)</f>
        <v>1.922666949819654</v>
      </c>
    </row>
    <row r="23" spans="2:9" x14ac:dyDescent="0.3">
      <c r="F23" s="28" t="s">
        <v>599</v>
      </c>
      <c r="G23" s="30">
        <f>G25-G24</f>
        <v>62805000000</v>
      </c>
      <c r="H23" s="29" t="s">
        <v>599</v>
      </c>
      <c r="I23" s="31">
        <f>I25-I24</f>
        <v>64060000000</v>
      </c>
    </row>
    <row r="24" spans="2:9" x14ac:dyDescent="0.3">
      <c r="F24" s="28" t="s">
        <v>600</v>
      </c>
      <c r="G24" s="30">
        <f>MIN(C16:C19)</f>
        <v>170910000000</v>
      </c>
      <c r="H24" s="29" t="s">
        <v>600</v>
      </c>
      <c r="I24" s="31">
        <f>MIN(D16:D19)</f>
        <v>48238000000</v>
      </c>
    </row>
    <row r="25" spans="2:9" x14ac:dyDescent="0.3">
      <c r="F25" s="28" t="s">
        <v>601</v>
      </c>
      <c r="G25" s="30">
        <f>MAX(C16:C19)</f>
        <v>233715000000</v>
      </c>
      <c r="H25" s="29" t="s">
        <v>601</v>
      </c>
      <c r="I25" s="31">
        <f>MAX(D16:D19)</f>
        <v>112298000000</v>
      </c>
    </row>
    <row r="26" spans="2:9" x14ac:dyDescent="0.3">
      <c r="F26" s="28" t="s">
        <v>602</v>
      </c>
      <c r="G26" s="30">
        <f>SUM(C16:C19)</f>
        <v>803059000000</v>
      </c>
      <c r="H26" s="29" t="s">
        <v>602</v>
      </c>
      <c r="I26" s="31">
        <f>SUM(D16:D19)</f>
        <v>268650000000</v>
      </c>
    </row>
    <row r="27" spans="2:9" x14ac:dyDescent="0.3">
      <c r="F27" s="28" t="s">
        <v>603</v>
      </c>
      <c r="G27" s="30">
        <f>COUNT(C16:C19)</f>
        <v>4</v>
      </c>
      <c r="H27" s="29" t="s">
        <v>603</v>
      </c>
      <c r="I27" s="31">
        <f>COUNT(D16:D19)</f>
        <v>4</v>
      </c>
    </row>
  </sheetData>
  <mergeCells count="1">
    <mergeCell ref="B14:D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6BB-0239-434A-B1E2-CB51F4BECDC6}">
  <dimension ref="A2:N27"/>
  <sheetViews>
    <sheetView topLeftCell="C7" zoomScale="81" zoomScaleNormal="81" workbookViewId="0">
      <selection activeCell="H13" sqref="H13"/>
    </sheetView>
  </sheetViews>
  <sheetFormatPr defaultRowHeight="14.4" x14ac:dyDescent="0.3"/>
  <cols>
    <col min="3" max="3" width="13.88671875" customWidth="1"/>
    <col min="4" max="4" width="17.109375" customWidth="1"/>
    <col min="5" max="5" width="24" customWidth="1"/>
    <col min="6" max="6" width="21.77734375" customWidth="1"/>
    <col min="7" max="7" width="22.33203125" customWidth="1"/>
    <col min="8" max="8" width="35.109375" customWidth="1"/>
    <col min="9" max="9" width="21.33203125" customWidth="1"/>
    <col min="10" max="10" width="36.109375" customWidth="1"/>
    <col min="11" max="11" width="19" customWidth="1"/>
    <col min="12" max="12" width="20.109375" customWidth="1"/>
    <col min="13" max="13" width="18.5546875" customWidth="1"/>
    <col min="14" max="14" width="18.88671875" customWidth="1"/>
  </cols>
  <sheetData>
    <row r="2" spans="1:14" x14ac:dyDescent="0.3">
      <c r="A2" s="6" t="s">
        <v>0</v>
      </c>
      <c r="B2" s="6" t="s">
        <v>1</v>
      </c>
      <c r="C2" s="6" t="s">
        <v>2</v>
      </c>
      <c r="D2" s="6" t="s">
        <v>575</v>
      </c>
      <c r="E2" s="6" t="s">
        <v>8</v>
      </c>
      <c r="F2" s="6" t="s">
        <v>9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7" t="s">
        <v>576</v>
      </c>
      <c r="M2" s="7" t="s">
        <v>577</v>
      </c>
      <c r="N2" s="7" t="s">
        <v>578</v>
      </c>
    </row>
    <row r="3" spans="1:14" x14ac:dyDescent="0.3">
      <c r="A3" s="2" t="s">
        <v>20</v>
      </c>
      <c r="B3" s="2" t="s">
        <v>11</v>
      </c>
      <c r="C3" s="3">
        <v>41545</v>
      </c>
      <c r="D3" s="4">
        <v>2013</v>
      </c>
      <c r="E3" s="2" t="s">
        <v>21</v>
      </c>
      <c r="F3" s="32" t="s">
        <v>22</v>
      </c>
      <c r="G3" s="5">
        <v>170910000000</v>
      </c>
      <c r="H3" s="5">
        <v>106606000000</v>
      </c>
      <c r="I3" s="5">
        <v>10830000000</v>
      </c>
      <c r="J3" s="5">
        <v>4475000000</v>
      </c>
      <c r="K3" s="2">
        <v>0</v>
      </c>
      <c r="L3" s="8">
        <v>15305000000</v>
      </c>
      <c r="M3" s="8">
        <v>64304000000</v>
      </c>
      <c r="N3" s="8">
        <v>48999000000</v>
      </c>
    </row>
    <row r="4" spans="1:14" x14ac:dyDescent="0.3">
      <c r="A4" s="2" t="s">
        <v>20</v>
      </c>
      <c r="B4" s="2" t="s">
        <v>14</v>
      </c>
      <c r="C4" s="3">
        <v>41909</v>
      </c>
      <c r="D4" s="4">
        <v>2014</v>
      </c>
      <c r="E4" s="2" t="s">
        <v>21</v>
      </c>
      <c r="F4" s="32" t="s">
        <v>22</v>
      </c>
      <c r="G4" s="5">
        <v>182795000000</v>
      </c>
      <c r="H4" s="5">
        <v>112258000000</v>
      </c>
      <c r="I4" s="5">
        <v>11993000000</v>
      </c>
      <c r="J4" s="5">
        <v>6041000000</v>
      </c>
      <c r="K4" s="2">
        <v>0</v>
      </c>
      <c r="L4" s="8">
        <v>18034000000</v>
      </c>
      <c r="M4" s="8">
        <v>70537000000</v>
      </c>
      <c r="N4" s="8">
        <v>52503000000</v>
      </c>
    </row>
    <row r="5" spans="1:14" x14ac:dyDescent="0.3">
      <c r="A5" s="2" t="s">
        <v>20</v>
      </c>
      <c r="B5" s="2" t="s">
        <v>15</v>
      </c>
      <c r="C5" s="3">
        <v>42273</v>
      </c>
      <c r="D5" s="4">
        <v>2015</v>
      </c>
      <c r="E5" s="2" t="s">
        <v>21</v>
      </c>
      <c r="F5" s="32" t="s">
        <v>22</v>
      </c>
      <c r="G5" s="5">
        <v>233715000000</v>
      </c>
      <c r="H5" s="5">
        <v>140089000000</v>
      </c>
      <c r="I5" s="5">
        <v>14329000000</v>
      </c>
      <c r="J5" s="5">
        <v>8067000000</v>
      </c>
      <c r="K5" s="2">
        <v>0</v>
      </c>
      <c r="L5" s="8">
        <v>22396000000</v>
      </c>
      <c r="M5" s="8">
        <v>93626000000</v>
      </c>
      <c r="N5" s="8">
        <v>71230000000</v>
      </c>
    </row>
    <row r="6" spans="1:14" x14ac:dyDescent="0.3">
      <c r="A6" s="2" t="s">
        <v>20</v>
      </c>
      <c r="B6" s="2" t="s">
        <v>16</v>
      </c>
      <c r="C6" s="3">
        <v>42637</v>
      </c>
      <c r="D6" s="4">
        <v>2016</v>
      </c>
      <c r="E6" s="2" t="s">
        <v>21</v>
      </c>
      <c r="F6" s="32" t="s">
        <v>22</v>
      </c>
      <c r="G6" s="5">
        <v>215639000000</v>
      </c>
      <c r="H6" s="5">
        <v>131376000000</v>
      </c>
      <c r="I6" s="5">
        <v>14194000000</v>
      </c>
      <c r="J6" s="5">
        <v>10045000000</v>
      </c>
      <c r="K6" s="2">
        <v>0</v>
      </c>
      <c r="L6" s="8">
        <v>24239000000</v>
      </c>
      <c r="M6" s="8">
        <v>84263000000</v>
      </c>
      <c r="N6" s="8">
        <v>60024000000</v>
      </c>
    </row>
    <row r="7" spans="1:14" x14ac:dyDescent="0.3">
      <c r="A7" s="2" t="s">
        <v>304</v>
      </c>
      <c r="B7" s="2" t="s">
        <v>11</v>
      </c>
      <c r="C7" s="3">
        <v>41578</v>
      </c>
      <c r="D7" s="4">
        <v>2013</v>
      </c>
      <c r="E7" s="2" t="s">
        <v>21</v>
      </c>
      <c r="F7" s="32" t="s">
        <v>22</v>
      </c>
      <c r="G7" s="5">
        <v>112298000000</v>
      </c>
      <c r="H7" s="5">
        <v>86380000000</v>
      </c>
      <c r="I7" s="5">
        <v>13267000000</v>
      </c>
      <c r="J7" s="5">
        <v>3135000000</v>
      </c>
      <c r="K7" s="5">
        <v>1373000000</v>
      </c>
      <c r="L7" s="8">
        <v>17775000000</v>
      </c>
      <c r="M7" s="8">
        <v>25918000000</v>
      </c>
      <c r="N7" s="8">
        <v>8143000000</v>
      </c>
    </row>
    <row r="8" spans="1:14" x14ac:dyDescent="0.3">
      <c r="A8" s="2" t="s">
        <v>304</v>
      </c>
      <c r="B8" s="2" t="s">
        <v>14</v>
      </c>
      <c r="C8" s="3">
        <v>41943</v>
      </c>
      <c r="D8" s="4">
        <v>2014</v>
      </c>
      <c r="E8" s="2" t="s">
        <v>21</v>
      </c>
      <c r="F8" s="32" t="s">
        <v>22</v>
      </c>
      <c r="G8" s="5">
        <v>56651000000</v>
      </c>
      <c r="H8" s="5">
        <v>45431000000</v>
      </c>
      <c r="I8" s="5">
        <v>5361000000</v>
      </c>
      <c r="J8" s="5">
        <v>1298000000</v>
      </c>
      <c r="K8" s="5">
        <v>129000000</v>
      </c>
      <c r="L8" s="8">
        <v>6788000000</v>
      </c>
      <c r="M8" s="8">
        <v>11220000000</v>
      </c>
      <c r="N8" s="8">
        <v>4432000000</v>
      </c>
    </row>
    <row r="9" spans="1:14" x14ac:dyDescent="0.3">
      <c r="A9" s="2" t="s">
        <v>304</v>
      </c>
      <c r="B9" s="2" t="s">
        <v>15</v>
      </c>
      <c r="C9" s="3">
        <v>42308</v>
      </c>
      <c r="D9" s="4">
        <v>2015</v>
      </c>
      <c r="E9" s="2" t="s">
        <v>21</v>
      </c>
      <c r="F9" s="32" t="s">
        <v>22</v>
      </c>
      <c r="G9" s="5">
        <v>51463000000</v>
      </c>
      <c r="H9" s="5">
        <v>41524000000</v>
      </c>
      <c r="I9" s="5">
        <v>4663000000</v>
      </c>
      <c r="J9" s="5">
        <v>1191000000</v>
      </c>
      <c r="K9" s="5">
        <v>102000000</v>
      </c>
      <c r="L9" s="8">
        <v>5956000000</v>
      </c>
      <c r="M9" s="8">
        <v>9939000000</v>
      </c>
      <c r="N9" s="8">
        <v>3983000000</v>
      </c>
    </row>
    <row r="10" spans="1:14" x14ac:dyDescent="0.3">
      <c r="A10" s="2" t="s">
        <v>304</v>
      </c>
      <c r="B10" s="2" t="s">
        <v>16</v>
      </c>
      <c r="C10" s="3">
        <v>42674</v>
      </c>
      <c r="D10" s="4">
        <v>2016</v>
      </c>
      <c r="E10" s="2" t="s">
        <v>21</v>
      </c>
      <c r="F10" s="32" t="s">
        <v>22</v>
      </c>
      <c r="G10" s="5">
        <v>48238000000</v>
      </c>
      <c r="H10" s="5">
        <v>39240000000</v>
      </c>
      <c r="I10" s="5">
        <v>4019000000</v>
      </c>
      <c r="J10" s="5">
        <v>1209000000</v>
      </c>
      <c r="K10" s="5">
        <v>16000000</v>
      </c>
      <c r="L10" s="8">
        <v>5244000000</v>
      </c>
      <c r="M10" s="8">
        <v>8998000000</v>
      </c>
      <c r="N10" s="8">
        <v>3754000000</v>
      </c>
    </row>
    <row r="14" spans="1:14" x14ac:dyDescent="0.3">
      <c r="C14" s="80" t="s">
        <v>607</v>
      </c>
      <c r="D14" s="81"/>
      <c r="E14" s="82"/>
      <c r="G14" s="26" t="s">
        <v>611</v>
      </c>
      <c r="H14" s="26"/>
      <c r="I14" s="27" t="s">
        <v>300</v>
      </c>
      <c r="J14" s="27"/>
    </row>
    <row r="15" spans="1:14" x14ac:dyDescent="0.3">
      <c r="C15" s="41" t="s">
        <v>575</v>
      </c>
      <c r="D15" s="42" t="s">
        <v>611</v>
      </c>
      <c r="E15" s="43" t="s">
        <v>300</v>
      </c>
      <c r="G15" s="28" t="s">
        <v>592</v>
      </c>
      <c r="H15" s="30">
        <f>AVERAGE(D16:D19)</f>
        <v>58189000000</v>
      </c>
      <c r="I15" s="29" t="s">
        <v>592</v>
      </c>
      <c r="J15" s="31">
        <f>AVERAGE(E16:E19)</f>
        <v>5078000000</v>
      </c>
    </row>
    <row r="16" spans="1:14" x14ac:dyDescent="0.3">
      <c r="C16" s="44">
        <v>2013</v>
      </c>
      <c r="D16" s="46">
        <v>48999000000</v>
      </c>
      <c r="E16" s="48">
        <v>8143000000</v>
      </c>
      <c r="G16" s="28" t="s">
        <v>593</v>
      </c>
      <c r="H16" s="30">
        <f>STDEV(D16:D19)/SQRT(COUNT(D16:D19))</f>
        <v>4917838295.430212</v>
      </c>
      <c r="I16" s="29" t="s">
        <v>593</v>
      </c>
      <c r="J16" s="31">
        <f>STDEV(E16:E19)/SQRT(COUNT(E16:E19))</f>
        <v>1031323664.0356894</v>
      </c>
    </row>
    <row r="17" spans="3:10" x14ac:dyDescent="0.3">
      <c r="C17" s="44">
        <v>2014</v>
      </c>
      <c r="D17" s="46">
        <v>52503000000</v>
      </c>
      <c r="E17" s="48">
        <v>4432000000</v>
      </c>
      <c r="G17" s="28" t="s">
        <v>594</v>
      </c>
      <c r="H17" s="30">
        <f>MEDIAN(D16:D19)</f>
        <v>56263500000</v>
      </c>
      <c r="I17" s="29" t="s">
        <v>594</v>
      </c>
      <c r="J17" s="31">
        <f>MEDIAN(E16:E19)</f>
        <v>4207500000</v>
      </c>
    </row>
    <row r="18" spans="3:10" x14ac:dyDescent="0.3">
      <c r="C18" s="44">
        <v>2015</v>
      </c>
      <c r="D18" s="46">
        <v>71230000000</v>
      </c>
      <c r="E18" s="48">
        <v>3983000000</v>
      </c>
      <c r="G18" s="28" t="s">
        <v>595</v>
      </c>
      <c r="H18" s="30" t="e">
        <f>MODE(D16:D19)</f>
        <v>#N/A</v>
      </c>
      <c r="I18" s="29" t="s">
        <v>595</v>
      </c>
      <c r="J18" s="31" t="e">
        <f>MODE(E16:E19)</f>
        <v>#N/A</v>
      </c>
    </row>
    <row r="19" spans="3:10" x14ac:dyDescent="0.3">
      <c r="C19" s="45">
        <v>2016</v>
      </c>
      <c r="D19" s="47">
        <v>60024000000</v>
      </c>
      <c r="E19" s="49">
        <v>3754000000</v>
      </c>
      <c r="G19" s="28" t="s">
        <v>604</v>
      </c>
      <c r="H19" s="30">
        <f>STDEV(D16:D19)</f>
        <v>9835676590.860424</v>
      </c>
      <c r="I19" s="29" t="s">
        <v>604</v>
      </c>
      <c r="J19" s="31">
        <f>STDEV(E16:E19)</f>
        <v>2062647328.0713787</v>
      </c>
    </row>
    <row r="20" spans="3:10" x14ac:dyDescent="0.3">
      <c r="G20" s="28" t="s">
        <v>596</v>
      </c>
      <c r="H20" s="30">
        <f>_xlfn.VAR.S(D16:D19)</f>
        <v>9.674053399999973E+19</v>
      </c>
      <c r="I20" s="29" t="s">
        <v>596</v>
      </c>
      <c r="J20" s="31">
        <f>_xlfn.VAR.S(E16:E19)</f>
        <v>4.2545139999999974E+18</v>
      </c>
    </row>
    <row r="21" spans="3:10" x14ac:dyDescent="0.3">
      <c r="E21" s="1"/>
      <c r="G21" s="28" t="s">
        <v>597</v>
      </c>
      <c r="H21" s="30">
        <f>KURT(D16:D19)</f>
        <v>-0.28152165693604125</v>
      </c>
      <c r="I21" s="29" t="s">
        <v>597</v>
      </c>
      <c r="J21" s="31">
        <f>KURT(E16:E19)</f>
        <v>3.6144816644387205</v>
      </c>
    </row>
    <row r="22" spans="3:10" x14ac:dyDescent="0.3">
      <c r="D22" s="86"/>
      <c r="G22" s="28" t="s">
        <v>598</v>
      </c>
      <c r="H22" s="30">
        <f>SKEW(D16:D19)</f>
        <v>0.88564492948891671</v>
      </c>
      <c r="I22" s="29" t="s">
        <v>598</v>
      </c>
      <c r="J22" s="31">
        <f>SKEW(E16:E19)</f>
        <v>1.8908449833923546</v>
      </c>
    </row>
    <row r="23" spans="3:10" x14ac:dyDescent="0.3">
      <c r="G23" s="28" t="s">
        <v>599</v>
      </c>
      <c r="H23" s="30">
        <f>H25-H24</f>
        <v>22231000000</v>
      </c>
      <c r="I23" s="29" t="s">
        <v>599</v>
      </c>
      <c r="J23" s="31">
        <f>J25-J24</f>
        <v>4389000000</v>
      </c>
    </row>
    <row r="24" spans="3:10" x14ac:dyDescent="0.3">
      <c r="G24" s="28" t="s">
        <v>600</v>
      </c>
      <c r="H24" s="30">
        <f>MIN(D16:D19)</f>
        <v>48999000000</v>
      </c>
      <c r="I24" s="29" t="s">
        <v>600</v>
      </c>
      <c r="J24" s="31">
        <f>MIN(E16:E19)</f>
        <v>3754000000</v>
      </c>
    </row>
    <row r="25" spans="3:10" x14ac:dyDescent="0.3">
      <c r="E25" s="86"/>
      <c r="G25" s="28" t="s">
        <v>601</v>
      </c>
      <c r="H25" s="30">
        <f>MAX(D16:D19)</f>
        <v>71230000000</v>
      </c>
      <c r="I25" s="29" t="s">
        <v>601</v>
      </c>
      <c r="J25" s="31">
        <f>MAX(E16:E19)</f>
        <v>8143000000</v>
      </c>
    </row>
    <row r="26" spans="3:10" x14ac:dyDescent="0.3">
      <c r="G26" s="28" t="s">
        <v>602</v>
      </c>
      <c r="H26" s="30">
        <f>SUM(D16:D19)</f>
        <v>232756000000</v>
      </c>
      <c r="I26" s="29" t="s">
        <v>602</v>
      </c>
      <c r="J26" s="31">
        <f>SUM(E16:E19)</f>
        <v>20312000000</v>
      </c>
    </row>
    <row r="27" spans="3:10" x14ac:dyDescent="0.3">
      <c r="G27" s="28" t="s">
        <v>603</v>
      </c>
      <c r="H27" s="30">
        <f>COUNT(D16:D19)</f>
        <v>4</v>
      </c>
      <c r="I27" s="29" t="s">
        <v>603</v>
      </c>
      <c r="J27" s="31">
        <f>COUNT(E16:E19)</f>
        <v>4</v>
      </c>
    </row>
  </sheetData>
  <mergeCells count="1">
    <mergeCell ref="C14:E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7A5A4-701D-4D0A-9631-E797AD3AA28F}">
  <dimension ref="B2:F8"/>
  <sheetViews>
    <sheetView zoomScale="78" zoomScaleNormal="78" workbookViewId="0">
      <selection activeCell="G8" sqref="G8"/>
    </sheetView>
  </sheetViews>
  <sheetFormatPr defaultRowHeight="14.4" x14ac:dyDescent="0.3"/>
  <cols>
    <col min="2" max="2" width="10.6640625" customWidth="1"/>
    <col min="3" max="3" width="21" customWidth="1"/>
    <col min="4" max="4" width="23.33203125" customWidth="1"/>
    <col min="5" max="5" width="21.5546875" customWidth="1"/>
    <col min="6" max="6" width="20.44140625" customWidth="1"/>
  </cols>
  <sheetData>
    <row r="2" spans="2:6" x14ac:dyDescent="0.3">
      <c r="B2" s="83" t="s">
        <v>612</v>
      </c>
      <c r="C2" s="84"/>
      <c r="D2" s="84"/>
      <c r="E2" s="84"/>
      <c r="F2" s="85"/>
    </row>
    <row r="3" spans="2:6" x14ac:dyDescent="0.3">
      <c r="B3" s="50"/>
      <c r="C3" s="75" t="s">
        <v>607</v>
      </c>
      <c r="D3" s="72"/>
      <c r="E3" s="74" t="s">
        <v>585</v>
      </c>
      <c r="F3" s="73"/>
    </row>
    <row r="4" spans="2:6" x14ac:dyDescent="0.3">
      <c r="B4" s="51" t="s">
        <v>575</v>
      </c>
      <c r="C4" s="56" t="s">
        <v>611</v>
      </c>
      <c r="D4" s="57" t="s">
        <v>300</v>
      </c>
      <c r="E4" s="52" t="s">
        <v>611</v>
      </c>
      <c r="F4" s="53" t="s">
        <v>300</v>
      </c>
    </row>
    <row r="5" spans="2:6" x14ac:dyDescent="0.3">
      <c r="B5" s="54">
        <v>2013</v>
      </c>
      <c r="C5" s="58">
        <v>48999000000</v>
      </c>
      <c r="D5" s="59">
        <v>8143000000</v>
      </c>
      <c r="E5" s="68">
        <v>170910000000</v>
      </c>
      <c r="F5" s="69">
        <v>112298000000</v>
      </c>
    </row>
    <row r="6" spans="2:6" x14ac:dyDescent="0.3">
      <c r="B6" s="54">
        <v>2014</v>
      </c>
      <c r="C6" s="58">
        <v>52503000000</v>
      </c>
      <c r="D6" s="59">
        <v>4432000000</v>
      </c>
      <c r="E6" s="68">
        <v>182795000000</v>
      </c>
      <c r="F6" s="69">
        <v>56651000000</v>
      </c>
    </row>
    <row r="7" spans="2:6" x14ac:dyDescent="0.3">
      <c r="B7" s="54">
        <v>2015</v>
      </c>
      <c r="C7" s="58">
        <v>71230000000</v>
      </c>
      <c r="D7" s="59">
        <v>3983000000</v>
      </c>
      <c r="E7" s="68">
        <v>233715000000</v>
      </c>
      <c r="F7" s="69">
        <v>51463000000</v>
      </c>
    </row>
    <row r="8" spans="2:6" x14ac:dyDescent="0.3">
      <c r="B8" s="55">
        <v>2016</v>
      </c>
      <c r="C8" s="60">
        <v>60024000000</v>
      </c>
      <c r="D8" s="61">
        <v>3754000000</v>
      </c>
      <c r="E8" s="70">
        <v>215639000000</v>
      </c>
      <c r="F8" s="71">
        <v>48238000000</v>
      </c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NYSE Dataset(filtered)</vt:lpstr>
      <vt:lpstr>Tot_Revenue Comparison</vt:lpstr>
      <vt:lpstr>Operating Income Comparison</vt:lpstr>
      <vt:lpstr>Computer Hardware (Tot_Revenue)</vt:lpstr>
      <vt:lpstr>Computer Hardware(Op_Income)</vt:lpstr>
      <vt:lpstr>Computer Hardware(Rev+Op_Income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Idris Darmawan Pane</dc:creator>
  <cp:lastModifiedBy>Idris Darmawan Pane</cp:lastModifiedBy>
  <dcterms:created xsi:type="dcterms:W3CDTF">2021-01-11T15:04:05Z</dcterms:created>
  <dcterms:modified xsi:type="dcterms:W3CDTF">2021-01-14T11:42:04Z</dcterms:modified>
</cp:coreProperties>
</file>