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dunmariaburgos/Documents/Work/Project/Ruminiclostridium cellulolyticum part 2/"/>
    </mc:Choice>
  </mc:AlternateContent>
  <xr:revisionPtr revIDLastSave="0" documentId="13_ncr:1_{E5DC3BFC-C282-284E-847C-B70E0A0C5817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11" i="2"/>
  <c r="F14" i="2"/>
  <c r="F15" i="2"/>
  <c r="F17" i="2"/>
  <c r="F16" i="2"/>
  <c r="F13" i="2"/>
  <c r="F12" i="2"/>
  <c r="F10" i="2"/>
  <c r="F9" i="2"/>
  <c r="F8" i="2"/>
  <c r="F7" i="2"/>
  <c r="F2" i="2"/>
  <c r="D8" i="2"/>
  <c r="D9" i="2"/>
  <c r="D10" i="2"/>
  <c r="D11" i="2"/>
  <c r="D12" i="2"/>
  <c r="D13" i="2"/>
  <c r="D14" i="2"/>
  <c r="D15" i="2"/>
  <c r="D16" i="2"/>
  <c r="D17" i="2"/>
  <c r="D7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<sst xmlns="http://schemas.openxmlformats.org/spreadsheetml/2006/main" count="54" uniqueCount="54">
  <si>
    <t>ATP</t>
  </si>
  <si>
    <t>ATP[cytosol] + H2O[cytosol] --&gt; ADP[cytosol] + H(+)[cytosol] + Phosphate[cytosol]</t>
  </si>
  <si>
    <t>CTP</t>
  </si>
  <si>
    <t>CTP[cytosol] + H2O[cytosol] --&gt; CDP[cytosol] + H(+)[cytosol] + Phosphate[cytosol]</t>
  </si>
  <si>
    <t>GTP</t>
  </si>
  <si>
    <t>GTP[cytosol] + H2O[cytosol] --&gt; GDP[cytosol] + H(+)[cytosol] + Phosphate[cytosol]</t>
  </si>
  <si>
    <t>UTP</t>
  </si>
  <si>
    <t>UTP[cytosol] + H2O[cytosol] --&gt; UDP[cytosol] + H(+)[cytosol] + Phosphate[cytosol]</t>
  </si>
  <si>
    <t>ITP</t>
  </si>
  <si>
    <t>ITP[cytosol] + H2O[cytosol] --&gt; IDP[cytosol] + H(+)[cytosol] + Phosphate[cytosol]</t>
  </si>
  <si>
    <t>NADH</t>
  </si>
  <si>
    <t>Nicotinamide adenine dinucleotide - reduced[cytosol] --&gt; H(+)[cytosol] + Nicotinamide adenine dinucleotide[cytosol]</t>
  </si>
  <si>
    <t>NADPH</t>
  </si>
  <si>
    <t>Nicotinamide adenine dinucleotide phosphate - reduced[cytosol] --&gt; H(+)[cytosol] + Nicotinamide adenine dinucleotide phosphate[cytosol]</t>
  </si>
  <si>
    <t>FADH2</t>
  </si>
  <si>
    <t>Flavin adenine dinucleotide reduced[cytosol] --&gt; 2 H(+)[cytosol] + Flavin adenine dinucleotide oxidized[cytosol]</t>
  </si>
  <si>
    <t>FMNH2</t>
  </si>
  <si>
    <t>Reduced FMN[cytosol] --&gt; 2 H(+)[cytosol] + FMN[cytosol]</t>
  </si>
  <si>
    <t>Q8H2</t>
  </si>
  <si>
    <t>Ubiquinol-8[cytosol] --&gt; 2 H(+)[cytosol] + Ubiquinone-8[cytosol]</t>
  </si>
  <si>
    <t>MQL8</t>
  </si>
  <si>
    <t>Menaquinol 8[cytosol] --&gt; 2 H(+)[cytosol] + Menaquinone 8[cytosol]</t>
  </si>
  <si>
    <t>DMMQL8</t>
  </si>
  <si>
    <t>2-Demethylmenaquinol 8[cytosol] --&gt; 2 H(+)[cytosol] + 2-Demethylmenaquinone 8[cytosol]</t>
  </si>
  <si>
    <t>ACCOA</t>
  </si>
  <si>
    <t>H2O[cytosol] + Acetyl-CoA[cytosol] --&gt; H(+)[cytosol] + Acetate[cytosol] + Coenzyme A[cytosol]</t>
  </si>
  <si>
    <t>GLU</t>
  </si>
  <si>
    <t>L-Glutamate[cytosol] + H2O[cytosol] --&gt; 2-Oxoglutarate[cytosol] + Ammonium[cytosol] + 2 H(+)[cytosol]</t>
  </si>
  <si>
    <t>PROTON</t>
  </si>
  <si>
    <t>H(+)[periplasm] --&gt; H(+)[cytosol]</t>
  </si>
  <si>
    <t xml:space="preserve">rxn_ID </t>
  </si>
  <si>
    <t>stoichiometry</t>
  </si>
  <si>
    <t>Exists</t>
  </si>
  <si>
    <t>Ferredoxin</t>
  </si>
  <si>
    <t xml:space="preserve">Ferredoxin (red) + h2 -&gt; 2h+ + ferredoxin (ox) </t>
  </si>
  <si>
    <t>Metabolite</t>
  </si>
  <si>
    <t>Reaction as defined by Fritzmeier (2017)</t>
  </si>
  <si>
    <t>stoichiometry calculation</t>
  </si>
  <si>
    <t>{"M_atp_c":-1, "M_h2o_c":-1,"M_adp_c":1,"M_h_c":1,"M_pi_c":1}</t>
  </si>
  <si>
    <t>{"M_nadh_c":-1, "M_h_c":1, "M_nad_c":1}</t>
  </si>
  <si>
    <t>{"M_nadph_c":-1, "M_h_c":1, "M_nadp_c":1}</t>
  </si>
  <si>
    <t>{"M_fadh2_c":-1, "M_h_c":2, "M_fad_c":1}</t>
  </si>
  <si>
    <t>{"M_fmnh2_c":-1, "M_h_c":2, "M_fmn_c":1}</t>
  </si>
  <si>
    <t>{"M_q8h2_c":-1, "M_h_c":2, "M_q8_c":1}</t>
  </si>
  <si>
    <t>{"M_mql8_c":-1, "M_h_c":2, "M_mqn8_c":1}</t>
  </si>
  <si>
    <t>{"M_accoa_c":-1, "M_h2o_c":-1, "M_coa_c":1,"M_ac_c":1, "M_h_c":1}</t>
  </si>
  <si>
    <t>{"M_glu__L_c":-1, "M_h2o_c":-1, "M_akg_c":1,"M_nh3_c":1, "M_h_c":1}</t>
  </si>
  <si>
    <t>{"M_h_p":-1, "M_h_c":1}</t>
  </si>
  <si>
    <t>{"M_2dmmql8_c":-1, "M_h_c":2, "M_2dmmq8_c":1}</t>
  </si>
  <si>
    <t>{"M_ctp_c":-1, "M_h2o_c":-1,"M_cdp_c":1,"M_h_c":1,"M_pi_c":1}</t>
  </si>
  <si>
    <t>{"M_gtp_c":-1, "M_h2o_c":-1,"M_gdp_c":1,"M_h_c":1,"M_pi_c":1}</t>
  </si>
  <si>
    <t>{"M_utp_c":-1, "M_h2o_c":-1,"M_udp_c":1,"M_h_c":1,"M_pi_c":1}</t>
  </si>
  <si>
    <t>{"M_itp_c":-1, "M_h2o_c":-1,"M_idp_c":1,"M_h_c":1,"M_pi_c":1}</t>
  </si>
  <si>
    <t>{"M_fdxrd_c":-2, "M_h2_c":-1,"M_h_c":2, "M_fdxo_2_2_c":2}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</si>
</sst>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AE-DD0C-F448-A0E2-72DAB5C1887C}">
  <dimension ref="A1:F17"/>
  <sheetViews>
    <sheetView tabSelected="1" workbookViewId="0">
      <selection activeCell="E24" sqref="E24"/>
    </sheetView>
  </sheetViews>
  <sheetFormatPr baseColWidth="10" defaultRowHeight="13" x14ac:dyDescent="0.15"/>
  <cols>
    <col min="2" max="2" width="70.33203125" customWidth="1"/>
    <col min="5" max="5" width="54.5" customWidth="1"/>
  </cols>
  <sheetData>
    <row r="1" spans="1:6" x14ac:dyDescent="0.15">
      <c r="A1" t="s">
        <v>35</v>
      </c>
      <c r="B1" t="s">
        <v>36</v>
      </c>
      <c r="C1" t="s">
        <v>32</v>
      </c>
      <c r="D1" t="s">
        <v>30</v>
      </c>
      <c r="E1" t="s">
        <v>31</v>
      </c>
      <c r="F1" t="s">
        <v>37</v>
      </c>
    </row>
    <row r="2" spans="1:6" x14ac:dyDescent="0.15">
      <c r="A2" t="s">
        <v>0</v>
      </c>
      <c r="B2" t="s">
        <v>1</v>
      </c>
      <c r="C2" t="b">
        <v>1</v>
      </c>
      <c r="D2" t="str">
        <f>"R_"&amp;A2&amp;"M"</f>
        <v>R_ATPM</v>
      </c>
      <c r="E2" t="s">
        <v>38</v>
      </c>
      <c r="F2" t="str">
        <f>"{'M_" &amp;LOWER(LEFT(A2,1))&amp;"tp_c':-1, 'M_h2o_c':-1,'M_"&amp;LOWER(LEFT(A2,1))&amp;"dp_c':1,'M_h_c':1,'M_pi_c':1}"</f>
        <v>{'M_atp_c':-1, 'M_h2o_c':-1,'M_adp_c':1,'M_h_c':1,'M_pi_c':1}</v>
      </c>
    </row>
    <row r="3" spans="1:6" x14ac:dyDescent="0.15">
      <c r="A3" t="s">
        <v>2</v>
      </c>
      <c r="B3" t="s">
        <v>3</v>
      </c>
      <c r="C3" t="b">
        <v>0</v>
      </c>
      <c r="D3" t="str">
        <f>"R_"&amp;A3&amp;"M"</f>
        <v>R_CTPM</v>
      </c>
      <c r="E3" t="s">
        <v>49</v>
      </c>
      <c r="F3" t="str">
        <f t="shared" ref="F3:F6" si="0">"{'M_" &amp;LOWER(LEFT(A3,1))&amp;"tp_c':-1, 'M_h2o_c':-1,'M_"&amp;LOWER(LEFT(A3,1))&amp;"dp_c':1,'M_h_c':1,'M_pi_c':1}"</f>
        <v>{'M_ctp_c':-1, 'M_h2o_c':-1,'M_cdp_c':1,'M_h_c':1,'M_pi_c':1}</v>
      </c>
    </row>
    <row r="4" spans="1:6" x14ac:dyDescent="0.15">
      <c r="A4" t="s">
        <v>4</v>
      </c>
      <c r="B4" t="s">
        <v>5</v>
      </c>
      <c r="C4" t="b">
        <v>0</v>
      </c>
      <c r="D4" t="str">
        <f>"R_"&amp;A4&amp;"M"</f>
        <v>R_GTPM</v>
      </c>
      <c r="E4" t="s">
        <v>50</v>
      </c>
      <c r="F4" t="str">
        <f t="shared" si="0"/>
        <v>{'M_gtp_c':-1, 'M_h2o_c':-1,'M_gdp_c':1,'M_h_c':1,'M_pi_c':1}</v>
      </c>
    </row>
    <row r="5" spans="1:6" x14ac:dyDescent="0.15">
      <c r="A5" t="s">
        <v>6</v>
      </c>
      <c r="B5" t="s">
        <v>7</v>
      </c>
      <c r="C5" t="b">
        <v>0</v>
      </c>
      <c r="D5" t="str">
        <f>"R_"&amp;A5&amp;"M"</f>
        <v>R_UTPM</v>
      </c>
      <c r="E5" t="s">
        <v>51</v>
      </c>
      <c r="F5" t="str">
        <f t="shared" si="0"/>
        <v>{'M_utp_c':-1, 'M_h2o_c':-1,'M_udp_c':1,'M_h_c':1,'M_pi_c':1}</v>
      </c>
    </row>
    <row r="6" spans="1:6" x14ac:dyDescent="0.15">
      <c r="A6" t="s">
        <v>8</v>
      </c>
      <c r="B6" t="s">
        <v>9</v>
      </c>
      <c r="C6" t="b">
        <v>0</v>
      </c>
      <c r="D6" t="str">
        <f>"R_"&amp;A6&amp;"M"</f>
        <v>R_ITPM</v>
      </c>
      <c r="E6" t="s">
        <v>52</v>
      </c>
      <c r="F6" t="str">
        <f t="shared" si="0"/>
        <v>{'M_itp_c':-1, 'M_h2o_c':-1,'M_idp_c':1,'M_h_c':1,'M_pi_c':1}</v>
      </c>
    </row>
    <row r="7" spans="1:6" x14ac:dyDescent="0.15">
      <c r="A7" t="s">
        <v>10</v>
      </c>
      <c r="B7" t="s">
        <v>11</v>
      </c>
      <c r="C7" t="b">
        <v>0</v>
      </c>
      <c r="D7" t="str">
        <f t="shared" ref="D7:D17" si="1">"R_"&amp;LOWER(A7)&amp;"M"</f>
        <v>R_nadhM</v>
      </c>
      <c r="E7" t="s">
        <v>39</v>
      </c>
      <c r="F7" t="str">
        <f>"{'M_"&amp;LOWER(A7)&amp;"_c':-1, 'M_h_c':1, 'M_"&amp;LOWER(LEFT(A7,LEN(A7)-1))&amp;"_c':1}"</f>
        <v>{'M_nadh_c':-1, 'M_h_c':1, 'M_nad_c':1}</v>
      </c>
    </row>
    <row r="8" spans="1:6" x14ac:dyDescent="0.15">
      <c r="A8" t="s">
        <v>12</v>
      </c>
      <c r="B8" t="s">
        <v>13</v>
      </c>
      <c r="C8" t="b">
        <v>0</v>
      </c>
      <c r="D8" t="str">
        <f t="shared" si="1"/>
        <v>R_nadphM</v>
      </c>
      <c r="E8" t="s">
        <v>40</v>
      </c>
      <c r="F8" t="str">
        <f>"{'M_"&amp;LOWER(A8)&amp;"_c':-1, 'M_h_c':1, 'M_"&amp;LOWER(LEFT(A8,LEN(A8)-1))&amp;"_c':1}"</f>
        <v>{'M_nadph_c':-1, 'M_h_c':1, 'M_nadp_c':1}</v>
      </c>
    </row>
    <row r="9" spans="1:6" x14ac:dyDescent="0.15">
      <c r="A9" t="s">
        <v>14</v>
      </c>
      <c r="B9" t="s">
        <v>15</v>
      </c>
      <c r="C9" t="b">
        <v>0</v>
      </c>
      <c r="D9" t="str">
        <f t="shared" si="1"/>
        <v>R_fadh2M</v>
      </c>
      <c r="E9" t="s">
        <v>41</v>
      </c>
      <c r="F9" t="str">
        <f>"{'M_"&amp;LOWER(A9)&amp;"_c':-1, 'M_h_c':2, 'M_"&amp;LOWER(LEFT(A9,LEN(A9)-2))&amp;"_c':1}"</f>
        <v>{'M_fadh2_c':-1, 'M_h_c':2, 'M_fad_c':1}</v>
      </c>
    </row>
    <row r="10" spans="1:6" x14ac:dyDescent="0.15">
      <c r="A10" t="s">
        <v>16</v>
      </c>
      <c r="B10" t="s">
        <v>17</v>
      </c>
      <c r="C10" t="b">
        <v>0</v>
      </c>
      <c r="D10" t="str">
        <f t="shared" si="1"/>
        <v>R_fmnh2M</v>
      </c>
      <c r="E10" t="s">
        <v>42</v>
      </c>
      <c r="F10" t="str">
        <f>"{'M_"&amp;LOWER(A10)&amp;"_c':-1, 'M_h_c':2, 'M_"&amp;LOWER(LEFT(A10,LEN(A10)-2))&amp;"_c':1}"</f>
        <v>{'M_fmnh2_c':-1, 'M_h_c':2, 'M_fmn_c':1}</v>
      </c>
    </row>
    <row r="11" spans="1:6" x14ac:dyDescent="0.15">
      <c r="A11" t="s">
        <v>18</v>
      </c>
      <c r="B11" t="s">
        <v>19</v>
      </c>
      <c r="C11" t="b">
        <v>0</v>
      </c>
      <c r="D11" t="str">
        <f t="shared" si="1"/>
        <v>R_q8h2M</v>
      </c>
      <c r="E11" t="s">
        <v>43</v>
      </c>
      <c r="F11" t="str">
        <f>"{'M_"&amp;LOWER(A11)&amp;"_c':-1, 'M_h_c':2, 'M_"&amp;LOWER(LEFT(A11,LEN(A11)-2))&amp;"_c':1}"</f>
        <v>{'M_q8h2_c':-1, 'M_h_c':2, 'M_q8_c':1}</v>
      </c>
    </row>
    <row r="12" spans="1:6" x14ac:dyDescent="0.15">
      <c r="A12" t="s">
        <v>20</v>
      </c>
      <c r="B12" t="s">
        <v>21</v>
      </c>
      <c r="C12" t="b">
        <v>0</v>
      </c>
      <c r="D12" t="str">
        <f t="shared" si="1"/>
        <v>R_mql8M</v>
      </c>
      <c r="E12" t="s">
        <v>44</v>
      </c>
      <c r="F12" t="str">
        <f>"{'M_"&amp;LOWER(A12)&amp;"_c':-1, 'M_h_c':2, 'M_mqn8_c':1}"</f>
        <v>{'M_mql8_c':-1, 'M_h_c':2, 'M_mqn8_c':1}</v>
      </c>
    </row>
    <row r="13" spans="1:6" x14ac:dyDescent="0.15">
      <c r="A13" t="s">
        <v>22</v>
      </c>
      <c r="B13" t="s">
        <v>23</v>
      </c>
      <c r="C13" t="b">
        <v>0</v>
      </c>
      <c r="D13" t="str">
        <f t="shared" si="1"/>
        <v>R_dmmql8M</v>
      </c>
      <c r="E13" t="s">
        <v>48</v>
      </c>
      <c r="F13" t="str">
        <f>"{'M_2"&amp;LOWER(A13)&amp;"_c':-1, 'M_h_c':2, 'M_2"&amp;LOWER(LEFT(A13,LEN(A13)-2))&amp;"n8_c':1}"</f>
        <v>{'M_2dmmql8_c':-1, 'M_h_c':2, 'M_2dmmqn8_c':1}</v>
      </c>
    </row>
    <row r="14" spans="1:6" x14ac:dyDescent="0.15">
      <c r="A14" t="s">
        <v>24</v>
      </c>
      <c r="B14" t="s">
        <v>25</v>
      </c>
      <c r="C14" t="b">
        <v>0</v>
      </c>
      <c r="D14" t="str">
        <f t="shared" si="1"/>
        <v>R_accoaM</v>
      </c>
      <c r="E14" t="s">
        <v>45</v>
      </c>
      <c r="F14" t="str">
        <f>"{'M_"&amp;LOWER(A14)&amp;"_c':-1, 'M_h2o_c':-1, 'M_coa_c':1,'M_ac_c':1, 'M_h_c':1}"</f>
        <v>{'M_accoa_c':-1, 'M_h2o_c':-1, 'M_coa_c':1,'M_ac_c':1, 'M_h_c':1}</v>
      </c>
    </row>
    <row r="15" spans="1:6" x14ac:dyDescent="0.15">
      <c r="A15" t="s">
        <v>26</v>
      </c>
      <c r="B15" t="s">
        <v>27</v>
      </c>
      <c r="C15" t="b">
        <v>0</v>
      </c>
      <c r="D15" t="str">
        <f t="shared" si="1"/>
        <v>R_gluM</v>
      </c>
      <c r="E15" t="s">
        <v>46</v>
      </c>
      <c r="F15" t="str">
        <f>"{'M_"&amp;LOWER(A15)&amp;"__L_c':-1, 'M_h2o_c':-1, 'M_akg_c':1,'M_nh3_c':1, 'M_h_c':1}"</f>
        <v>{'M_glu__L_c':-1, 'M_h2o_c':-1, 'M_akg_c':1,'M_nh3_c':1, 'M_h_c':1}</v>
      </c>
    </row>
    <row r="16" spans="1:6" x14ac:dyDescent="0.15">
      <c r="A16" t="s">
        <v>28</v>
      </c>
      <c r="B16" t="s">
        <v>29</v>
      </c>
      <c r="C16" t="b">
        <v>0</v>
      </c>
      <c r="D16" t="str">
        <f t="shared" si="1"/>
        <v>R_protonM</v>
      </c>
      <c r="E16" t="s">
        <v>47</v>
      </c>
      <c r="F16" t="str">
        <f>"{'M_h_p':-1, 'M_h_c':1}"</f>
        <v>{'M_h_p':-1, 'M_h_c':1}</v>
      </c>
    </row>
    <row r="17" spans="1:6" x14ac:dyDescent="0.15">
      <c r="A17" t="s">
        <v>33</v>
      </c>
      <c r="B17" t="s">
        <v>34</v>
      </c>
      <c r="C17" t="b">
        <v>0</v>
      </c>
      <c r="D17" t="str">
        <f t="shared" si="1"/>
        <v>R_ferredoxinM</v>
      </c>
      <c r="E17" t="s">
        <v>53</v>
      </c>
      <c r="F17" t="str">
        <f>"{'M_fdxrd_c':-1, 'M_h_c':2, 'M_fdxo_2_2_c':1}"</f>
        <v>{'M_fdxrd_c':-1, 'M_h_c':2, 'M_fdxo_2_2_c':1}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Idun Maria Tokvam Burgos</cp:lastModifiedBy>
  <cp:revision>0</cp:revision>
  <dcterms:created xsi:type="dcterms:W3CDTF">2016-08-01T13:29:44Z</dcterms:created>
  <dcterms:modified xsi:type="dcterms:W3CDTF">2024-03-13T10:15:40Z</dcterms:modified>
  <dc:language>en-US</dc:language>
</cp:coreProperties>
</file>