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anira/Desktop/Assignment/challenge-1/"/>
    </mc:Choice>
  </mc:AlternateContent>
  <xr:revisionPtr revIDLastSave="0" documentId="13_ncr:1_{7F8315B8-B5D4-CA4A-A381-B811193DA936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Sub category pivot chart" sheetId="4" r:id="rId1"/>
    <sheet name="Date created pivot table" sheetId="9" r:id="rId2"/>
    <sheet name="Sheet3" sheetId="10" r:id="rId3"/>
    <sheet name="Crowdfunding" sheetId="1" r:id="rId4"/>
    <sheet name="Parent category pivot table" sheetId="3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H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sharedStrings.xml><?xml version="1.0" encoding="utf-8"?>
<sst xmlns="http://schemas.openxmlformats.org/spreadsheetml/2006/main" count="6115" uniqueCount="2095">
  <si>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</si>
  <si>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</si>
  <si>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</si>
  <si>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</si>
  <si>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</si>
  <si>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</si>
  <si>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</si>
  <si>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</si>
  <si>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</si>
  <si>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</si>
  <si>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</si>
  <si>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</si>
  <si>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</si>
  <si>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</si>
  <si>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</si>
  <si>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</si>
  <si>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</si>
  <si>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</si>
  <si>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</si>
  <si>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</si>
  <si>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</si>
  <si>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</si>
  <si>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</si>
  <si>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</si>
  <si>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</si>
  <si>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</si>
  <si>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</si>
  <si>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</si>
  <si>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</si>
  <si>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</si>
  <si>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</si>
  <si>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</si>
  <si>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</si>
  <si>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</si>
  <si>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</si>
  <si>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</si>
  <si>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</si>
  <si>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</si>
  <si>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</si>
  <si>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</si>
  <si>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</si>
  <si>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</si>
  <si>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</si>
  <si>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</si>
  <si>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</si>
  <si>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</si>
  <si>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</si>
  <si>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</si>
  <si>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</si>
  <si>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</si>
  <si>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</si>
  <si>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</si>
  <si>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</si>
  <si>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</si>
  <si>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</si>
  <si>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</si>
  <si>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</si>
  <si>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</si>
  <si>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</si>
  <si>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</si>
  <si>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</si>
  <si>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</si>
  <si>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</si>
  <si>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</si>
  <si>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</si>
  <si>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</si>
  <si>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</si>
  <si>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</si>
  <si>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</si>
  <si>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</si>
  <si>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</si>
  <si>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</si>
  <si>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</si>
  <si>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</si>
  <si>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</si>
  <si>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</si>
  <si>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</si>
  <si>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</si>
  <si>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</si>
  <si>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</si>
  <si>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</si>
  <si>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</si>
  <si>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</si>
  <si>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</si>
  <si>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</si>
  <si>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</si>
  <si>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</si>
  <si>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</si>
  <si>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</si>
  <si>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</si>
  <si>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</si>
  <si>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</si>
  <si>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</si>
  <si>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</si>
  <si>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</si>
  <si>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</si>
  <si>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</si>
  <si>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</si>
  <si>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</si>
  <si>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</si>
  <si>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</si>
  <si>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</si>
  <si>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</si>
  <si>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</si>
  <si>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</si>
  <si>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</si>
  <si>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</si>
  <si>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</si>
  <si>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</si>
  <si>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</si>
  <si>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</si>
  <si>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</si>
  <si>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</si>
  <si>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</si>
  <si>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</si>
  <si>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</si>
  <si>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</si>
  <si>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</si>
  <si>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</si>
  <si>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</si>
  <si>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</si>
  <si>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</si>
  <si>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</si>
  <si>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</si>
  <si>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</si>
  <si>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</si>
  <si>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</si>
  <si>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</si>
  <si>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</si>
  <si>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</si>
  <si>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</si>
  <si>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</si>
  <si>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</si>
  <si>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</si>
  <si>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</si>
  <si>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</si>
  <si>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</si>
  <si>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</si>
  <si>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</si>
  <si>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</si>
  <si>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</si>
  <si>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</si>
  <si>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</si>
  <si>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</si>
  <si>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</si>
  <si>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</si>
  <si>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</si>
  <si>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</si>
  <si>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</si>
  <si>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</si>
  <si>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</si>
  <si>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</si>
  <si>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</si>
  <si>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</si>
  <si>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</si>
  <si>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</si>
  <si>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</si>
  <si>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</si>
  <si>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</si>
  <si>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</si>
  <si>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</si>
  <si>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</si>
  <si>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</si>
  <si>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</si>
  <si>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</si>
  <si>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</si>
  <si>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</si>
  <si>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</si>
  <si>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</si>
  <si>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</si>
  <si>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</si>
  <si>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</si>
  <si>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</si>
  <si>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</si>
  <si>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</si>
  <si>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</si>
  <si>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</si>
  <si>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</si>
  <si>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</si>
  <si>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</si>
  <si>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</si>
  <si>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</si>
  <si>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</si>
  <si>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</si>
  <si>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</si>
  <si>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</si>
  <si>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</si>
  <si>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</si>
  <si>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</si>
  <si>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</si>
  <si>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</si>
  <si>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</si>
  <si>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</si>
  <si>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</si>
  <si>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</si>
  <si>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</si>
  <si>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</si>
  <si>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</si>
  <si>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</si>
  <si>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</si>
  <si>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</si>
  <si>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</si>
  <si>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</si>
  <si>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</si>
  <si>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</si>
  <si>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</si>
  <si>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</si>
  <si>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</si>
  <si>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</si>
  <si>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</si>
  <si>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</si>
  <si>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</si>
  <si>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</si>
  <si>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</si>
  <si>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</si>
  <si>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</si>
  <si>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</si>
  <si>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</si>
  <si>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</si>
  <si>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</si>
  <si>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</si>
  <si>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</si>
  <si>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</si>
  <si>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</si>
  <si>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</si>
  <si>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</si>
  <si>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</si>
  <si>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</si>
  <si>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</si>
  <si>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</si>
  <si>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</si>
  <si>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</si>
  <si>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</si>
  <si>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</si>
  <si>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</si>
  <si>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</si>
  <si>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</si>
  <si>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</si>
  <si>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</si>
  <si>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</si>
  <si>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</si>
  <si>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</si>
  <si>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</si>
  <si>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</si>
  <si>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</si>
  <si>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</si>
  <si>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</si>
  <si>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</si>
  <si>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</si>
  <si>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</si>
  <si>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</si>
  <si>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</si>
  <si>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</si>
  <si>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</si>
  <si>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</si>
  <si>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</si>
  <si>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</si>
  <si>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</si>
  <si>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</si>
  <si>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</si>
  <si>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</si>
  <si>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</si>
  <si>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</si>
  <si>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</si>
  <si>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</si>
  <si>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</si>
  <si>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</si>
  <si>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</si>
  <si>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</si>
  <si>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</si>
  <si>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</si>
  <si>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</si>
  <si>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</si>
  <si>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</si>
  <si>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</si>
  <si>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</si>
  <si>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</si>
  <si>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</si>
  <si>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</si>
  <si>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</si>
  <si>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</si>
  <si>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</si>
  <si>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</si>
  <si>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</si>
  <si>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</si>
  <si>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</si>
  <si>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</si>
  <si>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</si>
  <si>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</si>
  <si>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</si>
  <si>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</si>
  <si>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</si>
  <si>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</si>
  <si>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</si>
  <si>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</si>
  <si>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</si>
  <si>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</si>
  <si>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</si>
  <si>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</si>
  <si>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</si>
  <si>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</si>
  <si>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</si>
  <si>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</si>
  <si>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</si>
  <si>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</si>
  <si>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</si>
  <si>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</si>
  <si>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</si>
  <si>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</si>
  <si>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</si>
  <si>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</si>
  <si>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</si>
  <si>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</si>
  <si>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</si>
  <si>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</si>
  <si>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</si>
  <si>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</si>
  <si>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</si>
  <si>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</si>
  <si>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</si>
  <si>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</si>
  <si>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</si>
  <si>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</si>
  <si>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</si>
  <si>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</si>
  <si>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</si>
  <si>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</si>
  <si>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</si>
  <si>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</si>
  <si>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</si>
  <si>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</si>
  <si>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</si>
  <si>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</si>
  <si>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</si>
  <si>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</si>
  <si>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</si>
  <si>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</si>
  <si>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</si>
  <si>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</si>
  <si>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</si>
  <si>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</si>
  <si>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</si>
  <si>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</si>
  <si>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</si>
  <si>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</si>
  <si>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</si>
  <si>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</si>
  <si>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</si>
  <si>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</si>
  <si>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</si>
  <si>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</si>
  <si>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</si>
  <si>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</si>
  <si>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</si>
  <si>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</si>
  <si>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</si>
  <si>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</si>
  <si>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</si>
  <si>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</si>
  <si>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</si>
  <si>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</si>
  <si>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</si>
  <si>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</si>
  <si>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</si>
  <si>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</si>
  <si>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</si>
  <si>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</si>
  <si>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</si>
  <si>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</si>
  <si>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</si>
  <si>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</si>
  <si>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</si>
  <si>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</si>
  <si>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</si>
  <si>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</si>
  <si>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</si>
  <si>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</si>
  <si>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</si>
  <si>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</si>
  <si>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</si>
  <si>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</si>
  <si>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</si>
  <si>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</si>
  <si>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</si>
  <si>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</si>
  <si>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</si>
  <si>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</si>
  <si>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</si>
  <si>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</si>
  <si>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</si>
  <si>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</si>
  <si>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</si>
  <si>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</si>
  <si>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</si>
  <si>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</si>
  <si>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</si>
  <si>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</si>
  <si>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</si>
  <si>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</si>
  <si>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</si>
  <si>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</si>
  <si>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</si>
  <si>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</si>
  <si>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</si>
  <si>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</si>
  <si>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</si>
  <si>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</si>
  <si>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</si>
  <si>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</si>
  <si>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</si>
  <si>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</si>
  <si>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</si>
  <si>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</si>
  <si>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</si>
  <si>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</si>
  <si>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</si>
  <si>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</si>
  <si>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</si>
  <si>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</si>
  <si>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</si>
  <si>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</si>
  <si>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</si>
  <si>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</si>
  <si>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</si>
  <si>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</si>
  <si>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</si>
  <si>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</si>
  <si>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</si>
  <si>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</si>
  <si>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</si>
  <si>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</si>
  <si>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</si>
  <si>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</si>
  <si>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</si>
  <si>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</si>
  <si>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</si>
  <si>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</si>
  <si>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</si>
  <si>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</si>
  <si>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</si>
  <si>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</si>
  <si>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</si>
  <si>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</si>
  <si>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</si>
  <si>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</si>
  <si>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</si>
  <si>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</si>
  <si>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</si>
  <si>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</si>
  <si>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</si>
  <si>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</si>
  <si>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</si>
  <si>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</si>
  <si>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</si>
  <si>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</si>
  <si>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</si>
  <si>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</si>
  <si>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</si>
  <si>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</si>
  <si>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</si>
  <si>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</si>
  <si>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</si>
  <si>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</si>
  <si>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</si>
  <si>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</si>
  <si>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</si>
  <si>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</si>
  <si>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</si>
  <si>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</si>
  <si>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</si>
  <si>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</si>
  <si>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</si>
  <si>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</si>
  <si>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</si>
  <si>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</si>
  <si>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</si>
  <si>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</si>
  <si>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</si>
  <si>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</si>
  <si>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</si>
  <si>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</si>
  <si>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</si>
  <si>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</si>
  <si>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</si>
  <si>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</si>
  <si>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</si>
  <si>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</si>
  <si>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</si>
  <si>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</si>
  <si>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</si>
  <si>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</si>
  <si>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</si>
  <si>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</si>
  <si>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</si>
  <si>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</si>
  <si>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</si>
  <si>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</si>
  <si>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</si>
  <si>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</si>
  <si>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</si>
  <si>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</si>
  <si>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</si>
  <si>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</si>
  <si>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</si>
  <si>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</si>
  <si>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</si>
  <si>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</si>
  <si>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</si>
  <si>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</si>
  <si>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</si>
  <si>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</si>
  <si>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</si>
  <si>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</si>
  <si>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</si>
  <si>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</si>
  <si>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</si>
  <si>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</si>
  <si>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</si>
  <si>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</si>
  <si>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</si>
  <si>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</si>
  <si>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</si>
  <si>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</si>
  <si>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</si>
  <si>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</si>
  <si>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</si>
  <si>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</si>
  <si>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</si>
  <si>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</si>
  <si>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</si>
  <si>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</si>
  <si>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</si>
  <si>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</si>
  <si>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</si>
  <si>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</si>
  <si>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</si>
  <si>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</si>
  <si>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</si>
  <si>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</si>
  <si>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</si>
  <si>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</si>
  <si>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</si>
  <si>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</si>
  <si>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</si>
  <si>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</si>
  <si>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</si>
  <si>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</si>
  <si>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</si>
  <si>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</si>
  <si>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</si>
  <si>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</si>
  <si>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</si>
  <si>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</si>
  <si>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</si>
  <si>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</si>
  <si>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</si>
  <si>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</si>
  <si>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</si>
  <si>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</si>
  <si>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</si>
  <si>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</si>
  <si>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</si>
  <si>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</si>
  <si>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</si>
  <si>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</si>
  <si>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</si>
  <si>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</si>
  <si>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</si>
  <si>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</si>
  <si>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</si>
  <si>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</si>
  <si>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</si>
  <si>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</si>
  <si>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</si>
  <si>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</si>
  <si>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</si>
  <si>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</si>
  <si>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</si>
  <si>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</si>
  <si>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</si>
  <si>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</si>
  <si>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</si>
  <si>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</si>
  <si>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</si>
  <si>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</si>
  <si>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</si>
  <si>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</si>
  <si>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</si>
  <si>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</si>
  <si>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</si>
  <si>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</si>
  <si>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</si>
  <si>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</si>
  <si>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</si>
  <si>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</si>
  <si>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</si>
  <si>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</si>
  <si>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</si>
  <si>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</si>
  <si>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</si>
  <si>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</si>
  <si>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</si>
  <si>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</si>
  <si>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</si>
  <si>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</si>
  <si>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</si>
  <si>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</si>
  <si>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</si>
  <si>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</si>
  <si>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</si>
  <si>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</si>
  <si>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</si>
  <si>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</si>
  <si>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</si>
  <si>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</si>
  <si>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</si>
  <si>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</si>
  <si>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</si>
  <si>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</si>
  <si>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</si>
  <si>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</si>
  <si>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</si>
  <si>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</si>
  <si>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</si>
  <si>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</si>
  <si>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</si>
  <si>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</si>
  <si>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</si>
  <si>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</si>
  <si>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</si>
  <si>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</si>
  <si>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</si>
  <si>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</si>
  <si>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</si>
  <si>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</si>
  <si>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</si>
  <si>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</si>
  <si>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</si>
  <si>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</si>
  <si>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</si>
  <si>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</si>
  <si>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</si>
  <si>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</si>
  <si>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</si>
  <si>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</si>
  <si>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</si>
  <si>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</si>
  <si>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</si>
  <si>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</si>
  <si>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</si>
  <si>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</si>
  <si>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</si>
  <si>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</si>
  <si>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</si>
  <si>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</si>
  <si>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</si>
  <si>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</si>
  <si>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</si>
  <si>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</si>
  <si>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</si>
  <si>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</si>
  <si>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</si>
  <si>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</si>
  <si>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</si>
  <si>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</si>
  <si>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</si>
  <si>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</si>
  <si>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</si>
  <si>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</si>
  <si>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</si>
  <si>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</si>
  <si>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</si>
  <si>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</si>
  <si>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</si>
  <si>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</si>
  <si>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</si>
  <si>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</si>
  <si>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</si>
  <si>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</si>
  <si>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</si>
  <si>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</si>
  <si>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</si>
  <si>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</si>
  <si>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</si>
  <si>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</si>
  <si>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</si>
  <si>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</si>
  <si>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</si>
  <si>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</si>
  <si>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</si>
  <si>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</si>
  <si>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</si>
  <si>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</si>
  <si>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</si>
  <si>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</si>
  <si>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</si>
  <si>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</si>
  <si>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</si>
  <si>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</si>
  <si>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</si>
  <si>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</si>
  <si>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</si>
  <si>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</si>
  <si>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</si>
  <si>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</si>
  <si>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</si>
  <si>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</si>
  <si>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</si>
  <si>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</si>
  <si>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</si>
  <si>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</si>
  <si>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</si>
  <si>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</si>
  <si>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</si>
  <si>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</si>
  <si>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</si>
  <si>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</si>
  <si>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</si>
  <si>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</si>
  <si>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</si>
  <si>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</si>
  <si>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</si>
  <si>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</si>
  <si>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</si>
  <si>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</si>
  <si>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</si>
  <si>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</si>
  <si>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</si>
  <si>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</si>
  <si>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</si>
  <si>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</si>
  <si>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</si>
  <si>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</si>
  <si>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</si>
  <si>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</si>
  <si>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</si>
  <si>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</si>
  <si>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</si>
  <si>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</si>
  <si>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</si>
  <si>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</si>
  <si>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</si>
  <si>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</si>
  <si>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</si>
  <si>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</si>
  <si>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</si>
  <si>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</si>
  <si>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</si>
  <si>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</si>
  <si>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</si>
  <si>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</si>
  <si>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</si>
  <si>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</si>
  <si>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</si>
  <si>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</si>
  <si>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</si>
  <si>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</si>
  <si>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</si>
  <si>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</si>
  <si>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</si>
  <si>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</si>
  <si>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</si>
  <si>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</si>
  <si>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</si>
  <si>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</si>
  <si>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</si>
  <si>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</si>
  <si>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</si>
  <si>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</si>
  <si>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</si>
  <si>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</si>
  <si>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</si>
  <si>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</si>
  <si>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</si>
  <si>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</si>
  <si>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</si>
  <si>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</si>
  <si>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</si>
  <si>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</si>
  <si>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</si>
  <si>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</si>
  <si>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</si>
  <si>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</si>
  <si>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</si>
  <si>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</si>
  <si>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</si>
  <si>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</si>
  <si>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</si>
  <si>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</si>
  <si>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</si>
  <si>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</si>
  <si>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</si>
  <si>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</si>
  <si>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</si>
  <si>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</si>
  <si>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</si>
  <si>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</si>
  <si>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</si>
  <si>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</si>
  <si>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</si>
  <si>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</si>
  <si>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</si>
  <si>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</si>
  <si>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</si>
  <si>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</si>
  <si>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</si>
  <si>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</si>
  <si>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</si>
  <si>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</si>
  <si>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</si>
  <si>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</si>
  <si>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</si>
  <si>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</si>
  <si>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</si>
  <si>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</si>
  <si>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</si>
  <si>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</si>
  <si>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</si>
  <si>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</si>
  <si>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</si>
  <si>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</si>
  <si>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</si>
  <si>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</si>
  <si>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</si>
  <si>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</si>
  <si>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</si>
  <si>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</si>
  <si>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</si>
  <si>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</si>
  <si>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</si>
  <si>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</si>
  <si>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</si>
  <si>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</si>
  <si>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</si>
  <si>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</si>
  <si>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</si>
  <si>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</si>
  <si>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</si>
  <si>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</si>
  <si>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</si>
  <si>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</si>
  <si>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</si>
  <si>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</si>
  <si>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</si>
  <si>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</si>
  <si>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</si>
  <si>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</si>
  <si>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</si>
  <si>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</si>
  <si>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</si>
  <si>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</si>
  <si>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</si>
  <si>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</si>
  <si>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</si>
  <si>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</si>
  <si>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</si>
  <si>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</si>
  <si>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</si>
  <si>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</si>
  <si>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</si>
  <si>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</si>
  <si>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</si>
  <si>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</si>
  <si>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</si>
  <si>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</si>
  <si>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</si>
  <si>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</si>
  <si>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</si>
  <si>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</si>
  <si>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</si>
  <si>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</si>
  <si>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</si>
  <si>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</si>
  <si>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</si>
  <si>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</si>
  <si>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</si>
  <si>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</si>
  <si>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</si>
  <si>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</si>
  <si>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</si>
  <si>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</si>
  <si>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</si>
  <si>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</si>
  <si>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</si>
  <si>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</si>
  <si>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</si>
  <si>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</si>
  <si>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</si>
  <si>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</si>
  <si>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</si>
  <si>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</si>
  <si>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</si>
  <si>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</si>
  <si>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</si>
  <si>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</si>
  <si>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</si>
  <si>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</si>
  <si>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</si>
  <si>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</si>
  <si>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</si>
  <si>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</si>
  <si>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</si>
  <si>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</si>
  <si>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</si>
  <si>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</si>
  <si>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</si>
  <si>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</si>
  <si>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</si>
  <si>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</si>
  <si>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</si>
  <si>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</si>
  <si>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</si>
  <si>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</si>
  <si>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</si>
  <si>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</si>
  <si>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</si>
  <si>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</si>
  <si>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</si>
  <si>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</si>
  <si>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</si>
  <si>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</si>
  <si>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</si>
  <si>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</si>
  <si>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</si>
  <si>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</si>
  <si>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</si>
  <si>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</si>
  <si>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</si>
  <si>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</si>
  <si>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</si>
  <si>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</si>
  <si>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</si>
  <si>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</si>
  <si>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</si>
  <si>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</si>
  <si>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</si>
  <si>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</si>
  <si>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</si>
  <si>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</si>
  <si>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</si>
  <si>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</si>
  <si>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</si>
  <si>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</si>
  <si>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</si>
  <si>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</si>
  <si>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</si>
  <si>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</si>
  <si>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</si>
  <si>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</si>
  <si>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</si>
  <si>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</si>
  <si>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</si>
  <si>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</si>
  <si>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</si>
  <si>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</si>
  <si>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</si>
  <si>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</si>
  <si>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</si>
  <si>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</si>
  <si>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</si>
  <si>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</si>
  <si>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</si>
  <si>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</si>
  <si>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</si>
  <si>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</si>
  <si>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</si>
  <si>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</si>
  <si>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</si>
  <si>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</si>
  <si>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</si>
  <si>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</si>
  <si>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</si>
  <si>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</si>
  <si>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</si>
  <si>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</si>
  <si>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</si>
  <si>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</si>
  <si>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</si>
  <si>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</si>
  <si>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</si>
  <si>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</si>
  <si>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</si>
  <si>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</si>
  <si>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</si>
  <si>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</si>
  <si>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</si>
  <si>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</si>
  <si>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</si>
  <si>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</si>
  <si>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</si>
  <si>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</si>
  <si>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</si>
  <si>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</si>
  <si>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</si>
  <si>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</si>
  <si>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</si>
  <si>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</si>
  <si>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</si>
  <si>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</si>
  <si>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</si>
  <si>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</si>
  <si>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</si>
  <si>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</si>
  <si>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</si>
  <si>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</si>
  <si>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</si>
  <si>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</si>
  <si>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</si>
  <si>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</si>
  <si>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</si>
  <si>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</si>
  <si>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</si>
  <si>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</si>
  <si>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</si>
  <si>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</si>
  <si>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</si>
  <si>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</si>
  <si>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</si>
  <si>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</si>
  <si>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</si>
  <si>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</si>
  <si>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</si>
  <si>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</si>
  <si>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</si>
  <si>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</si>
  <si>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</si>
  <si>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</si>
  <si>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</si>
  <si>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</si>
  <si>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</si>
  <si>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</si>
  <si>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</si>
  <si>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</si>
  <si>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</si>
  <si>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</si>
  <si>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</si>
  <si>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</si>
  <si>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</si>
  <si>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</si>
  <si>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</si>
  <si>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</si>
  <si>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</si>
  <si>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</si>
  <si>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</si>
  <si>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</si>
  <si>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</si>
  <si>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</si>
  <si>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</si>
  <si>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</si>
  <si>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</si>
  <si>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</si>
  <si>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</si>
  <si>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</si>
  <si>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</si>
  <si>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</si>
  <si>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</si>
  <si>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</si>
  <si>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</si>
  <si>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</si>
  <si>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</si>
  <si>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</si>
  <si>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</si>
  <si>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</si>
  <si>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</si>
  <si>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</si>
  <si>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</si>
  <si>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</si>
  <si>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</si>
  <si>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</si>
  <si>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</si>
  <si>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</si>
  <si>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</si>
  <si>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</si>
  <si>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</si>
  <si>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</si>
  <si>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</si>
  <si>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</si>
  <si>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</si>
  <si>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</si>
  <si>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</si>
  <si>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</si>
  <si>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</si>
  <si>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</si>
  <si>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</si>
  <si>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</si>
  <si>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</si>
  <si>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</si>
  <si>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</si>
  <si>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</si>
  <si>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</si>
  <si>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</si>
  <si>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</si>
  <si>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</si>
  <si>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</si>
  <si>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</si>
  <si>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</si>
  <si>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</si>
  <si>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</si>
  <si>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</si>
  <si>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</si>
  <si>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</si>
  <si>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</si>
  <si>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</si>
  <si>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</si>
  <si>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</si>
  <si>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</si>
  <si>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</si>
  <si>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</si>
  <si>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</si>
  <si>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</si>
  <si>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</si>
  <si>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</si>
  <si>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</si>
  <si>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</si>
  <si>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</si>
  <si>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</si>
  <si>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</si>
  <si>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</si>
  <si>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</si>
  <si>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</si>
  <si>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</si>
  <si>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</si>
  <si>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</si>
  <si>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</si>
  <si>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</si>
  <si>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</si>
  <si>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</si>
  <si>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</si>
  <si>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</si>
  <si>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</si>
  <si>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</si>
  <si>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</si>
  <si>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</si>
  <si>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</si>
  <si>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</si>
  <si>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</si>
  <si>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</si>
  <si>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</si>
  <si>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</si>
  <si>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</si>
  <si>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</si>
  <si>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</si>
  <si>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</si>
  <si>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</si>
  <si>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</si>
  <si>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</si>
  <si>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</si>
  <si>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</si>
  <si>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</si>
  <si>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</si>
  <si>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</si>
  <si>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</si>
  <si>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</si>
  <si>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</si>
  <si>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</si>
  <si>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</si>
  <si>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</si>
  <si>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</si>
  <si>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</si>
  <si>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</si>
  <si>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</si>
  <si>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</si>
  <si>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</si>
  <si>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</si>
  <si>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</si>
  <si>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</si>
  <si>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</si>
  <si>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</si>
  <si>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</si>
  <si>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</si>
  <si>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</si>
  <si>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</si>
  <si>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</si>
  <si>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</si>
  <si>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</si>
  <si>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</si>
  <si>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</si>
  <si>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</si>
  <si>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</si>
  <si>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</si>
  <si>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</si>
  <si>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</si>
  <si>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</si>
  <si>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</si>
  <si>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</si>
  <si>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</si>
  <si>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</si>
  <si>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</si>
  <si>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</si>
  <si>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</si>
  <si>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</si>
  <si>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</si>
  <si>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</si>
  <si>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</si>
  <si>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</si>
  <si>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</si>
  <si>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</si>
  <si>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</si>
  <si>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</si>
  <si>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</si>
  <si>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</si>
  <si>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</si>
  <si>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</si>
  <si>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</si>
  <si>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</si>
  <si>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</si>
  <si>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</si>
  <si>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</si>
  <si>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</si>
  <si>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</si>
  <si>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</si>
  <si>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</si>
  <si>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</si>
  <si>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</si>
  <si>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</si>
  <si>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</si>
  <si>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</si>
  <si>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</si>
  <si>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</si>
  <si>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</si>
  <si>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</si>
  <si>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</si>
  <si>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</si>
  <si>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</si>
  <si>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</si>
  <si>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</si>
  <si>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</si>
  <si>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</si>
  <si>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</si>
  <si>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</si>
  <si>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</si>
  <si>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</si>
  <si>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</si>
  <si>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</si>
  <si>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</si>
  <si>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</si>
  <si>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</si>
  <si>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</si>
  <si>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</si>
  <si>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</si>
  <si>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</si>
  <si>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</si>
  <si>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</si>
  <si>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</si>
  <si>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</si>
  <si>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</si>
  <si>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</si>
  <si>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</si>
  <si>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</si>
  <si>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</si>
  <si>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</si>
  <si>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</si>
  <si>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</si>
  <si>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</si>
  <si>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</si>
  <si>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</si>
  <si>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</si>
  <si>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</si>
  <si>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</si>
  <si>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</si>
  <si>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</si>
  <si>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</si>
  <si>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</si>
  <si>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</si>
  <si>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</si>
  <si>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</si>
  <si>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</si>
  <si>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</si>
  <si>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</si>
  <si>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</si>
  <si>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</si>
  <si>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</si>
  <si>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</si>
  <si>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</si>
  <si>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</si>
  <si>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</si>
  <si>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</si>
  <si>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</si>
  <si>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</si>
  <si>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</si>
  <si>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</si>
  <si>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</si>
  <si>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</si>
  <si>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</si>
  <si>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</si>
  <si>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</si>
  <si>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</si>
  <si>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</si>
  <si>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</si>
  <si>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</si>
  <si>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</si>
  <si>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</si>
  <si>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</si>
  <si>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</si>
  <si>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</si>
  <si>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</si>
  <si>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</si>
  <si>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</si>
  <si>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</si>
  <si>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</si>
  <si>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</si>
  <si>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</si>
  <si>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</si>
  <si>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</si>
  <si>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</si>
  <si>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</si>
  <si>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</si>
  <si>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</si>
  <si>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</si>
  <si>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</si>
  <si>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</si>
  <si>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</si>
  <si>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</si>
  <si>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</si>
  <si>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</si>
  <si>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</si>
  <si>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</si>
  <si>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</si>
  <si>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</si>
  <si>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</si>
  <si>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</si>
  <si>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</si>
  <si>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</si>
  <si>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</si>
  <si>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</si>
  <si>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</si>
  <si>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</si>
  <si>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</si>
  <si>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</si>
  <si>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</si>
  <si>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</si>
  <si>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</si>
  <si>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</si>
  <si>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</si>
  <si>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</si>
  <si>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</si>
  <si>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</si>
  <si>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</si>
  <si>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</si>
  <si>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</si>
  <si>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</si>
  <si>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</si>
  <si>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</si>
  <si>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</si>
  <si>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</si>
  <si>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</si>
  <si>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</si>
  <si>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</si>
  <si>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</si>
  <si>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</si>
  <si>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</si>
  <si>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</si>
  <si>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</si>
  <si>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</si>
  <si>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</si>
  <si>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</si>
  <si>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</si>
  <si>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</si>
  <si>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</si>
  <si>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</si>
  <si>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</si>
  <si>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</si>
  <si>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</si>
  <si>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</si>
  <si>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</si>
  <si>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</si>
  <si>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</si>
  <si>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</si>
  <si>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</si>
  <si>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</si>
  <si>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</si>
  <si>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</si>
  <si>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</si>
  <si>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</si>
  <si>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</si>
  <si>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</si>
  <si>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</si>
  <si>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</si>
  <si>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</si>
  <si>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</si>
  <si>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</si>
  <si>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</si>
  <si>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</si>
  <si>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</si>
  <si>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</si>
  <si>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</si>
  <si>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</si>
  <si>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</si>
  <si>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</si>
  <si>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</si>
  <si>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</si>
  <si>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</si>
  <si>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</si>
  <si>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</si>
  <si>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</si>
  <si>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</si>
  <si>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</si>
  <si>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</si>
  <si>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</si>
  <si>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</si>
  <si>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</si>
  <si>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</si>
  <si>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</si>
  <si>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</si>
  <si>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</si>
  <si>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</si>
  <si>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</si>
  <si>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</si>
  <si>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</si>
  <si>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</si>
  <si>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</si>
  <si>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</si>
  <si>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</si>
  <si>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</si>
  <si>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</si>
  <si>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</si>
  <si>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</si>
  <si>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</si>
  <si>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</si>
  <si>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</si>
  <si>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</si>
  <si>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</si>
  <si>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</si>
  <si>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</si>
  <si>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</si>
  <si>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</si>
  <si>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</si>
  <si>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</si>
  <si>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</si>
  <si>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</si>
  <si>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</si>
  <si>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</si>
  <si>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</si>
  <si>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</si>
  <si>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</si>
  <si>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</si>
  <si>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</si>
  <si>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</si>
  <si>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</si>
  <si>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</si>
  <si>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</si>
  <si>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</si>
  <si>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</si>
  <si>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</si>
  <si>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</si>
  <si>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</si>
  <si>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</si>
  <si>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</si>
  <si>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</si>
  <si>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</si>
  <si>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</si>
  <si>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</si>
  <si>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</si>
  <si>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</si>
  <si>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</si>
  <si>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</si>
  <si>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</si>
  <si>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</si>
  <si>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</si>
  <si>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</si>
  <si>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</si>
  <si>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</si>
  <si>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</si>
  <si>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</si>
  <si>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</si>
  <si>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</si>
  <si>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</si>
  <si>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</si>
  <si>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</si>
  <si>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</si>
  <si>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</si>
  <si>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</si>
  <si>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</si>
  <si>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</si>
  <si>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</si>
  <si>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</si>
  <si>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</si>
  <si>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</si>
  <si>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</si>
  <si>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</si>
  <si>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</si>
  <si>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</si>
  <si>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</si>
  <si>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</si>
  <si>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</si>
  <si>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</si>
  <si>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</si>
  <si>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</si>
  <si>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</si>
  <si>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</si>
  <si>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</si>
  <si>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</si>
  <si>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</si>
  <si>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</si>
  <si>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</si>
  <si>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</si>
  <si>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</si>
  <si>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</si>
  <si>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</si>
  <si>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</si>
  <si>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</si>
  <si>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</si>
  <si>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</si>
  <si>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</si>
  <si>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</si>
  <si>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</si>
  <si>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</si>
  <si>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</si>
  <si>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</si>
  <si>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</si>
  <si>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</si>
  <si>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</si>
  <si>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</si>
  <si>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</si>
  <si>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</si>
  <si>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</si>
  <si>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</si>
  <si>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</si>
  <si>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</si>
  <si>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</si>
  <si>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</si>
  <si>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</si>
  <si>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</si>
  <si>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</si>
  <si>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</si>
  <si>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</si>
  <si>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</si>
  <si>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</si>
  <si>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</si>
  <si>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</si>
  <si>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</si>
  <si>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</si>
  <si>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</si>
  <si>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</si>
  <si>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</si>
  <si>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</si>
  <si>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</si>
  <si>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</si>
  <si>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</si>
  <si>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</si>
  <si>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</si>
  <si>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</si>
  <si>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</si>
  <si>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</si>
  <si>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</si>
  <si>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</si>
  <si>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</si>
  <si>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</si>
  <si>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</si>
  <si>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</si>
  <si>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</si>
  <si>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</si>
  <si>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</si>
  <si>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</si>
  <si>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</si>
  <si>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</si>
  <si>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</si>
  <si>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</si>
  <si>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</si>
  <si>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</si>
  <si>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</si>
  <si>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</si>
  <si>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</si>
  <si>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</si>
  <si>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</si>
  <si>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</si>
  <si>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</si>
  <si>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</si>
  <si>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</si>
  <si>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</si>
  <si>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</si>
  <si>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</si>
  <si>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</si>
  <si>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</si>
  <si>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</si>
  <si>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</si>
  <si>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</si>
  <si>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</si>
  <si>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</si>
  <si>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</si>
  <si>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</si>
  <si>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</si>
  <si>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</si>
  <si>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</si>
  <si>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</si>
  <si>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</si>
  <si>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</si>
  <si>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</si>
  <si>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</si>
  <si>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</si>
  <si>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</si>
  <si>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</si>
  <si>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</si>
  <si>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</si>
  <si>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</si>
  <si>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</si>
  <si>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</si>
  <si>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</si>
  <si>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</si>
  <si>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</si>
  <si>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</si>
  <si>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</si>
  <si>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</si>
  <si>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</si>
  <si>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</si>
  <si>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</si>
  <si>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</si>
  <si>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</si>
  <si>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</si>
  <si>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</si>
  <si>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</si>
  <si>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</si>
  <si>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</si>
  <si>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</si>
  <si>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</si>
  <si>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</si>
  <si>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</si>
  <si>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</si>
  <si>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</si>
  <si>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</si>
  <si>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</si>
  <si>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</si>
  <si>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</si>
  <si>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</si>
  <si>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</si>
  <si>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</si>
  <si>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</si>
  <si>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</si>
  <si>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</si>
  <si>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</si>
  <si>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</si>
  <si>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</si>
  <si>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</si>
  <si>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</si>
  <si>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</si>
  <si>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</si>
  <si>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</si>
  <si>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</si>
  <si>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</si>
  <si>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</si>
  <si>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</si>
  <si>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</si>
  <si>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</si>
  <si>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</si>
  <si>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</si>
  <si>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</si>
  <si>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</si>
  <si>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</si>
  <si>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</si>
  <si>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</si>
  <si>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</si>
  <si>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</si>
  <si>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</si>
  <si>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</si>
  <si>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</si>
  <si>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</si>
  <si>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</si>
  <si>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</si>
  <si>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</si>
  <si>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</si>
  <si>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</si>
  <si>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</si>
  <si>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</si>
  <si>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</si>
  <si>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</si>
  <si>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</si>
  <si>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</si>
  <si>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</si>
  <si>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</si>
  <si>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</si>
  <si>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</si>
  <si>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</si>
  <si>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</si>
  <si>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</si>
  <si>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</si>
  <si>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</si>
  <si>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</si>
  <si>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</si>
  <si>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</si>
  <si>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</si>
  <si>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</si>
  <si>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</si>
  <si>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</si>
  <si>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</si>
  <si>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</si>
  <si>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</si>
  <si>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</si>
  <si>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</si>
  <si>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</si>
  <si>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</si>
  <si>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</si>
  <si>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</si>
  <si>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</si>
  <si>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</si>
  <si>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</si>
  <si>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</si>
  <si>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</si>
  <si>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</si>
  <si>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</si>
  <si>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</si>
  <si>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</si>
  <si>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</si>
  <si>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</si>
  <si>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</si>
  <si>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</si>
  <si>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</si>
  <si>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</si>
  <si>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</si>
  <si>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</si>
  <si>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</si>
  <si>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</si>
  <si>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</si>
  <si>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</si>
  <si>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</si>
  <si>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</si>
  <si>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</si>
  <si>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</si>
  <si>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</si>
  <si>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</si>
  <si>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</si>
  <si>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</si>
  <si>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</si>
  <si>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</si>
  <si>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</si>
  <si>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</si>
  <si>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</si>
  <si>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</si>
  <si>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</si>
  <si>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</si>
  <si>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</si>
  <si>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</si>
  <si>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</si>
  <si>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</si>
  <si>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</si>
  <si>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</si>
  <si>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</si>
  <si>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</si>
  <si>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</si>
  <si>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</si>
  <si>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</si>
  <si>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</si>
  <si>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</si>
  <si>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</si>
  <si>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</si>
  <si>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</si>
  <si>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</si>
  <si>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</si>
  <si>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</si>
  <si>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</si>
  <si>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</si>
  <si>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</si>
  <si>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</si>
  <si>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</si>
  <si>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</si>
  <si>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</si>
  <si>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</si>
  <si>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</si>
  <si>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</si>
  <si>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</si>
  <si>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</si>
  <si>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</si>
  <si>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</si>
  <si>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</si>
  <si>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</si>
  <si>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</si>
  <si>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</si>
  <si>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</si>
  <si>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</si>
  <si>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</si>
  <si>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</si>
  <si>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</si>
  <si>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</si>
  <si>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</si>
  <si>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</si>
  <si>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</si>
  <si>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</si>
  <si>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</si>
  <si>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</si>
  <si>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</si>
  <si>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</si>
  <si>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</si>
  <si>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</si>
  <si>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</si>
  <si>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</si>
  <si>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</si>
  <si>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</si>
  <si>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</si>
  <si>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</si>
  <si>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</si>
  <si>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</si>
  <si>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</si>
  <si>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</si>
  <si>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</si>
  <si>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</si>
  <si>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</si>
  <si>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</si>
  <si>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</si>
  <si>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</si>
  <si>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</si>
  <si>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</si>
  <si>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</si>
  <si>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</si>
  <si>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</si>
  <si>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</si>
  <si>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</si>
  <si>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</si>
  <si>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</si>
  <si>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</si>
  <si>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</si>
  <si>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</si>
  <si>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</si>
  <si>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</si>
  <si>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</si>
  <si>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</si>
  <si>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</si>
  <si>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</si>
  <si>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</si>
  <si>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</si>
  <si>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</si>
  <si>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</si>
  <si>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</si>
  <si>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</si>
  <si>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</si>
  <si>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</si>
  <si>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</si>
  <si>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</si>
  <si>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</si>
  <si>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</si>
  <si>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</si>
  <si>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</si>
  <si>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</si>
  <si>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</si>
  <si>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</si>
  <si>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</si>
  <si>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</si>
  <si>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</si>
  <si>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</si>
  <si>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</si>
  <si>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</si>
  <si>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</si>
  <si>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</si>
  <si>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</si>
  <si>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</si>
  <si>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</si>
  <si>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</si>
  <si>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</si>
  <si>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</si>
  <si>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</si>
  <si>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</si>
  <si>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</si>
  <si>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</si>
  <si>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</si>
  <si>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</si>
  <si>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</si>
  <si>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</si>
  <si>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</si>
  <si>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</si>
  <si>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</si>
  <si>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</si>
  <si>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</si>
  <si>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</si>
  <si>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</si>
  <si>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</si>
  <si>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</si>
  <si>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</si>
  <si>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</si>
  <si>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</si>
  <si>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</si>
  <si>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</si>
  <si>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</si>
  <si>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</si>
  <si>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</si>
  <si>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</si>
  <si>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</si>
  <si>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</si>
  <si>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</si>
  <si>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</si>
  <si>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</si>
  <si>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</si>
  <si>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</si>
  <si>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</si>
  <si>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</si>
  <si>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</si>
  <si>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</si>
  <si>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</si>
  <si>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</si>
  <si>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</si>
  <si>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</si>
  <si>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</si>
  <si>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</si>
  <si>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</si>
  <si>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</si>
  <si>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</si>
  <si>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</si>
  <si>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</si>
  <si>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</si>
  <si>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</si>
  <si>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</si>
  <si>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</si>
  <si>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</si>
  <si>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</si>
  <si>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</si>
  <si>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</si>
  <si>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</si>
  <si>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</si>
  <si>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</si>
  <si>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</si>
  <si>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</si>
  <si>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</si>
  <si>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</si>
  <si>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</si>
  <si>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</si>
  <si>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</si>
  <si>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</si>
  <si>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</si>
  <si>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</si>
  <si>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</si>
  <si>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</si>
  <si>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</si>
  <si>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</si>
  <si>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</si>
  <si>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</si>
  <si>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</si>
  <si>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</si>
  <si>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</si>
  <si>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</si>
  <si>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</si>
  <si>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</si>
  <si>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</si>
  <si>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</si>
  <si>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</si>
  <si>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</si>
  <si>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</si>
  <si>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</si>
  <si>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</si>
  <si>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</si>
  <si>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</si>
  <si>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</si>
  <si>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</si>
  <si>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</si>
  <si>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</si>
  <si>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</si>
  <si>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</si>
  <si>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</si>
  <si>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</si>
  <si>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</si>
  <si>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</si>
  <si>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</si>
  <si>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</si>
  <si>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</si>
  <si>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</si>
  <si>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</si>
  <si>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</si>
  <si>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</si>
  <si>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</si>
  <si>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</si>
  <si>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</si>
  <si>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</si>
  <si>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</si>
  <si>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</si>
  <si>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</si>
  <si>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</si>
  <si>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</si>
  <si>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</si>
  <si>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</si>
  <si>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</si>
  <si>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</si>
  <si>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</si>
  <si>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</si>
  <si>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</si>
  <si>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</si>
  <si>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</si>
  <si>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</si>
  <si>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</si>
  <si>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</si>
  <si>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</si>
  <si>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</si>
  <si>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</si>
  <si>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</si>
  <si>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</si>
  <si>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</si>
  <si>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</si>
  <si>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</si>
  <si>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</si>
  <si>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</si>
  <si>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</si>
  <si>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</si>
  <si>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</si>
  <si>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</si>
  <si>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</si>
  <si>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</si>
  <si>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</si>
  <si>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</si>
  <si>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</si>
  <si>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</si>
  <si>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</si>
  <si>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</si>
  <si>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</si>
  <si>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</si>
  <si>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</si>
  <si>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</si>
  <si>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</si>
  <si>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</si>
  <si>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</si>
  <si>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</si>
  <si>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</si>
  <si>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</si>
  <si>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</si>
  <si>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</si>
  <si>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</si>
  <si>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</si>
  <si>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</si>
  <si>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</si>
  <si>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</si>
  <si>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</si>
  <si>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</si>
  <si>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</si>
  <si>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</si>
  <si>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</si>
  <si>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</si>
  <si>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</si>
  <si>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</si>
  <si>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</si>
  <si>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</si>
  <si>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</si>
  <si>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</si>
  <si>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</si>
  <si>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</si>
  <si>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</si>
  <si>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</si>
  <si>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</si>
  <si>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 xml:space="preserve">Parent category </t>
  </si>
  <si>
    <t xml:space="preserve">Sub category 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</si>
  <si>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</si>
  <si>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</si>
  <si>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</si>
  <si>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</si>
  <si>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</si>
  <si>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</si>
  <si>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</si>
  <si>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</si>
  <si>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</si>
  <si>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</si>
  <si>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</si>
  <si>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</si>
  <si>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(All)</t>
  </si>
  <si>
    <t>Column Labels</t>
  </si>
  <si>
    <t>Count of id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</si>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</sst>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rgb="FF2B2B2B"/>
      <name val="Arial"/>
      <family val="2"/>
    </font>
    <font>
      <sz val="10"/>
      <color rgb="FF2B2B2B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fgColor auto="1"/>
          <bgColor rgb="FF00B0F0"/>
        </patternFill>
      </fill>
    </dxf>
    <dxf>
      <font>
        <color theme="1"/>
      </font>
      <fill>
        <patternFill>
          <fgColor auto="1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pivot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 chart'!$A$6:$A$31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 chart'!$B$6:$B$31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9-F946-93CB-4A289A616DCF}"/>
            </c:ext>
          </c:extLst>
        </c:ser>
        <c:ser>
          <c:idx val="1"/>
          <c:order val="1"/>
          <c:tx>
            <c:strRef>
              <c:f>'Sub category pivot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 chart'!$A$6:$A$31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 chart'!$C$6:$C$31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9-F946-93CB-4A289A616DCF}"/>
            </c:ext>
          </c:extLst>
        </c:ser>
        <c:ser>
          <c:idx val="2"/>
          <c:order val="2"/>
          <c:tx>
            <c:strRef>
              <c:f>'Sub category pivot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 chart'!$A$6:$A$31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 chart'!$D$6:$D$31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9-F946-93CB-4A289A616DCF}"/>
            </c:ext>
          </c:extLst>
        </c:ser>
        <c:ser>
          <c:idx val="3"/>
          <c:order val="3"/>
          <c:tx>
            <c:strRef>
              <c:f>'Sub category pivot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 chart'!$A$6:$A$31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 chart'!$E$6:$E$31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29-F946-93CB-4A289A616DCF}"/>
            </c:ext>
          </c:extLst>
        </c:ser>
        <c:ser>
          <c:idx val="4"/>
          <c:order val="4"/>
          <c:tx>
            <c:strRef>
              <c:f>'Sub category pivot chart'!$F$4:$F$5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 category pivot chart'!$A$6:$A$31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pivot chart'!$F$6:$F$31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D729-F946-93CB-4A289A616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93015071"/>
        <c:axId val="1093633023"/>
      </c:barChart>
      <c:catAx>
        <c:axId val="109301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33023"/>
        <c:crosses val="autoZero"/>
        <c:auto val="1"/>
        <c:lblAlgn val="ctr"/>
        <c:lblOffset val="100"/>
        <c:noMultiLvlLbl val="0"/>
      </c:catAx>
      <c:valAx>
        <c:axId val="10936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1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pivot table!PivotTable7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'Date created pivot table'!$B$5:$B$6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pivot table'!$A$7:$A$20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 pivot table'!$B$7:$B$20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E-D841-8B43-64575BB17471}"/>
            </c:ext>
          </c:extLst>
        </c:ser>
        <c:ser>
          <c:idx val="1"/>
          <c:order val="1"/>
          <c:tx>
            <c:strRef>
              <c:f>'Date created pivot table'!$C$5:$C$6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pivot table'!$A$7:$A$20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 pivot table'!$C$7:$C$20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E-D841-8B43-64575BB17471}"/>
            </c:ext>
          </c:extLst>
        </c:ser>
        <c:ser>
          <c:idx val="2"/>
          <c:order val="2"/>
          <c:tx>
            <c:strRef>
              <c:f>'Date created pivot table'!$D$5:$D$6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pivot table'!$A$7:$A$20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 pivot table'!$D$7:$D$20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E-D841-8B43-64575BB17471}"/>
            </c:ext>
          </c:extLst>
        </c:ser>
        <c:ser>
          <c:idx val="3"/>
          <c:order val="3"/>
          <c:tx>
            <c:strRef>
              <c:f>'Date created pivot table'!$E$5:$E$6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 pivot table'!$A$7:$A$20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'Date created pivot table'!$E$7:$E$20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E-D841-8B43-64575BB17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682367"/>
        <c:axId val="1130684095"/>
      </c:lineChart>
      <c:catAx>
        <c:axId val="113068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84095"/>
        <c:crosses val="autoZero"/>
        <c:auto val="1"/>
        <c:lblAlgn val="ctr"/>
        <c:lblOffset val="100"/>
        <c:noMultiLvlLbl val="0"/>
      </c:catAx>
      <c:valAx>
        <c:axId val="113068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8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pivot table!PivotTable1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pivot table'!$B$5:$B$15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6-3D4D-AE0D-7B7CD1A890F1}"/>
            </c:ext>
          </c:extLst>
        </c:ser>
        <c:ser>
          <c:idx val="1"/>
          <c:order val="1"/>
          <c:tx>
            <c:strRef>
              <c:f>'Parent 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pivot table'!$C$5:$C$15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6-3D4D-AE0D-7B7CD1A890F1}"/>
            </c:ext>
          </c:extLst>
        </c:ser>
        <c:ser>
          <c:idx val="2"/>
          <c:order val="2"/>
          <c:tx>
            <c:strRef>
              <c:f>'Parent 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pivot table'!$D$5:$D$15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6-3D4D-AE0D-7B7CD1A890F1}"/>
            </c:ext>
          </c:extLst>
        </c:ser>
        <c:ser>
          <c:idx val="3"/>
          <c:order val="3"/>
          <c:tx>
            <c:strRef>
              <c:f>'Parent 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pivot table'!$E$5:$E$15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6-3D4D-AE0D-7B7CD1A890F1}"/>
            </c:ext>
          </c:extLst>
        </c:ser>
        <c:ser>
          <c:idx val="4"/>
          <c:order val="4"/>
          <c:tx>
            <c:strRef>
              <c:f>'Parent category pivot table'!$F$3:$F$4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category 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pivot table'!$F$5:$F$15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FC56-3D4D-AE0D-7B7CD1A89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94304015"/>
        <c:axId val="1094494911"/>
      </c:barChart>
      <c:catAx>
        <c:axId val="109430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494911"/>
        <c:crosses val="autoZero"/>
        <c:auto val="1"/>
        <c:lblAlgn val="ctr"/>
        <c:lblOffset val="100"/>
        <c:noMultiLvlLbl val="0"/>
      </c:catAx>
      <c:valAx>
        <c:axId val="10944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0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4</xdr:row>
      <xdr:rowOff>146050</xdr:rowOff>
    </xdr:from>
    <xdr:to>
      <xdr:col>11</xdr:col>
      <xdr:colOff>1409700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2E812-09C8-46DA-6541-D618BDE34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4</xdr:row>
      <xdr:rowOff>31750</xdr:rowOff>
    </xdr:from>
    <xdr:to>
      <xdr:col>10</xdr:col>
      <xdr:colOff>876300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0FD1C-74DE-7890-7883-931FD4B72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0</xdr:row>
      <xdr:rowOff>196850</xdr:rowOff>
    </xdr:from>
    <xdr:to>
      <xdr:col>14</xdr:col>
      <xdr:colOff>647700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65AD0A-5DF4-AA72-53D3-1F382BB64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fa Nira" refreshedDate="45049.918795370373" createdVersion="8" refreshedVersion="8" minRefreshableVersion="3" recordCount="1001" xr:uid="{22216488-56AE-2949-9E71-5EFC2FDD533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1">
      <sharedItems containsString="0" containsBlank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 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 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x v="1"/>
    <s v="Managed bottom-line architecture"/>
    <n v="1400"/>
    <n v="14560"/>
    <n v="1040"/>
    <x v="1"/>
    <n v="92.151898734177209"/>
    <n v="158"/>
    <x v="1"/>
    <s v="USD"/>
    <n v="1408424400"/>
    <n v="1408597200"/>
    <x v="1"/>
    <x v="1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00.01614035087719"/>
    <n v="1425"/>
    <x v="2"/>
    <s v="AUD"/>
    <n v="1384668000"/>
    <n v="1384840800"/>
    <x v="2"/>
    <x v="2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103.20833333333333"/>
    <n v="24"/>
    <x v="1"/>
    <s v="USD"/>
    <n v="1565499600"/>
    <n v="1568955600"/>
    <x v="3"/>
    <x v="3"/>
    <b v="0"/>
    <b v="0"/>
    <s v="music/rock"/>
    <x v="1"/>
    <x v="1"/>
  </r>
  <r>
    <n v="4"/>
    <x v="4"/>
    <s v="Proactive foreground core"/>
    <n v="7600"/>
    <n v="5265"/>
    <n v="69.276315789473685"/>
    <x v="0"/>
    <n v="99.339622641509436"/>
    <n v="53"/>
    <x v="1"/>
    <s v="USD"/>
    <n v="1547964000"/>
    <n v="1548309600"/>
    <x v="4"/>
    <x v="4"/>
    <b v="0"/>
    <b v="0"/>
    <s v="theater/plays"/>
    <x v="3"/>
    <x v="3"/>
  </r>
  <r>
    <n v="5"/>
    <x v="5"/>
    <s v="Open-source optimizing database"/>
    <n v="7600"/>
    <n v="13195"/>
    <n v="173.61842105263159"/>
    <x v="1"/>
    <n v="75.833333333333329"/>
    <n v="174"/>
    <x v="3"/>
    <s v="DKK"/>
    <n v="1346130000"/>
    <n v="1347080400"/>
    <x v="5"/>
    <x v="5"/>
    <b v="0"/>
    <b v="0"/>
    <s v="theater/plays"/>
    <x v="3"/>
    <x v="3"/>
  </r>
  <r>
    <n v="6"/>
    <x v="6"/>
    <s v="Operative upward-trending algorithm"/>
    <n v="5200"/>
    <n v="1090"/>
    <n v="20.961538461538463"/>
    <x v="0"/>
    <n v="60.555555555555557"/>
    <n v="18"/>
    <x v="4"/>
    <s v="GBP"/>
    <n v="1505278800"/>
    <n v="1505365200"/>
    <x v="6"/>
    <x v="6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64.93832599118943"/>
    <n v="227"/>
    <x v="3"/>
    <s v="DKK"/>
    <n v="1439442000"/>
    <n v="1439614800"/>
    <x v="7"/>
    <x v="7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30.997175141242938"/>
    <n v="708"/>
    <x v="3"/>
    <s v="DKK"/>
    <n v="1281330000"/>
    <n v="1281502800"/>
    <x v="8"/>
    <x v="8"/>
    <b v="0"/>
    <b v="0"/>
    <s v="theater/plays"/>
    <x v="3"/>
    <x v="3"/>
  </r>
  <r>
    <n v="9"/>
    <x v="9"/>
    <s v="Open-source fresh-thinking model"/>
    <n v="6200"/>
    <n v="3208"/>
    <n v="51.741935483870968"/>
    <x v="0"/>
    <n v="72.909090909090907"/>
    <n v="44"/>
    <x v="1"/>
    <s v="USD"/>
    <n v="1379566800"/>
    <n v="1383804000"/>
    <x v="9"/>
    <x v="9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62.9"/>
    <n v="220"/>
    <x v="1"/>
    <s v="USD"/>
    <n v="1281762000"/>
    <n v="1285909200"/>
    <x v="10"/>
    <x v="1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112.22222222222223"/>
    <n v="27"/>
    <x v="1"/>
    <s v="USD"/>
    <n v="1285045200"/>
    <n v="1285563600"/>
    <x v="11"/>
    <x v="11"/>
    <b v="0"/>
    <b v="1"/>
    <s v="theater/plays"/>
    <x v="3"/>
    <x v="3"/>
  </r>
  <r>
    <n v="12"/>
    <x v="12"/>
    <s v="Assimilated hybrid intranet"/>
    <n v="6300"/>
    <n v="5629"/>
    <n v="89.349206349206341"/>
    <x v="0"/>
    <n v="102.34545454545454"/>
    <n v="55"/>
    <x v="1"/>
    <s v="USD"/>
    <n v="1571720400"/>
    <n v="1572411600"/>
    <x v="12"/>
    <x v="12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105.05102040816327"/>
    <n v="98"/>
    <x v="1"/>
    <s v="USD"/>
    <n v="1465621200"/>
    <n v="1466658000"/>
    <x v="13"/>
    <x v="13"/>
    <b v="0"/>
    <b v="0"/>
    <s v="music/indie rock"/>
    <x v="1"/>
    <x v="7"/>
  </r>
  <r>
    <n v="14"/>
    <x v="14"/>
    <s v="Cloned directional synergy"/>
    <n v="28200"/>
    <n v="18829"/>
    <n v="66.769503546099301"/>
    <x v="0"/>
    <n v="94.144999999999996"/>
    <n v="200"/>
    <x v="1"/>
    <s v="USD"/>
    <n v="1331013600"/>
    <n v="1333342800"/>
    <x v="14"/>
    <x v="14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84.986725663716811"/>
    <n v="452"/>
    <x v="1"/>
    <s v="USD"/>
    <n v="1575957600"/>
    <n v="1576303200"/>
    <x v="15"/>
    <x v="15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10.41"/>
    <n v="100"/>
    <x v="1"/>
    <s v="USD"/>
    <n v="1390370400"/>
    <n v="1392271200"/>
    <x v="16"/>
    <x v="16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07.96236989591674"/>
    <n v="1249"/>
    <x v="1"/>
    <s v="USD"/>
    <n v="1294812000"/>
    <n v="1294898400"/>
    <x v="17"/>
    <x v="17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45.103703703703701"/>
    <n v="135"/>
    <x v="1"/>
    <s v="USD"/>
    <n v="1536382800"/>
    <n v="1537074000"/>
    <x v="18"/>
    <x v="18"/>
    <b v="0"/>
    <b v="0"/>
    <s v="theater/plays"/>
    <x v="3"/>
    <x v="3"/>
  </r>
  <r>
    <n v="19"/>
    <x v="19"/>
    <s v="Down-sized cohesive archive"/>
    <n v="62500"/>
    <n v="30331"/>
    <n v="48.529600000000002"/>
    <x v="0"/>
    <n v="45.001483679525222"/>
    <n v="674"/>
    <x v="1"/>
    <s v="USD"/>
    <n v="1551679200"/>
    <n v="1553490000"/>
    <x v="19"/>
    <x v="19"/>
    <b v="0"/>
    <b v="1"/>
    <s v="theater/plays"/>
    <x v="3"/>
    <x v="3"/>
  </r>
  <r>
    <n v="20"/>
    <x v="20"/>
    <s v="Proactive composite alliance"/>
    <n v="131800"/>
    <n v="147936"/>
    <n v="112.24279210925646"/>
    <x v="1"/>
    <n v="105.97134670487107"/>
    <n v="1396"/>
    <x v="1"/>
    <s v="USD"/>
    <n v="1406523600"/>
    <n v="1406523600"/>
    <x v="20"/>
    <x v="2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69.055555555555557"/>
    <n v="558"/>
    <x v="1"/>
    <s v="USD"/>
    <n v="1313384400"/>
    <n v="1316322000"/>
    <x v="21"/>
    <x v="21"/>
    <b v="0"/>
    <b v="0"/>
    <s v="theater/plays"/>
    <x v="3"/>
    <x v="3"/>
  </r>
  <r>
    <n v="22"/>
    <x v="22"/>
    <s v="Enhanced dynamic definition"/>
    <n v="59100"/>
    <n v="75690"/>
    <n v="128.07106598984771"/>
    <x v="1"/>
    <n v="85.044943820224717"/>
    <n v="890"/>
    <x v="1"/>
    <s v="USD"/>
    <n v="1522731600"/>
    <n v="1524027600"/>
    <x v="22"/>
    <x v="22"/>
    <b v="0"/>
    <b v="0"/>
    <s v="theater/plays"/>
    <x v="3"/>
    <x v="3"/>
  </r>
  <r>
    <n v="23"/>
    <x v="23"/>
    <s v="Devolved next generation adapter"/>
    <n v="4500"/>
    <n v="14942"/>
    <n v="332.04444444444448"/>
    <x v="1"/>
    <n v="105.22535211267606"/>
    <n v="142"/>
    <x v="4"/>
    <s v="GBP"/>
    <n v="1550124000"/>
    <n v="1554699600"/>
    <x v="23"/>
    <x v="23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39.003741114852225"/>
    <n v="2673"/>
    <x v="1"/>
    <s v="USD"/>
    <n v="1403326800"/>
    <n v="1403499600"/>
    <x v="24"/>
    <x v="24"/>
    <b v="0"/>
    <b v="0"/>
    <s v="technology/wearables"/>
    <x v="2"/>
    <x v="8"/>
  </r>
  <r>
    <n v="25"/>
    <x v="25"/>
    <s v="Monitored impactful analyzer"/>
    <n v="5500"/>
    <n v="11904"/>
    <n v="216.43636363636364"/>
    <x v="1"/>
    <n v="73.030674846625772"/>
    <n v="163"/>
    <x v="1"/>
    <s v="USD"/>
    <n v="1305694800"/>
    <n v="1307422800"/>
    <x v="25"/>
    <x v="25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35.009459459459457"/>
    <n v="1480"/>
    <x v="1"/>
    <s v="USD"/>
    <n v="1533013200"/>
    <n v="1535346000"/>
    <x v="26"/>
    <x v="26"/>
    <b v="0"/>
    <b v="0"/>
    <s v="theater/plays"/>
    <x v="3"/>
    <x v="3"/>
  </r>
  <r>
    <n v="27"/>
    <x v="27"/>
    <s v="Diverse transitional migration"/>
    <n v="2000"/>
    <n v="1599"/>
    <n v="79.95"/>
    <x v="0"/>
    <n v="106.6"/>
    <n v="15"/>
    <x v="1"/>
    <s v="USD"/>
    <n v="1443848400"/>
    <n v="1444539600"/>
    <x v="27"/>
    <x v="27"/>
    <b v="0"/>
    <b v="0"/>
    <s v="music/rock"/>
    <x v="1"/>
    <x v="1"/>
  </r>
  <r>
    <n v="28"/>
    <x v="28"/>
    <s v="Synchronized global task-force"/>
    <n v="130800"/>
    <n v="137635"/>
    <n v="105.22553516819573"/>
    <x v="1"/>
    <n v="61.997747747747745"/>
    <n v="2220"/>
    <x v="1"/>
    <s v="USD"/>
    <n v="1265695200"/>
    <n v="1267682400"/>
    <x v="28"/>
    <x v="28"/>
    <b v="0"/>
    <b v="1"/>
    <s v="theater/plays"/>
    <x v="3"/>
    <x v="3"/>
  </r>
  <r>
    <n v="29"/>
    <x v="29"/>
    <s v="Focused 6thgeneration forecast"/>
    <n v="45900"/>
    <n v="150965"/>
    <n v="328.89978213507629"/>
    <x v="1"/>
    <n v="94.000622665006233"/>
    <n v="1606"/>
    <x v="5"/>
    <s v="CHF"/>
    <n v="1532062800"/>
    <n v="1535518800"/>
    <x v="29"/>
    <x v="29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12.05426356589147"/>
    <n v="129"/>
    <x v="1"/>
    <s v="USD"/>
    <n v="1558674000"/>
    <n v="1559106000"/>
    <x v="30"/>
    <x v="30"/>
    <b v="0"/>
    <b v="0"/>
    <s v="film &amp; video/animation"/>
    <x v="4"/>
    <x v="10"/>
  </r>
  <r>
    <n v="31"/>
    <x v="31"/>
    <s v="Progressive needs-based focus group"/>
    <n v="3500"/>
    <n v="10850"/>
    <n v="310"/>
    <x v="1"/>
    <n v="48.008849557522126"/>
    <n v="226"/>
    <x v="4"/>
    <s v="GBP"/>
    <n v="1451973600"/>
    <n v="1454392800"/>
    <x v="31"/>
    <x v="31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38.004334633723452"/>
    <n v="2307"/>
    <x v="6"/>
    <s v="EUR"/>
    <n v="1515564000"/>
    <n v="1517896800"/>
    <x v="32"/>
    <x v="32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35.000184535892231"/>
    <n v="5419"/>
    <x v="1"/>
    <s v="USD"/>
    <n v="1412485200"/>
    <n v="1415685600"/>
    <x v="33"/>
    <x v="33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85"/>
    <n v="165"/>
    <x v="1"/>
    <s v="USD"/>
    <n v="1490245200"/>
    <n v="1490677200"/>
    <x v="34"/>
    <x v="34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95.993893129770996"/>
    <n v="1965"/>
    <x v="3"/>
    <s v="DKK"/>
    <n v="1547877600"/>
    <n v="1551506400"/>
    <x v="35"/>
    <x v="35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68.8125"/>
    <n v="16"/>
    <x v="1"/>
    <s v="USD"/>
    <n v="1298700000"/>
    <n v="1300856400"/>
    <x v="36"/>
    <x v="36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5.97196261682242"/>
    <n v="107"/>
    <x v="1"/>
    <s v="USD"/>
    <n v="1570338000"/>
    <n v="1573192800"/>
    <x v="37"/>
    <x v="37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75.261194029850742"/>
    <n v="134"/>
    <x v="1"/>
    <s v="USD"/>
    <n v="1287378000"/>
    <n v="1287810000"/>
    <x v="38"/>
    <x v="38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57.125"/>
    <n v="88"/>
    <x v="3"/>
    <s v="DKK"/>
    <n v="1361772000"/>
    <n v="1362978000"/>
    <x v="39"/>
    <x v="39"/>
    <b v="0"/>
    <b v="0"/>
    <s v="theater/plays"/>
    <x v="3"/>
    <x v="3"/>
  </r>
  <r>
    <n v="40"/>
    <x v="40"/>
    <s v="Reduced stable middleware"/>
    <n v="8800"/>
    <n v="14878"/>
    <n v="169.06818181818181"/>
    <x v="1"/>
    <n v="75.141414141414145"/>
    <n v="198"/>
    <x v="1"/>
    <s v="USD"/>
    <n v="1275714000"/>
    <n v="1277355600"/>
    <x v="40"/>
    <x v="4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07.42342342342343"/>
    <n v="111"/>
    <x v="6"/>
    <s v="EUR"/>
    <n v="1346734800"/>
    <n v="1348981200"/>
    <x v="41"/>
    <x v="41"/>
    <b v="0"/>
    <b v="1"/>
    <s v="music/rock"/>
    <x v="1"/>
    <x v="1"/>
  </r>
  <r>
    <n v="42"/>
    <x v="42"/>
    <s v="Virtual uniform frame"/>
    <n v="1800"/>
    <n v="7991"/>
    <n v="443.94444444444446"/>
    <x v="1"/>
    <n v="35.995495495495497"/>
    <n v="222"/>
    <x v="1"/>
    <s v="USD"/>
    <n v="1309755600"/>
    <n v="1310533200"/>
    <x v="42"/>
    <x v="42"/>
    <b v="0"/>
    <b v="0"/>
    <s v="food/food trucks"/>
    <x v="0"/>
    <x v="0"/>
  </r>
  <r>
    <n v="43"/>
    <x v="43"/>
    <s v="Profound explicit paradigm"/>
    <n v="90200"/>
    <n v="167717"/>
    <n v="185.9390243902439"/>
    <x v="1"/>
    <n v="26.998873148744366"/>
    <n v="6212"/>
    <x v="1"/>
    <s v="USD"/>
    <n v="1406178000"/>
    <n v="1407560400"/>
    <x v="43"/>
    <x v="43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107.56122448979592"/>
    <n v="98"/>
    <x v="3"/>
    <s v="DKK"/>
    <n v="1552798800"/>
    <n v="1552885200"/>
    <x v="44"/>
    <x v="44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94.375"/>
    <n v="48"/>
    <x v="1"/>
    <s v="USD"/>
    <n v="1478062800"/>
    <n v="1479362400"/>
    <x v="45"/>
    <x v="45"/>
    <b v="0"/>
    <b v="1"/>
    <s v="theater/plays"/>
    <x v="3"/>
    <x v="3"/>
  </r>
  <r>
    <n v="46"/>
    <x v="46"/>
    <s v="Virtual grid-enabled task-force"/>
    <n v="3700"/>
    <n v="4247"/>
    <n v="114.78378378378378"/>
    <x v="1"/>
    <n v="46.163043478260867"/>
    <n v="92"/>
    <x v="1"/>
    <s v="USD"/>
    <n v="1278565200"/>
    <n v="1280552400"/>
    <x v="46"/>
    <x v="46"/>
    <b v="0"/>
    <b v="0"/>
    <s v="music/rock"/>
    <x v="1"/>
    <x v="1"/>
  </r>
  <r>
    <n v="47"/>
    <x v="47"/>
    <s v="Function-based multi-state software"/>
    <n v="1500"/>
    <n v="7129"/>
    <n v="475.26666666666665"/>
    <x v="1"/>
    <n v="47.845637583892618"/>
    <n v="149"/>
    <x v="1"/>
    <s v="USD"/>
    <n v="1396069200"/>
    <n v="1398661200"/>
    <x v="47"/>
    <x v="47"/>
    <b v="0"/>
    <b v="0"/>
    <s v="theater/plays"/>
    <x v="3"/>
    <x v="3"/>
  </r>
  <r>
    <n v="48"/>
    <x v="48"/>
    <s v="Optimized leadingedge concept"/>
    <n v="33300"/>
    <n v="128862"/>
    <n v="386.97297297297297"/>
    <x v="1"/>
    <n v="53.007815713698065"/>
    <n v="2431"/>
    <x v="1"/>
    <s v="USD"/>
    <n v="1435208400"/>
    <n v="1436245200"/>
    <x v="48"/>
    <x v="48"/>
    <b v="0"/>
    <b v="0"/>
    <s v="theater/plays"/>
    <x v="3"/>
    <x v="3"/>
  </r>
  <r>
    <n v="49"/>
    <x v="49"/>
    <s v="Sharable holistic interface"/>
    <n v="7200"/>
    <n v="13653"/>
    <n v="189.625"/>
    <x v="1"/>
    <n v="45.059405940594061"/>
    <n v="303"/>
    <x v="1"/>
    <s v="USD"/>
    <n v="1571547600"/>
    <n v="1575439200"/>
    <x v="49"/>
    <x v="49"/>
    <b v="0"/>
    <b v="0"/>
    <s v="music/rock"/>
    <x v="1"/>
    <x v="1"/>
  </r>
  <r>
    <n v="50"/>
    <x v="50"/>
    <s v="Down-sized system-worthy secured line"/>
    <n v="100"/>
    <n v="2"/>
    <n v="2"/>
    <x v="0"/>
    <n v="2"/>
    <n v="1"/>
    <x v="6"/>
    <s v="EUR"/>
    <n v="1375333200"/>
    <n v="1377752400"/>
    <x v="50"/>
    <x v="50"/>
    <b v="0"/>
    <b v="0"/>
    <s v="music/metal"/>
    <x v="1"/>
    <x v="16"/>
  </r>
  <r>
    <n v="51"/>
    <x v="51"/>
    <s v="Inverse secondary infrastructure"/>
    <n v="158100"/>
    <n v="145243"/>
    <n v="91.867805186590772"/>
    <x v="0"/>
    <n v="99.006816632583508"/>
    <n v="1467"/>
    <x v="4"/>
    <s v="GBP"/>
    <n v="1332824400"/>
    <n v="1334206800"/>
    <x v="51"/>
    <x v="51"/>
    <b v="0"/>
    <b v="1"/>
    <s v="technology/wearables"/>
    <x v="2"/>
    <x v="8"/>
  </r>
  <r>
    <n v="52"/>
    <x v="52"/>
    <s v="Organic foreground leverage"/>
    <n v="7200"/>
    <n v="2459"/>
    <n v="34.152777777777779"/>
    <x v="0"/>
    <n v="32.786666666666669"/>
    <n v="75"/>
    <x v="1"/>
    <s v="USD"/>
    <n v="1284526800"/>
    <n v="1284872400"/>
    <x v="52"/>
    <x v="52"/>
    <b v="0"/>
    <b v="0"/>
    <s v="theater/plays"/>
    <x v="3"/>
    <x v="3"/>
  </r>
  <r>
    <n v="53"/>
    <x v="53"/>
    <s v="Reverse-engineered static concept"/>
    <n v="8800"/>
    <n v="12356"/>
    <n v="140.40909090909091"/>
    <x v="1"/>
    <n v="59.119617224880386"/>
    <n v="209"/>
    <x v="1"/>
    <s v="USD"/>
    <n v="1400562000"/>
    <n v="1403931600"/>
    <x v="53"/>
    <x v="53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44.93333333333333"/>
    <n v="120"/>
    <x v="1"/>
    <s v="USD"/>
    <n v="1520748000"/>
    <n v="1521262800"/>
    <x v="54"/>
    <x v="54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89.664122137404576"/>
    <n v="131"/>
    <x v="1"/>
    <s v="USD"/>
    <n v="1532926800"/>
    <n v="1533358800"/>
    <x v="55"/>
    <x v="55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70.079268292682926"/>
    <n v="164"/>
    <x v="1"/>
    <s v="USD"/>
    <n v="1420869600"/>
    <n v="1421474400"/>
    <x v="56"/>
    <x v="56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31.059701492537314"/>
    <n v="201"/>
    <x v="1"/>
    <s v="USD"/>
    <n v="1504242000"/>
    <n v="1505278800"/>
    <x v="57"/>
    <x v="57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9.061611374407583"/>
    <n v="211"/>
    <x v="1"/>
    <s v="USD"/>
    <n v="1442811600"/>
    <n v="1443934800"/>
    <x v="58"/>
    <x v="58"/>
    <b v="0"/>
    <b v="0"/>
    <s v="theater/plays"/>
    <x v="3"/>
    <x v="3"/>
  </r>
  <r>
    <n v="59"/>
    <x v="59"/>
    <s v="Assimilated real-time support"/>
    <n v="1400"/>
    <n v="3851"/>
    <n v="275.07142857142861"/>
    <x v="1"/>
    <n v="30.0859375"/>
    <n v="128"/>
    <x v="1"/>
    <s v="USD"/>
    <n v="1497243600"/>
    <n v="1498539600"/>
    <x v="59"/>
    <x v="59"/>
    <b v="0"/>
    <b v="1"/>
    <s v="theater/plays"/>
    <x v="3"/>
    <x v="3"/>
  </r>
  <r>
    <n v="60"/>
    <x v="60"/>
    <s v="User-centric regional database"/>
    <n v="94200"/>
    <n v="135997"/>
    <n v="144.37048832271762"/>
    <x v="1"/>
    <n v="84.998125000000002"/>
    <n v="1600"/>
    <x v="0"/>
    <s v="CAD"/>
    <n v="1342501200"/>
    <n v="1342760400"/>
    <x v="60"/>
    <x v="6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82.001775410563695"/>
    <n v="2253"/>
    <x v="0"/>
    <s v="CAD"/>
    <n v="1298268000"/>
    <n v="1301720400"/>
    <x v="61"/>
    <x v="61"/>
    <b v="0"/>
    <b v="0"/>
    <s v="theater/plays"/>
    <x v="3"/>
    <x v="3"/>
  </r>
  <r>
    <n v="62"/>
    <x v="62"/>
    <s v="Organized incremental standardization"/>
    <n v="2000"/>
    <n v="14452"/>
    <n v="722.6"/>
    <x v="1"/>
    <n v="58.040160642570278"/>
    <n v="249"/>
    <x v="1"/>
    <s v="USD"/>
    <n v="1433480400"/>
    <n v="1433566800"/>
    <x v="62"/>
    <x v="62"/>
    <b v="0"/>
    <b v="0"/>
    <s v="technology/web"/>
    <x v="2"/>
    <x v="2"/>
  </r>
  <r>
    <n v="63"/>
    <x v="63"/>
    <s v="Assimilated didactic open system"/>
    <n v="4700"/>
    <n v="557"/>
    <n v="11.851063829787234"/>
    <x v="0"/>
    <n v="111.4"/>
    <n v="5"/>
    <x v="1"/>
    <s v="USD"/>
    <n v="1493355600"/>
    <n v="1493874000"/>
    <x v="63"/>
    <x v="63"/>
    <b v="0"/>
    <b v="0"/>
    <s v="theater/plays"/>
    <x v="3"/>
    <x v="3"/>
  </r>
  <r>
    <n v="64"/>
    <x v="64"/>
    <s v="Vision-oriented logistical intranet"/>
    <n v="2800"/>
    <n v="2734"/>
    <n v="97.642857142857139"/>
    <x v="0"/>
    <n v="71.94736842105263"/>
    <n v="38"/>
    <x v="1"/>
    <s v="USD"/>
    <n v="1530507600"/>
    <n v="1531803600"/>
    <x v="64"/>
    <x v="64"/>
    <b v="0"/>
    <b v="1"/>
    <s v="technology/web"/>
    <x v="2"/>
    <x v="2"/>
  </r>
  <r>
    <n v="65"/>
    <x v="65"/>
    <s v="Mandatory incremental projection"/>
    <n v="6100"/>
    <n v="14405"/>
    <n v="236.14754098360655"/>
    <x v="1"/>
    <n v="61.038135593220339"/>
    <n v="236"/>
    <x v="1"/>
    <s v="USD"/>
    <n v="1296108000"/>
    <n v="1296712800"/>
    <x v="65"/>
    <x v="65"/>
    <b v="0"/>
    <b v="0"/>
    <s v="theater/plays"/>
    <x v="3"/>
    <x v="3"/>
  </r>
  <r>
    <n v="66"/>
    <x v="66"/>
    <s v="Grass-roots needs-based encryption"/>
    <n v="2900"/>
    <n v="1307"/>
    <n v="45.068965517241381"/>
    <x v="0"/>
    <n v="108.91666666666667"/>
    <n v="12"/>
    <x v="1"/>
    <s v="USD"/>
    <n v="1428469200"/>
    <n v="1428901200"/>
    <x v="66"/>
    <x v="66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29.001722017220171"/>
    <n v="4065"/>
    <x v="4"/>
    <s v="GBP"/>
    <n v="1264399200"/>
    <n v="1264831200"/>
    <x v="67"/>
    <x v="67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58.975609756097562"/>
    <n v="246"/>
    <x v="6"/>
    <s v="EUR"/>
    <n v="1501131600"/>
    <n v="1505192400"/>
    <x v="68"/>
    <x v="68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11.82352941176471"/>
    <n v="17"/>
    <x v="1"/>
    <s v="USD"/>
    <n v="1292738400"/>
    <n v="1295676000"/>
    <x v="69"/>
    <x v="69"/>
    <b v="0"/>
    <b v="0"/>
    <s v="theater/plays"/>
    <x v="3"/>
    <x v="3"/>
  </r>
  <r>
    <n v="70"/>
    <x v="70"/>
    <s v="Re-engineered 24/7 task-force"/>
    <n v="128000"/>
    <n v="158389"/>
    <n v="123.74140625000001"/>
    <x v="1"/>
    <n v="63.995555555555555"/>
    <n v="2475"/>
    <x v="6"/>
    <s v="EUR"/>
    <n v="1288674000"/>
    <n v="1292911200"/>
    <x v="70"/>
    <x v="7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85.315789473684205"/>
    <n v="76"/>
    <x v="1"/>
    <s v="USD"/>
    <n v="1575093600"/>
    <n v="1575439200"/>
    <x v="71"/>
    <x v="49"/>
    <b v="0"/>
    <b v="0"/>
    <s v="theater/plays"/>
    <x v="3"/>
    <x v="3"/>
  </r>
  <r>
    <n v="72"/>
    <x v="72"/>
    <s v="Seamless coherent parallelism"/>
    <n v="600"/>
    <n v="4022"/>
    <n v="670.33333333333326"/>
    <x v="1"/>
    <n v="74.481481481481481"/>
    <n v="54"/>
    <x v="1"/>
    <s v="USD"/>
    <n v="1435726800"/>
    <n v="1438837200"/>
    <x v="72"/>
    <x v="71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105.14772727272727"/>
    <n v="88"/>
    <x v="1"/>
    <s v="USD"/>
    <n v="1480226400"/>
    <n v="1480485600"/>
    <x v="73"/>
    <x v="72"/>
    <b v="0"/>
    <b v="0"/>
    <s v="music/jazz"/>
    <x v="1"/>
    <x v="17"/>
  </r>
  <r>
    <n v="74"/>
    <x v="74"/>
    <s v="Progressive tertiary framework"/>
    <n v="3900"/>
    <n v="4776"/>
    <n v="122.46153846153847"/>
    <x v="1"/>
    <n v="56.188235294117646"/>
    <n v="85"/>
    <x v="4"/>
    <s v="GBP"/>
    <n v="1459054800"/>
    <n v="1459141200"/>
    <x v="74"/>
    <x v="73"/>
    <b v="0"/>
    <b v="0"/>
    <s v="music/metal"/>
    <x v="1"/>
    <x v="16"/>
  </r>
  <r>
    <n v="75"/>
    <x v="75"/>
    <s v="Multi-layered dynamic protocol"/>
    <n v="9700"/>
    <n v="14606"/>
    <n v="150.57731958762886"/>
    <x v="1"/>
    <n v="85.917647058823533"/>
    <n v="170"/>
    <x v="1"/>
    <s v="USD"/>
    <n v="1531630800"/>
    <n v="1532322000"/>
    <x v="75"/>
    <x v="74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57.00296912114014"/>
    <n v="1684"/>
    <x v="1"/>
    <s v="USD"/>
    <n v="1421992800"/>
    <n v="1426222800"/>
    <x v="76"/>
    <x v="75"/>
    <b v="1"/>
    <b v="1"/>
    <s v="theater/plays"/>
    <x v="3"/>
    <x v="3"/>
  </r>
  <r>
    <n v="77"/>
    <x v="77"/>
    <s v="Pre-emptive impactful model"/>
    <n v="9500"/>
    <n v="4460"/>
    <n v="46.94736842105263"/>
    <x v="0"/>
    <n v="79.642857142857139"/>
    <n v="56"/>
    <x v="1"/>
    <s v="USD"/>
    <n v="1285563600"/>
    <n v="1286773200"/>
    <x v="77"/>
    <x v="76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41.018181818181816"/>
    <n v="330"/>
    <x v="1"/>
    <s v="USD"/>
    <n v="1523854800"/>
    <n v="1523941200"/>
    <x v="78"/>
    <x v="77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48.004773269689736"/>
    <n v="838"/>
    <x v="1"/>
    <s v="USD"/>
    <n v="1529125200"/>
    <n v="1529557200"/>
    <x v="79"/>
    <x v="78"/>
    <b v="0"/>
    <b v="0"/>
    <s v="theater/plays"/>
    <x v="3"/>
    <x v="3"/>
  </r>
  <r>
    <n v="80"/>
    <x v="80"/>
    <s v="Cross-platform needs-based approach"/>
    <n v="1100"/>
    <n v="7012"/>
    <n v="637.4545454545455"/>
    <x v="1"/>
    <n v="55.212598425196852"/>
    <n v="127"/>
    <x v="1"/>
    <s v="USD"/>
    <n v="1503982800"/>
    <n v="1506574800"/>
    <x v="80"/>
    <x v="79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92.109489051094897"/>
    <n v="411"/>
    <x v="1"/>
    <s v="USD"/>
    <n v="1511416800"/>
    <n v="1513576800"/>
    <x v="81"/>
    <x v="80"/>
    <b v="0"/>
    <b v="0"/>
    <s v="music/rock"/>
    <x v="1"/>
    <x v="1"/>
  </r>
  <r>
    <n v="82"/>
    <x v="82"/>
    <s v="Reactive content-based framework"/>
    <n v="1000"/>
    <n v="14973"/>
    <n v="1497.3000000000002"/>
    <x v="1"/>
    <n v="83.183333333333337"/>
    <n v="180"/>
    <x v="4"/>
    <s v="GBP"/>
    <n v="1547704800"/>
    <n v="1548309600"/>
    <x v="82"/>
    <x v="4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39.996000000000002"/>
    <n v="1000"/>
    <x v="1"/>
    <s v="USD"/>
    <n v="1469682000"/>
    <n v="1471582800"/>
    <x v="83"/>
    <x v="81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111.1336898395722"/>
    <n v="374"/>
    <x v="1"/>
    <s v="USD"/>
    <n v="1343451600"/>
    <n v="1344315600"/>
    <x v="84"/>
    <x v="82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90.563380281690144"/>
    <n v="71"/>
    <x v="2"/>
    <s v="AUD"/>
    <n v="1315717200"/>
    <n v="1316408400"/>
    <x v="85"/>
    <x v="83"/>
    <b v="0"/>
    <b v="0"/>
    <s v="music/indie rock"/>
    <x v="1"/>
    <x v="7"/>
  </r>
  <r>
    <n v="86"/>
    <x v="86"/>
    <s v="Organic motivating firmware"/>
    <n v="7400"/>
    <n v="12405"/>
    <n v="167.63513513513513"/>
    <x v="1"/>
    <n v="61.108374384236456"/>
    <n v="203"/>
    <x v="1"/>
    <s v="USD"/>
    <n v="1430715600"/>
    <n v="1431838800"/>
    <x v="86"/>
    <x v="84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83.022941970310384"/>
    <n v="1482"/>
    <x v="2"/>
    <s v="AUD"/>
    <n v="1299564000"/>
    <n v="1300510800"/>
    <x v="87"/>
    <x v="85"/>
    <b v="0"/>
    <b v="1"/>
    <s v="music/rock"/>
    <x v="1"/>
    <x v="1"/>
  </r>
  <r>
    <n v="88"/>
    <x v="88"/>
    <s v="Grass-roots fault-tolerant policy"/>
    <n v="4800"/>
    <n v="12516"/>
    <n v="260.75"/>
    <x v="1"/>
    <n v="110.76106194690266"/>
    <n v="113"/>
    <x v="1"/>
    <s v="USD"/>
    <n v="1429160400"/>
    <n v="1431061200"/>
    <x v="88"/>
    <x v="86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89.458333333333329"/>
    <n v="96"/>
    <x v="1"/>
    <s v="USD"/>
    <n v="1271307600"/>
    <n v="1271480400"/>
    <x v="89"/>
    <x v="87"/>
    <b v="0"/>
    <b v="0"/>
    <s v="theater/plays"/>
    <x v="3"/>
    <x v="3"/>
  </r>
  <r>
    <n v="90"/>
    <x v="90"/>
    <s v="Synergistic explicit parallelism"/>
    <n v="7800"/>
    <n v="6132"/>
    <n v="78.615384615384613"/>
    <x v="0"/>
    <n v="57.849056603773583"/>
    <n v="106"/>
    <x v="1"/>
    <s v="USD"/>
    <n v="1456380000"/>
    <n v="1456380000"/>
    <x v="90"/>
    <x v="88"/>
    <b v="0"/>
    <b v="1"/>
    <s v="theater/plays"/>
    <x v="3"/>
    <x v="3"/>
  </r>
  <r>
    <n v="91"/>
    <x v="91"/>
    <s v="Enhanced systemic analyzer"/>
    <n v="154300"/>
    <n v="74688"/>
    <n v="48.404406999351913"/>
    <x v="0"/>
    <n v="109.99705449189985"/>
    <n v="679"/>
    <x v="6"/>
    <s v="EUR"/>
    <n v="1470459600"/>
    <n v="1472878800"/>
    <x v="91"/>
    <x v="89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103.96586345381526"/>
    <n v="498"/>
    <x v="5"/>
    <s v="CHF"/>
    <n v="1277269200"/>
    <n v="1277355600"/>
    <x v="92"/>
    <x v="4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107.99508196721311"/>
    <n v="610"/>
    <x v="1"/>
    <s v="USD"/>
    <n v="1350709200"/>
    <n v="1351054800"/>
    <x v="93"/>
    <x v="90"/>
    <b v="0"/>
    <b v="1"/>
    <s v="theater/plays"/>
    <x v="3"/>
    <x v="3"/>
  </r>
  <r>
    <n v="94"/>
    <x v="94"/>
    <s v="Grass-roots web-enabled contingency"/>
    <n v="2900"/>
    <n v="8807"/>
    <n v="303.68965517241378"/>
    <x v="1"/>
    <n v="48.927777777777777"/>
    <n v="180"/>
    <x v="4"/>
    <s v="GBP"/>
    <n v="1554613200"/>
    <n v="1555563600"/>
    <x v="94"/>
    <x v="91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37.666666666666664"/>
    <n v="27"/>
    <x v="1"/>
    <s v="USD"/>
    <n v="1571029200"/>
    <n v="1571634000"/>
    <x v="95"/>
    <x v="92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64.999141999141997"/>
    <n v="2331"/>
    <x v="1"/>
    <s v="USD"/>
    <n v="1299736800"/>
    <n v="1300856400"/>
    <x v="96"/>
    <x v="36"/>
    <b v="0"/>
    <b v="0"/>
    <s v="theater/plays"/>
    <x v="3"/>
    <x v="3"/>
  </r>
  <r>
    <n v="97"/>
    <x v="97"/>
    <s v="Cloned bi-directional architecture"/>
    <n v="1300"/>
    <n v="12047"/>
    <n v="926.69230769230762"/>
    <x v="1"/>
    <n v="106.61061946902655"/>
    <n v="113"/>
    <x v="1"/>
    <s v="USD"/>
    <n v="1435208400"/>
    <n v="1439874000"/>
    <x v="48"/>
    <x v="93"/>
    <b v="0"/>
    <b v="0"/>
    <s v="food/food trucks"/>
    <x v="0"/>
    <x v="0"/>
  </r>
  <r>
    <n v="98"/>
    <x v="98"/>
    <s v="Seamless transitional portal"/>
    <n v="97800"/>
    <n v="32951"/>
    <n v="33.692229038854805"/>
    <x v="0"/>
    <n v="27.009016393442622"/>
    <n v="1220"/>
    <x v="2"/>
    <s v="AUD"/>
    <n v="1437973200"/>
    <n v="1438318800"/>
    <x v="97"/>
    <x v="94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91.16463414634147"/>
    <n v="164"/>
    <x v="1"/>
    <s v="USD"/>
    <n v="1416895200"/>
    <n v="1419400800"/>
    <x v="98"/>
    <x v="95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x v="101"/>
    <s v="Reduced heuristic moratorium"/>
    <n v="900"/>
    <n v="9193"/>
    <n v="1021.4444444444445"/>
    <x v="1"/>
    <n v="56.054878048780488"/>
    <n v="164"/>
    <x v="1"/>
    <s v="USD"/>
    <n v="1424498400"/>
    <n v="1425103200"/>
    <x v="100"/>
    <x v="97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1.017857142857142"/>
    <n v="336"/>
    <x v="1"/>
    <s v="USD"/>
    <n v="1526274000"/>
    <n v="1526878800"/>
    <x v="101"/>
    <x v="98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66.513513513513516"/>
    <n v="37"/>
    <x v="6"/>
    <s v="EUR"/>
    <n v="1287896400"/>
    <n v="1288674000"/>
    <x v="102"/>
    <x v="99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89.005216484089729"/>
    <n v="1917"/>
    <x v="1"/>
    <s v="USD"/>
    <n v="1495515600"/>
    <n v="1495602000"/>
    <x v="103"/>
    <x v="1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103.46315789473684"/>
    <n v="95"/>
    <x v="1"/>
    <s v="USD"/>
    <n v="1364878800"/>
    <n v="1366434000"/>
    <x v="104"/>
    <x v="101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95.278911564625844"/>
    <n v="147"/>
    <x v="1"/>
    <s v="USD"/>
    <n v="1567918800"/>
    <n v="1568350800"/>
    <x v="105"/>
    <x v="102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75.895348837209298"/>
    <n v="86"/>
    <x v="1"/>
    <s v="USD"/>
    <n v="1524459600"/>
    <n v="1525928400"/>
    <x v="106"/>
    <x v="103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107.57831325301204"/>
    <n v="83"/>
    <x v="1"/>
    <s v="USD"/>
    <n v="1333688400"/>
    <n v="1336885200"/>
    <x v="107"/>
    <x v="104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51.31666666666667"/>
    <n v="60"/>
    <x v="1"/>
    <s v="USD"/>
    <n v="1389506400"/>
    <n v="1389679200"/>
    <x v="108"/>
    <x v="105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71.983108108108112"/>
    <n v="296"/>
    <x v="1"/>
    <s v="USD"/>
    <n v="1536642000"/>
    <n v="1538283600"/>
    <x v="109"/>
    <x v="106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108.95414201183432"/>
    <n v="676"/>
    <x v="1"/>
    <s v="USD"/>
    <n v="1348290000"/>
    <n v="1348808400"/>
    <x v="110"/>
    <x v="107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5"/>
    <n v="361"/>
    <x v="2"/>
    <s v="AUD"/>
    <n v="1408856400"/>
    <n v="1410152400"/>
    <x v="111"/>
    <x v="108"/>
    <b v="0"/>
    <b v="0"/>
    <s v="technology/web"/>
    <x v="2"/>
    <x v="2"/>
  </r>
  <r>
    <n v="113"/>
    <x v="113"/>
    <s v="User-friendly tertiary array"/>
    <n v="3300"/>
    <n v="12437"/>
    <n v="376.87878787878788"/>
    <x v="1"/>
    <n v="94.938931297709928"/>
    <n v="131"/>
    <x v="1"/>
    <s v="USD"/>
    <n v="1505192400"/>
    <n v="1505797200"/>
    <x v="112"/>
    <x v="109"/>
    <b v="0"/>
    <b v="0"/>
    <s v="food/food trucks"/>
    <x v="0"/>
    <x v="0"/>
  </r>
  <r>
    <n v="114"/>
    <x v="114"/>
    <s v="Robust heuristic encoding"/>
    <n v="1900"/>
    <n v="13816"/>
    <n v="727.15789473684208"/>
    <x v="1"/>
    <n v="109.65079365079364"/>
    <n v="126"/>
    <x v="1"/>
    <s v="USD"/>
    <n v="1554786000"/>
    <n v="1554872400"/>
    <x v="113"/>
    <x v="11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44.001815980629537"/>
    <n v="3304"/>
    <x v="6"/>
    <s v="EUR"/>
    <n v="1510898400"/>
    <n v="1513922400"/>
    <x v="114"/>
    <x v="111"/>
    <b v="0"/>
    <b v="0"/>
    <s v="publishing/fiction"/>
    <x v="5"/>
    <x v="13"/>
  </r>
  <r>
    <n v="116"/>
    <x v="116"/>
    <s v="De-engineered motivating standardization"/>
    <n v="7200"/>
    <n v="6336"/>
    <n v="88"/>
    <x v="0"/>
    <n v="86.794520547945211"/>
    <n v="73"/>
    <x v="1"/>
    <s v="USD"/>
    <n v="1442552400"/>
    <n v="1442638800"/>
    <x v="115"/>
    <x v="112"/>
    <b v="0"/>
    <b v="0"/>
    <s v="theater/plays"/>
    <x v="3"/>
    <x v="3"/>
  </r>
  <r>
    <n v="117"/>
    <x v="117"/>
    <s v="Business-focused 24hour groupware"/>
    <n v="4900"/>
    <n v="8523"/>
    <n v="173.9387755102041"/>
    <x v="1"/>
    <n v="30.992727272727272"/>
    <n v="275"/>
    <x v="1"/>
    <s v="USD"/>
    <n v="1316667600"/>
    <n v="1317186000"/>
    <x v="116"/>
    <x v="113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94.791044776119406"/>
    <n v="67"/>
    <x v="1"/>
    <s v="USD"/>
    <n v="1390716000"/>
    <n v="1391234400"/>
    <x v="117"/>
    <x v="114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69.79220779220779"/>
    <n v="154"/>
    <x v="1"/>
    <s v="USD"/>
    <n v="1402894800"/>
    <n v="1404363600"/>
    <x v="118"/>
    <x v="115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63.003367003367003"/>
    <n v="1782"/>
    <x v="1"/>
    <s v="USD"/>
    <n v="1429246800"/>
    <n v="1429592400"/>
    <x v="119"/>
    <x v="116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110.0343300110742"/>
    <n v="903"/>
    <x v="1"/>
    <s v="USD"/>
    <n v="1412485200"/>
    <n v="1413608400"/>
    <x v="33"/>
    <x v="117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25.997933274284026"/>
    <n v="3387"/>
    <x v="1"/>
    <s v="USD"/>
    <n v="1417068000"/>
    <n v="1419400800"/>
    <x v="120"/>
    <x v="95"/>
    <b v="0"/>
    <b v="0"/>
    <s v="publishing/fiction"/>
    <x v="5"/>
    <x v="13"/>
  </r>
  <r>
    <n v="123"/>
    <x v="123"/>
    <s v="Enhanced scalable concept"/>
    <n v="177700"/>
    <n v="33092"/>
    <n v="18.622397298818232"/>
    <x v="0"/>
    <n v="49.987915407854985"/>
    <n v="662"/>
    <x v="0"/>
    <s v="CAD"/>
    <n v="1448344800"/>
    <n v="1448604000"/>
    <x v="121"/>
    <x v="118"/>
    <b v="1"/>
    <b v="0"/>
    <s v="theater/plays"/>
    <x v="3"/>
    <x v="3"/>
  </r>
  <r>
    <n v="124"/>
    <x v="124"/>
    <s v="Polarized uniform software"/>
    <n v="2600"/>
    <n v="9562"/>
    <n v="367.76923076923077"/>
    <x v="1"/>
    <n v="101.72340425531915"/>
    <n v="94"/>
    <x v="6"/>
    <s v="EUR"/>
    <n v="1557723600"/>
    <n v="1562302800"/>
    <x v="122"/>
    <x v="119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47.083333333333336"/>
    <n v="180"/>
    <x v="1"/>
    <s v="USD"/>
    <n v="1537333200"/>
    <n v="1537678800"/>
    <x v="123"/>
    <x v="120"/>
    <b v="0"/>
    <b v="0"/>
    <s v="theater/plays"/>
    <x v="3"/>
    <x v="3"/>
  </r>
  <r>
    <n v="126"/>
    <x v="126"/>
    <s v="Proactive methodical benchmark"/>
    <n v="180200"/>
    <n v="69617"/>
    <n v="38.633185349611544"/>
    <x v="0"/>
    <n v="89.944444444444443"/>
    <n v="774"/>
    <x v="1"/>
    <s v="USD"/>
    <n v="1471150800"/>
    <n v="1473570000"/>
    <x v="124"/>
    <x v="121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78.96875"/>
    <n v="672"/>
    <x v="0"/>
    <s v="CAD"/>
    <n v="1273640400"/>
    <n v="1273899600"/>
    <x v="125"/>
    <x v="122"/>
    <b v="0"/>
    <b v="0"/>
    <s v="theater/plays"/>
    <x v="3"/>
    <x v="3"/>
  </r>
  <r>
    <n v="128"/>
    <x v="128"/>
    <s v="Phased human-resource core"/>
    <n v="70600"/>
    <n v="42596"/>
    <n v="60.334277620396605"/>
    <x v="3"/>
    <n v="80.067669172932327"/>
    <n v="532"/>
    <x v="1"/>
    <s v="USD"/>
    <n v="1282885200"/>
    <n v="1284008400"/>
    <x v="126"/>
    <x v="123"/>
    <b v="0"/>
    <b v="0"/>
    <s v="music/rock"/>
    <x v="1"/>
    <x v="1"/>
  </r>
  <r>
    <n v="129"/>
    <x v="129"/>
    <s v="Mandatory tertiary implementation"/>
    <n v="148500"/>
    <n v="4756"/>
    <n v="3.202693602693603"/>
    <x v="3"/>
    <n v="86.472727272727269"/>
    <n v="55"/>
    <x v="2"/>
    <s v="AUD"/>
    <n v="1422943200"/>
    <n v="1425103200"/>
    <x v="127"/>
    <x v="97"/>
    <b v="0"/>
    <b v="0"/>
    <s v="food/food trucks"/>
    <x v="0"/>
    <x v="0"/>
  </r>
  <r>
    <n v="130"/>
    <x v="130"/>
    <s v="Secured directional encryption"/>
    <n v="9600"/>
    <n v="14925"/>
    <n v="155.46875"/>
    <x v="1"/>
    <n v="28.001876172607879"/>
    <n v="533"/>
    <x v="3"/>
    <s v="DKK"/>
    <n v="1319605200"/>
    <n v="1320991200"/>
    <x v="128"/>
    <x v="124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67.996725337699544"/>
    <n v="2443"/>
    <x v="4"/>
    <s v="GBP"/>
    <n v="1385704800"/>
    <n v="1386828000"/>
    <x v="129"/>
    <x v="125"/>
    <b v="0"/>
    <b v="0"/>
    <s v="technology/web"/>
    <x v="2"/>
    <x v="2"/>
  </r>
  <r>
    <n v="132"/>
    <x v="132"/>
    <s v="Virtual static core"/>
    <n v="3300"/>
    <n v="3834"/>
    <n v="116.18181818181819"/>
    <x v="1"/>
    <n v="43.078651685393261"/>
    <n v="89"/>
    <x v="1"/>
    <s v="USD"/>
    <n v="1515736800"/>
    <n v="1517119200"/>
    <x v="130"/>
    <x v="126"/>
    <b v="0"/>
    <b v="1"/>
    <s v="theater/plays"/>
    <x v="3"/>
    <x v="3"/>
  </r>
  <r>
    <n v="133"/>
    <x v="133"/>
    <s v="Secured content-based product"/>
    <n v="4500"/>
    <n v="13985"/>
    <n v="310.77777777777777"/>
    <x v="1"/>
    <n v="87.95597484276729"/>
    <n v="159"/>
    <x v="1"/>
    <s v="USD"/>
    <n v="1313125200"/>
    <n v="1315026000"/>
    <x v="131"/>
    <x v="127"/>
    <b v="0"/>
    <b v="0"/>
    <s v="music/world music"/>
    <x v="1"/>
    <x v="21"/>
  </r>
  <r>
    <n v="134"/>
    <x v="134"/>
    <s v="Secured executive concept"/>
    <n v="99500"/>
    <n v="89288"/>
    <n v="89.73668341708543"/>
    <x v="0"/>
    <n v="94.987234042553197"/>
    <n v="940"/>
    <x v="5"/>
    <s v="CHF"/>
    <n v="1308459600"/>
    <n v="1312693200"/>
    <x v="132"/>
    <x v="128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46.905982905982903"/>
    <n v="117"/>
    <x v="1"/>
    <s v="USD"/>
    <n v="1362636000"/>
    <n v="1363064400"/>
    <x v="133"/>
    <x v="129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46.913793103448278"/>
    <n v="58"/>
    <x v="1"/>
    <s v="USD"/>
    <n v="1402117200"/>
    <n v="1403154000"/>
    <x v="134"/>
    <x v="13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94.24"/>
    <n v="50"/>
    <x v="1"/>
    <s v="USD"/>
    <n v="1286341200"/>
    <n v="1286859600"/>
    <x v="135"/>
    <x v="131"/>
    <b v="0"/>
    <b v="0"/>
    <s v="publishing/nonfiction"/>
    <x v="5"/>
    <x v="9"/>
  </r>
  <r>
    <n v="138"/>
    <x v="138"/>
    <s v="Stand-alone mission-critical moratorium"/>
    <n v="9600"/>
    <n v="9216"/>
    <n v="96"/>
    <x v="0"/>
    <n v="80.139130434782615"/>
    <n v="115"/>
    <x v="1"/>
    <s v="USD"/>
    <n v="1348808400"/>
    <n v="1349326800"/>
    <x v="136"/>
    <x v="132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59.036809815950917"/>
    <n v="326"/>
    <x v="1"/>
    <s v="USD"/>
    <n v="1429592400"/>
    <n v="1430974800"/>
    <x v="137"/>
    <x v="133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65.989247311827953"/>
    <n v="186"/>
    <x v="1"/>
    <s v="USD"/>
    <n v="1519538400"/>
    <n v="1519970400"/>
    <x v="138"/>
    <x v="134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60.992530345471522"/>
    <n v="1071"/>
    <x v="1"/>
    <s v="USD"/>
    <n v="1434085200"/>
    <n v="1434603600"/>
    <x v="139"/>
    <x v="135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98.307692307692307"/>
    <n v="117"/>
    <x v="1"/>
    <s v="USD"/>
    <n v="1333688400"/>
    <n v="1337230800"/>
    <x v="107"/>
    <x v="136"/>
    <b v="0"/>
    <b v="0"/>
    <s v="technology/web"/>
    <x v="2"/>
    <x v="2"/>
  </r>
  <r>
    <n v="143"/>
    <x v="143"/>
    <s v="Implemented discrete secured line"/>
    <n v="5400"/>
    <n v="7322"/>
    <n v="135.59259259259261"/>
    <x v="1"/>
    <n v="104.6"/>
    <n v="70"/>
    <x v="1"/>
    <s v="USD"/>
    <n v="1277701200"/>
    <n v="1279429200"/>
    <x v="140"/>
    <x v="137"/>
    <b v="0"/>
    <b v="0"/>
    <s v="music/indie rock"/>
    <x v="1"/>
    <x v="7"/>
  </r>
  <r>
    <n v="144"/>
    <x v="144"/>
    <s v="Multi-lateral actuating installation"/>
    <n v="9000"/>
    <n v="11619"/>
    <n v="129.1"/>
    <x v="1"/>
    <n v="86.066666666666663"/>
    <n v="135"/>
    <x v="1"/>
    <s v="USD"/>
    <n v="1560747600"/>
    <n v="1561438800"/>
    <x v="141"/>
    <x v="138"/>
    <b v="0"/>
    <b v="0"/>
    <s v="theater/plays"/>
    <x v="3"/>
    <x v="3"/>
  </r>
  <r>
    <n v="145"/>
    <x v="145"/>
    <s v="Secured reciprocal array"/>
    <n v="25000"/>
    <n v="59128"/>
    <n v="236.512"/>
    <x v="1"/>
    <n v="76.989583333333329"/>
    <n v="768"/>
    <x v="5"/>
    <s v="CHF"/>
    <n v="1410066000"/>
    <n v="1410498000"/>
    <x v="142"/>
    <x v="139"/>
    <b v="0"/>
    <b v="0"/>
    <s v="technology/wearables"/>
    <x v="2"/>
    <x v="8"/>
  </r>
  <r>
    <n v="146"/>
    <x v="146"/>
    <s v="Optional bandwidth-monitored middleware"/>
    <n v="8800"/>
    <n v="1518"/>
    <n v="17.25"/>
    <x v="3"/>
    <n v="29.764705882352942"/>
    <n v="51"/>
    <x v="1"/>
    <s v="USD"/>
    <n v="1320732000"/>
    <n v="1322460000"/>
    <x v="143"/>
    <x v="14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46.91959798994975"/>
    <n v="199"/>
    <x v="1"/>
    <s v="USD"/>
    <n v="1465794000"/>
    <n v="1466312400"/>
    <x v="144"/>
    <x v="141"/>
    <b v="0"/>
    <b v="1"/>
    <s v="theater/plays"/>
    <x v="3"/>
    <x v="3"/>
  </r>
  <r>
    <n v="148"/>
    <x v="148"/>
    <s v="Upgradable hybrid capability"/>
    <n v="9300"/>
    <n v="11255"/>
    <n v="121.02150537634408"/>
    <x v="1"/>
    <n v="105.18691588785046"/>
    <n v="107"/>
    <x v="1"/>
    <s v="USD"/>
    <n v="1500958800"/>
    <n v="1501736400"/>
    <x v="145"/>
    <x v="142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69.907692307692301"/>
    <n v="195"/>
    <x v="1"/>
    <s v="USD"/>
    <n v="1357020000"/>
    <n v="1361512800"/>
    <x v="146"/>
    <x v="143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x v="151"/>
    <s v="Customizable intermediate extranet"/>
    <n v="137200"/>
    <n v="88037"/>
    <n v="64.166909620991248"/>
    <x v="0"/>
    <n v="60.011588275391958"/>
    <n v="1467"/>
    <x v="1"/>
    <s v="USD"/>
    <n v="1402290000"/>
    <n v="1406696400"/>
    <x v="148"/>
    <x v="145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52.006220379146917"/>
    <n v="3376"/>
    <x v="1"/>
    <s v="USD"/>
    <n v="1487311200"/>
    <n v="1487916000"/>
    <x v="149"/>
    <x v="146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31.000176025347649"/>
    <n v="5681"/>
    <x v="1"/>
    <s v="USD"/>
    <n v="1350622800"/>
    <n v="1351141200"/>
    <x v="150"/>
    <x v="147"/>
    <b v="0"/>
    <b v="0"/>
    <s v="theater/plays"/>
    <x v="3"/>
    <x v="3"/>
  </r>
  <r>
    <n v="154"/>
    <x v="154"/>
    <s v="Devolved foreground benchmark"/>
    <n v="171300"/>
    <n v="100650"/>
    <n v="58.756567425569173"/>
    <x v="0"/>
    <n v="95.042492917847028"/>
    <n v="1059"/>
    <x v="1"/>
    <s v="USD"/>
    <n v="1463029200"/>
    <n v="1465016400"/>
    <x v="151"/>
    <x v="148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75.968174204355108"/>
    <n v="1194"/>
    <x v="1"/>
    <s v="USD"/>
    <n v="1269493200"/>
    <n v="1270789200"/>
    <x v="152"/>
    <x v="149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71.013192612137203"/>
    <n v="379"/>
    <x v="2"/>
    <s v="AUD"/>
    <n v="1570251600"/>
    <n v="1572325200"/>
    <x v="153"/>
    <x v="150"/>
    <b v="0"/>
    <b v="0"/>
    <s v="music/rock"/>
    <x v="1"/>
    <x v="1"/>
  </r>
  <r>
    <n v="157"/>
    <x v="157"/>
    <s v="User-friendly reciprocal initiative"/>
    <n v="4200"/>
    <n v="2212"/>
    <n v="52.666666666666664"/>
    <x v="0"/>
    <n v="73.733333333333334"/>
    <n v="30"/>
    <x v="2"/>
    <s v="AUD"/>
    <n v="1388383200"/>
    <n v="1389420000"/>
    <x v="154"/>
    <x v="151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113.17073170731707"/>
    <n v="41"/>
    <x v="1"/>
    <s v="USD"/>
    <n v="1449554400"/>
    <n v="1449640800"/>
    <x v="155"/>
    <x v="152"/>
    <b v="0"/>
    <b v="0"/>
    <s v="music/rock"/>
    <x v="1"/>
    <x v="1"/>
  </r>
  <r>
    <n v="159"/>
    <x v="159"/>
    <s v="Robust explicit hardware"/>
    <n v="191200"/>
    <n v="191222"/>
    <n v="100.01150627615063"/>
    <x v="1"/>
    <n v="105.00933552992861"/>
    <n v="1821"/>
    <x v="1"/>
    <s v="USD"/>
    <n v="1553662800"/>
    <n v="1555218000"/>
    <x v="156"/>
    <x v="153"/>
    <b v="0"/>
    <b v="1"/>
    <s v="theater/plays"/>
    <x v="3"/>
    <x v="3"/>
  </r>
  <r>
    <n v="160"/>
    <x v="160"/>
    <s v="Stand-alone actuating support"/>
    <n v="8000"/>
    <n v="12985"/>
    <n v="162.3125"/>
    <x v="1"/>
    <n v="79.176829268292678"/>
    <n v="164"/>
    <x v="1"/>
    <s v="USD"/>
    <n v="1556341200"/>
    <n v="1557723600"/>
    <x v="157"/>
    <x v="154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57.333333333333336"/>
    <n v="75"/>
    <x v="1"/>
    <s v="USD"/>
    <n v="1442984400"/>
    <n v="1443502800"/>
    <x v="158"/>
    <x v="155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58.178343949044589"/>
    <n v="157"/>
    <x v="5"/>
    <s v="CHF"/>
    <n v="1544248800"/>
    <n v="1546840800"/>
    <x v="159"/>
    <x v="156"/>
    <b v="0"/>
    <b v="0"/>
    <s v="music/rock"/>
    <x v="1"/>
    <x v="1"/>
  </r>
  <r>
    <n v="163"/>
    <x v="163"/>
    <s v="Extended reciprocal circuit"/>
    <n v="3500"/>
    <n v="8864"/>
    <n v="253.25714285714284"/>
    <x v="1"/>
    <n v="36.032520325203251"/>
    <n v="246"/>
    <x v="1"/>
    <s v="USD"/>
    <n v="1508475600"/>
    <n v="1512712800"/>
    <x v="160"/>
    <x v="157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07.99068767908309"/>
    <n v="1396"/>
    <x v="1"/>
    <s v="USD"/>
    <n v="1507438800"/>
    <n v="1507525200"/>
    <x v="161"/>
    <x v="158"/>
    <b v="0"/>
    <b v="0"/>
    <s v="theater/plays"/>
    <x v="3"/>
    <x v="3"/>
  </r>
  <r>
    <n v="165"/>
    <x v="165"/>
    <s v="Synergized radical product"/>
    <n v="90400"/>
    <n v="110279"/>
    <n v="121.99004424778761"/>
    <x v="1"/>
    <n v="44.005985634477256"/>
    <n v="2506"/>
    <x v="1"/>
    <s v="USD"/>
    <n v="1501563600"/>
    <n v="1504328400"/>
    <x v="162"/>
    <x v="159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55.077868852459019"/>
    <n v="244"/>
    <x v="1"/>
    <s v="USD"/>
    <n v="1292997600"/>
    <n v="1293343200"/>
    <x v="163"/>
    <x v="16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74"/>
    <n v="146"/>
    <x v="2"/>
    <s v="AUD"/>
    <n v="1370840400"/>
    <n v="1371704400"/>
    <x v="164"/>
    <x v="161"/>
    <b v="0"/>
    <b v="0"/>
    <s v="theater/plays"/>
    <x v="3"/>
    <x v="3"/>
  </r>
  <r>
    <n v="168"/>
    <x v="168"/>
    <s v="Ergonomic uniform open system"/>
    <n v="128100"/>
    <n v="40107"/>
    <n v="31.30913348946136"/>
    <x v="0"/>
    <n v="41.996858638743454"/>
    <n v="955"/>
    <x v="3"/>
    <s v="DKK"/>
    <n v="1550815200"/>
    <n v="1552798800"/>
    <x v="165"/>
    <x v="162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77.988161010260455"/>
    <n v="1267"/>
    <x v="1"/>
    <s v="USD"/>
    <n v="1339909200"/>
    <n v="1342328400"/>
    <x v="166"/>
    <x v="163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82.507462686567166"/>
    <n v="67"/>
    <x v="1"/>
    <s v="USD"/>
    <n v="1501736400"/>
    <n v="1502341200"/>
    <x v="167"/>
    <x v="164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104.2"/>
    <n v="5"/>
    <x v="1"/>
    <s v="USD"/>
    <n v="1395291600"/>
    <n v="1397192400"/>
    <x v="168"/>
    <x v="165"/>
    <b v="0"/>
    <b v="0"/>
    <s v="publishing/translations"/>
    <x v="5"/>
    <x v="18"/>
  </r>
  <r>
    <n v="172"/>
    <x v="172"/>
    <s v="Centralized national firmware"/>
    <n v="800"/>
    <n v="663"/>
    <n v="82.875"/>
    <x v="0"/>
    <n v="25.5"/>
    <n v="26"/>
    <x v="1"/>
    <s v="USD"/>
    <n v="1405746000"/>
    <n v="1407042000"/>
    <x v="169"/>
    <x v="166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00.98334401024984"/>
    <n v="1561"/>
    <x v="1"/>
    <s v="USD"/>
    <n v="1368853200"/>
    <n v="1369371600"/>
    <x v="170"/>
    <x v="167"/>
    <b v="0"/>
    <b v="0"/>
    <s v="theater/plays"/>
    <x v="3"/>
    <x v="3"/>
  </r>
  <r>
    <n v="174"/>
    <x v="174"/>
    <s v="Pre-emptive scalable access"/>
    <n v="600"/>
    <n v="5368"/>
    <n v="894.66666666666674"/>
    <x v="1"/>
    <n v="111.83333333333333"/>
    <n v="48"/>
    <x v="1"/>
    <s v="USD"/>
    <n v="1444021200"/>
    <n v="1444107600"/>
    <x v="171"/>
    <x v="168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41.999115044247787"/>
    <n v="1130"/>
    <x v="1"/>
    <s v="USD"/>
    <n v="1472619600"/>
    <n v="1474261200"/>
    <x v="172"/>
    <x v="169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110.05115089514067"/>
    <n v="782"/>
    <x v="1"/>
    <s v="USD"/>
    <n v="1472878800"/>
    <n v="1473656400"/>
    <x v="173"/>
    <x v="17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58.997079225994888"/>
    <n v="2739"/>
    <x v="1"/>
    <s v="USD"/>
    <n v="1289800800"/>
    <n v="1291960800"/>
    <x v="174"/>
    <x v="171"/>
    <b v="0"/>
    <b v="0"/>
    <s v="theater/plays"/>
    <x v="3"/>
    <x v="3"/>
  </r>
  <r>
    <n v="178"/>
    <x v="178"/>
    <s v="Triple-buffered cohesive structure"/>
    <n v="7200"/>
    <n v="6927"/>
    <n v="96.208333333333329"/>
    <x v="0"/>
    <n v="32.985714285714288"/>
    <n v="210"/>
    <x v="1"/>
    <s v="USD"/>
    <n v="1505970000"/>
    <n v="1506747600"/>
    <x v="175"/>
    <x v="172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45.005654509471306"/>
    <n v="3537"/>
    <x v="0"/>
    <s v="CAD"/>
    <n v="1363496400"/>
    <n v="1363582800"/>
    <x v="176"/>
    <x v="173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81.98196487897485"/>
    <n v="2107"/>
    <x v="2"/>
    <s v="AUD"/>
    <n v="1269234000"/>
    <n v="1269666000"/>
    <x v="177"/>
    <x v="174"/>
    <b v="0"/>
    <b v="0"/>
    <s v="technology/wearables"/>
    <x v="2"/>
    <x v="8"/>
  </r>
  <r>
    <n v="181"/>
    <x v="181"/>
    <s v="Centralized global approach"/>
    <n v="8600"/>
    <n v="5315"/>
    <n v="61.802325581395344"/>
    <x v="0"/>
    <n v="39.080882352941174"/>
    <n v="136"/>
    <x v="1"/>
    <s v="USD"/>
    <n v="1507093200"/>
    <n v="1508648400"/>
    <x v="178"/>
    <x v="175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58.996383363471971"/>
    <n v="3318"/>
    <x v="3"/>
    <s v="DKK"/>
    <n v="1560574800"/>
    <n v="1561957200"/>
    <x v="179"/>
    <x v="176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40.988372093023258"/>
    <n v="86"/>
    <x v="0"/>
    <s v="CAD"/>
    <n v="1284008400"/>
    <n v="1285131600"/>
    <x v="180"/>
    <x v="177"/>
    <b v="0"/>
    <b v="0"/>
    <s v="music/rock"/>
    <x v="1"/>
    <x v="1"/>
  </r>
  <r>
    <n v="184"/>
    <x v="184"/>
    <s v="Adaptive asynchronous emulation"/>
    <n v="3600"/>
    <n v="10550"/>
    <n v="293.05555555555554"/>
    <x v="1"/>
    <n v="31.029411764705884"/>
    <n v="340"/>
    <x v="1"/>
    <s v="USD"/>
    <n v="1556859600"/>
    <n v="1556946000"/>
    <x v="181"/>
    <x v="178"/>
    <b v="0"/>
    <b v="0"/>
    <s v="theater/plays"/>
    <x v="3"/>
    <x v="3"/>
  </r>
  <r>
    <n v="185"/>
    <x v="185"/>
    <s v="Innovative actuating conglomeration"/>
    <n v="1000"/>
    <n v="718"/>
    <n v="71.8"/>
    <x v="0"/>
    <n v="37.789473684210527"/>
    <n v="19"/>
    <x v="1"/>
    <s v="USD"/>
    <n v="1526187600"/>
    <n v="1527138000"/>
    <x v="182"/>
    <x v="179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32.006772009029348"/>
    <n v="886"/>
    <x v="1"/>
    <s v="USD"/>
    <n v="1400821200"/>
    <n v="1402117200"/>
    <x v="183"/>
    <x v="18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95.966712898751737"/>
    <n v="1442"/>
    <x v="0"/>
    <s v="CAD"/>
    <n v="1361599200"/>
    <n v="1364014800"/>
    <x v="184"/>
    <x v="181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75"/>
    <n v="35"/>
    <x v="6"/>
    <s v="EUR"/>
    <n v="1417500000"/>
    <n v="1417586400"/>
    <x v="185"/>
    <x v="182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102.0498866213152"/>
    <n v="441"/>
    <x v="1"/>
    <s v="USD"/>
    <n v="1457071200"/>
    <n v="1457071200"/>
    <x v="186"/>
    <x v="183"/>
    <b v="0"/>
    <b v="0"/>
    <s v="theater/plays"/>
    <x v="3"/>
    <x v="3"/>
  </r>
  <r>
    <n v="190"/>
    <x v="190"/>
    <s v="Up-sized dynamic throughput"/>
    <n v="3700"/>
    <n v="2538"/>
    <n v="68.594594594594597"/>
    <x v="0"/>
    <n v="105.75"/>
    <n v="24"/>
    <x v="1"/>
    <s v="USD"/>
    <n v="1370322000"/>
    <n v="1370408400"/>
    <x v="187"/>
    <x v="184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37.069767441860463"/>
    <n v="86"/>
    <x v="6"/>
    <s v="EUR"/>
    <n v="1552366800"/>
    <n v="1552626000"/>
    <x v="188"/>
    <x v="185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35.049382716049379"/>
    <n v="243"/>
    <x v="1"/>
    <s v="USD"/>
    <n v="1403845200"/>
    <n v="1404190800"/>
    <x v="189"/>
    <x v="186"/>
    <b v="0"/>
    <b v="0"/>
    <s v="music/rock"/>
    <x v="1"/>
    <x v="1"/>
  </r>
  <r>
    <n v="193"/>
    <x v="193"/>
    <s v="Progressive discrete hub"/>
    <n v="6600"/>
    <n v="3012"/>
    <n v="45.636363636363633"/>
    <x v="0"/>
    <n v="46.338461538461537"/>
    <n v="65"/>
    <x v="1"/>
    <s v="USD"/>
    <n v="1523163600"/>
    <n v="1523509200"/>
    <x v="190"/>
    <x v="187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69.174603174603178"/>
    <n v="126"/>
    <x v="1"/>
    <s v="USD"/>
    <n v="1442206800"/>
    <n v="1443589200"/>
    <x v="191"/>
    <x v="188"/>
    <b v="0"/>
    <b v="0"/>
    <s v="music/metal"/>
    <x v="1"/>
    <x v="16"/>
  </r>
  <r>
    <n v="195"/>
    <x v="195"/>
    <s v="Upgradable high-level solution"/>
    <n v="15800"/>
    <n v="57157"/>
    <n v="361.75316455696202"/>
    <x v="1"/>
    <n v="109.07824427480917"/>
    <n v="524"/>
    <x v="1"/>
    <s v="USD"/>
    <n v="1532840400"/>
    <n v="1533445200"/>
    <x v="192"/>
    <x v="189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51.78"/>
    <n v="100"/>
    <x v="3"/>
    <s v="DKK"/>
    <n v="1472878800"/>
    <n v="1474520400"/>
    <x v="173"/>
    <x v="19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82.010055304172951"/>
    <n v="1989"/>
    <x v="1"/>
    <s v="USD"/>
    <n v="1498194000"/>
    <n v="1499403600"/>
    <x v="193"/>
    <x v="191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35.958333333333336"/>
    <n v="168"/>
    <x v="1"/>
    <s v="USD"/>
    <n v="1281070800"/>
    <n v="1283576400"/>
    <x v="194"/>
    <x v="192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74.461538461538467"/>
    <n v="13"/>
    <x v="1"/>
    <s v="USD"/>
    <n v="1436245200"/>
    <n v="1436590800"/>
    <x v="195"/>
    <x v="193"/>
    <b v="0"/>
    <b v="0"/>
    <s v="music/rock"/>
    <x v="1"/>
    <x v="1"/>
  </r>
  <r>
    <n v="200"/>
    <x v="200"/>
    <s v="Reduced dedicated capability"/>
    <n v="100"/>
    <n v="2"/>
    <n v="2"/>
    <x v="0"/>
    <n v="2"/>
    <n v="1"/>
    <x v="0"/>
    <s v="CAD"/>
    <n v="1269493200"/>
    <n v="1270443600"/>
    <x v="152"/>
    <x v="194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91.114649681528661"/>
    <n v="157"/>
    <x v="1"/>
    <s v="USD"/>
    <n v="1406264400"/>
    <n v="1407819600"/>
    <x v="196"/>
    <x v="195"/>
    <b v="0"/>
    <b v="0"/>
    <s v="technology/web"/>
    <x v="2"/>
    <x v="2"/>
  </r>
  <r>
    <n v="202"/>
    <x v="202"/>
    <s v="Upgradable scalable methodology"/>
    <n v="8300"/>
    <n v="6543"/>
    <n v="78.831325301204828"/>
    <x v="3"/>
    <n v="79.792682926829272"/>
    <n v="82"/>
    <x v="1"/>
    <s v="USD"/>
    <n v="1317531600"/>
    <n v="1317877200"/>
    <x v="197"/>
    <x v="196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2.999777678968428"/>
    <n v="4498"/>
    <x v="2"/>
    <s v="AUD"/>
    <n v="1484632800"/>
    <n v="1484805600"/>
    <x v="198"/>
    <x v="197"/>
    <b v="0"/>
    <b v="0"/>
    <s v="theater/plays"/>
    <x v="3"/>
    <x v="3"/>
  </r>
  <r>
    <n v="204"/>
    <x v="204"/>
    <s v="Mandatory multimedia leverage"/>
    <n v="75000"/>
    <n v="2529"/>
    <n v="3.3719999999999999"/>
    <x v="0"/>
    <n v="63.225000000000001"/>
    <n v="40"/>
    <x v="1"/>
    <s v="USD"/>
    <n v="1301806800"/>
    <n v="1302670800"/>
    <x v="199"/>
    <x v="198"/>
    <b v="0"/>
    <b v="0"/>
    <s v="music/jazz"/>
    <x v="1"/>
    <x v="17"/>
  </r>
  <r>
    <n v="205"/>
    <x v="205"/>
    <s v="Focused analyzing circuit"/>
    <n v="1300"/>
    <n v="5614"/>
    <n v="431.84615384615387"/>
    <x v="1"/>
    <n v="70.174999999999997"/>
    <n v="80"/>
    <x v="1"/>
    <s v="USD"/>
    <n v="1539752400"/>
    <n v="1540789200"/>
    <x v="200"/>
    <x v="199"/>
    <b v="1"/>
    <b v="0"/>
    <s v="theater/plays"/>
    <x v="3"/>
    <x v="3"/>
  </r>
  <r>
    <n v="206"/>
    <x v="206"/>
    <s v="Fundamental grid-enabled strategy"/>
    <n v="9000"/>
    <n v="3496"/>
    <n v="38.844444444444441"/>
    <x v="3"/>
    <n v="61.333333333333336"/>
    <n v="57"/>
    <x v="1"/>
    <s v="USD"/>
    <n v="1267250400"/>
    <n v="1268028000"/>
    <x v="201"/>
    <x v="200"/>
    <b v="0"/>
    <b v="0"/>
    <s v="publishing/fiction"/>
    <x v="5"/>
    <x v="13"/>
  </r>
  <r>
    <n v="207"/>
    <x v="207"/>
    <s v="Digitized 5thgeneration knowledgebase"/>
    <n v="1000"/>
    <n v="4257"/>
    <n v="425.7"/>
    <x v="1"/>
    <n v="99"/>
    <n v="43"/>
    <x v="1"/>
    <s v="USD"/>
    <n v="1535432400"/>
    <n v="1537160400"/>
    <x v="202"/>
    <x v="201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96.984900146127615"/>
    <n v="2053"/>
    <x v="1"/>
    <s v="USD"/>
    <n v="1510207200"/>
    <n v="1512280800"/>
    <x v="203"/>
    <x v="202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51.004950495049506"/>
    <n v="808"/>
    <x v="2"/>
    <s v="AUD"/>
    <n v="1462510800"/>
    <n v="1463115600"/>
    <x v="204"/>
    <x v="203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8.044247787610619"/>
    <n v="226"/>
    <x v="3"/>
    <s v="DKK"/>
    <n v="1488520800"/>
    <n v="1490850000"/>
    <x v="205"/>
    <x v="204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60.984615384615381"/>
    <n v="1625"/>
    <x v="1"/>
    <s v="USD"/>
    <n v="1377579600"/>
    <n v="1379653200"/>
    <x v="206"/>
    <x v="205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73.214285714285708"/>
    <n v="168"/>
    <x v="1"/>
    <s v="USD"/>
    <n v="1576389600"/>
    <n v="1580364000"/>
    <x v="207"/>
    <x v="206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39.997435299603637"/>
    <n v="4289"/>
    <x v="1"/>
    <s v="USD"/>
    <n v="1289019600"/>
    <n v="1289714400"/>
    <x v="208"/>
    <x v="207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86.812121212121212"/>
    <n v="165"/>
    <x v="1"/>
    <s v="USD"/>
    <n v="1282194000"/>
    <n v="1282712400"/>
    <x v="209"/>
    <x v="208"/>
    <b v="0"/>
    <b v="0"/>
    <s v="music/rock"/>
    <x v="1"/>
    <x v="1"/>
  </r>
  <r>
    <n v="215"/>
    <x v="215"/>
    <s v="Extended 24/7 implementation"/>
    <n v="156800"/>
    <n v="6024"/>
    <n v="3.841836734693878"/>
    <x v="0"/>
    <n v="42.125874125874127"/>
    <n v="143"/>
    <x v="1"/>
    <s v="USD"/>
    <n v="1550037600"/>
    <n v="1550210400"/>
    <x v="210"/>
    <x v="209"/>
    <b v="0"/>
    <b v="0"/>
    <s v="theater/plays"/>
    <x v="3"/>
    <x v="3"/>
  </r>
  <r>
    <n v="216"/>
    <x v="216"/>
    <s v="Organic dynamic algorithm"/>
    <n v="121700"/>
    <n v="188721"/>
    <n v="155.07066557107643"/>
    <x v="1"/>
    <n v="103.97851239669421"/>
    <n v="1815"/>
    <x v="1"/>
    <s v="USD"/>
    <n v="1321941600"/>
    <n v="1322114400"/>
    <x v="211"/>
    <x v="21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62.003211991434689"/>
    <n v="934"/>
    <x v="1"/>
    <s v="USD"/>
    <n v="1556427600"/>
    <n v="1557205200"/>
    <x v="212"/>
    <x v="211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1.005037783375315"/>
    <n v="397"/>
    <x v="4"/>
    <s v="GBP"/>
    <n v="1320991200"/>
    <n v="1323928800"/>
    <x v="213"/>
    <x v="212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89.991552956465242"/>
    <n v="1539"/>
    <x v="1"/>
    <s v="USD"/>
    <n v="1345093200"/>
    <n v="1346130000"/>
    <x v="214"/>
    <x v="213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39.235294117647058"/>
    <n v="17"/>
    <x v="1"/>
    <s v="USD"/>
    <n v="1309496400"/>
    <n v="1311051600"/>
    <x v="215"/>
    <x v="214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54.993116108306566"/>
    <n v="2179"/>
    <x v="1"/>
    <s v="USD"/>
    <n v="1340254800"/>
    <n v="1340427600"/>
    <x v="216"/>
    <x v="215"/>
    <b v="1"/>
    <b v="0"/>
    <s v="food/food trucks"/>
    <x v="0"/>
    <x v="0"/>
  </r>
  <r>
    <n v="222"/>
    <x v="222"/>
    <s v="Cross-group cohesive circuit"/>
    <n v="4800"/>
    <n v="6623"/>
    <n v="137.97916666666669"/>
    <x v="1"/>
    <n v="47.992753623188406"/>
    <n v="138"/>
    <x v="1"/>
    <s v="USD"/>
    <n v="1412226000"/>
    <n v="1412312400"/>
    <x v="217"/>
    <x v="216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87.966702470461868"/>
    <n v="931"/>
    <x v="1"/>
    <s v="USD"/>
    <n v="1458104400"/>
    <n v="1459314000"/>
    <x v="218"/>
    <x v="217"/>
    <b v="0"/>
    <b v="0"/>
    <s v="theater/plays"/>
    <x v="3"/>
    <x v="3"/>
  </r>
  <r>
    <n v="224"/>
    <x v="224"/>
    <s v="Diverse analyzing definition"/>
    <n v="46300"/>
    <n v="186885"/>
    <n v="403.63930885529157"/>
    <x v="1"/>
    <n v="51.999165275459099"/>
    <n v="3594"/>
    <x v="1"/>
    <s v="USD"/>
    <n v="1411534800"/>
    <n v="1415426400"/>
    <x v="219"/>
    <x v="218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29.999659863945578"/>
    <n v="5880"/>
    <x v="1"/>
    <s v="USD"/>
    <n v="1399093200"/>
    <n v="1399093200"/>
    <x v="220"/>
    <x v="219"/>
    <b v="1"/>
    <b v="0"/>
    <s v="music/rock"/>
    <x v="1"/>
    <x v="1"/>
  </r>
  <r>
    <n v="226"/>
    <x v="102"/>
    <s v="Progressive neutral middleware"/>
    <n v="3000"/>
    <n v="10999"/>
    <n v="366.63333333333333"/>
    <x v="1"/>
    <n v="98.205357142857139"/>
    <n v="112"/>
    <x v="1"/>
    <s v="USD"/>
    <n v="1270702800"/>
    <n v="1273899600"/>
    <x v="221"/>
    <x v="122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108.96182396606575"/>
    <n v="943"/>
    <x v="1"/>
    <s v="USD"/>
    <n v="1431666000"/>
    <n v="1432184400"/>
    <x v="222"/>
    <x v="22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66.998379254457049"/>
    <n v="2468"/>
    <x v="1"/>
    <s v="USD"/>
    <n v="1472619600"/>
    <n v="1474779600"/>
    <x v="172"/>
    <x v="221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64.99333594668758"/>
    <n v="2551"/>
    <x v="1"/>
    <s v="USD"/>
    <n v="1496293200"/>
    <n v="1500440400"/>
    <x v="223"/>
    <x v="222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99.841584158415841"/>
    <n v="101"/>
    <x v="1"/>
    <s v="USD"/>
    <n v="1575612000"/>
    <n v="1575612000"/>
    <x v="224"/>
    <x v="223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82.432835820895519"/>
    <n v="67"/>
    <x v="1"/>
    <s v="USD"/>
    <n v="1369112400"/>
    <n v="1374123600"/>
    <x v="225"/>
    <x v="224"/>
    <b v="0"/>
    <b v="0"/>
    <s v="theater/plays"/>
    <x v="3"/>
    <x v="3"/>
  </r>
  <r>
    <n v="232"/>
    <x v="231"/>
    <s v="Progressive secondary portal"/>
    <n v="3400"/>
    <n v="5823"/>
    <n v="171.26470588235293"/>
    <x v="1"/>
    <n v="63.293478260869563"/>
    <n v="92"/>
    <x v="1"/>
    <s v="USD"/>
    <n v="1469422800"/>
    <n v="1469509200"/>
    <x v="226"/>
    <x v="225"/>
    <b v="0"/>
    <b v="0"/>
    <s v="theater/plays"/>
    <x v="3"/>
    <x v="3"/>
  </r>
  <r>
    <n v="233"/>
    <x v="232"/>
    <s v="Multi-lateral national adapter"/>
    <n v="3800"/>
    <n v="6000"/>
    <n v="157.89473684210526"/>
    <x v="1"/>
    <n v="96.774193548387103"/>
    <n v="62"/>
    <x v="1"/>
    <s v="USD"/>
    <n v="1307854800"/>
    <n v="1309237200"/>
    <x v="227"/>
    <x v="226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54.906040268456373"/>
    <n v="149"/>
    <x v="6"/>
    <s v="EUR"/>
    <n v="1503378000"/>
    <n v="1503982800"/>
    <x v="228"/>
    <x v="227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39.010869565217391"/>
    <n v="92"/>
    <x v="1"/>
    <s v="USD"/>
    <n v="1486965600"/>
    <n v="1487397600"/>
    <x v="229"/>
    <x v="228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75.84210526315789"/>
    <n v="57"/>
    <x v="2"/>
    <s v="AUD"/>
    <n v="1561438800"/>
    <n v="1562043600"/>
    <x v="230"/>
    <x v="229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45.051671732522799"/>
    <n v="329"/>
    <x v="1"/>
    <s v="USD"/>
    <n v="1398402000"/>
    <n v="1398574800"/>
    <x v="231"/>
    <x v="23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104.51546391752578"/>
    <n v="97"/>
    <x v="3"/>
    <s v="DKK"/>
    <n v="1513231200"/>
    <n v="1515391200"/>
    <x v="232"/>
    <x v="231"/>
    <b v="0"/>
    <b v="1"/>
    <s v="theater/plays"/>
    <x v="3"/>
    <x v="3"/>
  </r>
  <r>
    <n v="239"/>
    <x v="238"/>
    <s v="Networked web-enabled instruction set"/>
    <n v="3200"/>
    <n v="3127"/>
    <n v="97.71875"/>
    <x v="0"/>
    <n v="76.268292682926827"/>
    <n v="41"/>
    <x v="1"/>
    <s v="USD"/>
    <n v="1440824400"/>
    <n v="1441170000"/>
    <x v="233"/>
    <x v="232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69.015695067264573"/>
    <n v="1784"/>
    <x v="1"/>
    <s v="USD"/>
    <n v="1281070800"/>
    <n v="1281157200"/>
    <x v="194"/>
    <x v="233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01.97684085510689"/>
    <n v="1684"/>
    <x v="2"/>
    <s v="AUD"/>
    <n v="1397365200"/>
    <n v="1398229200"/>
    <x v="234"/>
    <x v="234"/>
    <b v="0"/>
    <b v="1"/>
    <s v="publishing/nonfiction"/>
    <x v="5"/>
    <x v="9"/>
  </r>
  <r>
    <n v="242"/>
    <x v="241"/>
    <s v="Sharable scalable core"/>
    <n v="8400"/>
    <n v="10729"/>
    <n v="127.72619047619047"/>
    <x v="1"/>
    <n v="42.915999999999997"/>
    <n v="250"/>
    <x v="1"/>
    <s v="USD"/>
    <n v="1494392400"/>
    <n v="1495256400"/>
    <x v="235"/>
    <x v="235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43.025210084033617"/>
    <n v="238"/>
    <x v="1"/>
    <s v="USD"/>
    <n v="1520143200"/>
    <n v="1520402400"/>
    <x v="236"/>
    <x v="236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75.245283018867923"/>
    <n v="53"/>
    <x v="1"/>
    <s v="USD"/>
    <n v="1405314000"/>
    <n v="1409806800"/>
    <x v="237"/>
    <x v="237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69.023364485981304"/>
    <n v="214"/>
    <x v="1"/>
    <s v="USD"/>
    <n v="1396846800"/>
    <n v="1396933200"/>
    <x v="238"/>
    <x v="238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65.986486486486484"/>
    <n v="222"/>
    <x v="1"/>
    <s v="USD"/>
    <n v="1375678800"/>
    <n v="1376024400"/>
    <x v="239"/>
    <x v="239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98.013800424628457"/>
    <n v="1884"/>
    <x v="1"/>
    <s v="USD"/>
    <n v="1482386400"/>
    <n v="1483682400"/>
    <x v="240"/>
    <x v="24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60.105504587155963"/>
    <n v="218"/>
    <x v="2"/>
    <s v="AUD"/>
    <n v="1420005600"/>
    <n v="1420437600"/>
    <x v="241"/>
    <x v="241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26.000773395204948"/>
    <n v="6465"/>
    <x v="1"/>
    <s v="USD"/>
    <n v="1420178400"/>
    <n v="1420783200"/>
    <x v="242"/>
    <x v="242"/>
    <b v="0"/>
    <b v="0"/>
    <s v="publishing/translations"/>
    <x v="5"/>
    <x v="18"/>
  </r>
  <r>
    <n v="250"/>
    <x v="249"/>
    <s v="Future-proofed directional synergy"/>
    <n v="100"/>
    <n v="3"/>
    <n v="3"/>
    <x v="0"/>
    <n v="3"/>
    <n v="1"/>
    <x v="1"/>
    <s v="USD"/>
    <n v="1264399200"/>
    <n v="1267423200"/>
    <x v="67"/>
    <x v="243"/>
    <b v="0"/>
    <b v="0"/>
    <s v="music/rock"/>
    <x v="1"/>
    <x v="1"/>
  </r>
  <r>
    <n v="251"/>
    <x v="250"/>
    <s v="Enhanced user-facing function"/>
    <n v="7100"/>
    <n v="3840"/>
    <n v="54.084507042253513"/>
    <x v="0"/>
    <n v="38.019801980198018"/>
    <n v="101"/>
    <x v="1"/>
    <s v="USD"/>
    <n v="1355032800"/>
    <n v="1355205600"/>
    <x v="243"/>
    <x v="244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106.15254237288136"/>
    <n v="59"/>
    <x v="1"/>
    <s v="USD"/>
    <n v="1382677200"/>
    <n v="1383109200"/>
    <x v="244"/>
    <x v="245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81.019475655430711"/>
    <n v="1335"/>
    <x v="0"/>
    <s v="CAD"/>
    <n v="1302238800"/>
    <n v="1303275600"/>
    <x v="245"/>
    <x v="246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96.647727272727266"/>
    <n v="88"/>
    <x v="1"/>
    <s v="USD"/>
    <n v="1487656800"/>
    <n v="1487829600"/>
    <x v="246"/>
    <x v="247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57.003535651149086"/>
    <n v="1697"/>
    <x v="1"/>
    <s v="USD"/>
    <n v="1297836000"/>
    <n v="1298268000"/>
    <x v="247"/>
    <x v="248"/>
    <b v="0"/>
    <b v="1"/>
    <s v="music/rock"/>
    <x v="1"/>
    <x v="1"/>
  </r>
  <r>
    <n v="256"/>
    <x v="255"/>
    <s v="Optimized actuating toolset"/>
    <n v="4100"/>
    <n v="959"/>
    <n v="23.390243902439025"/>
    <x v="0"/>
    <n v="63.93333333333333"/>
    <n v="15"/>
    <x v="4"/>
    <s v="GBP"/>
    <n v="1453615200"/>
    <n v="1456812000"/>
    <x v="248"/>
    <x v="249"/>
    <b v="0"/>
    <b v="0"/>
    <s v="music/rock"/>
    <x v="1"/>
    <x v="1"/>
  </r>
  <r>
    <n v="257"/>
    <x v="256"/>
    <s v="Decentralized exuding strategy"/>
    <n v="5700"/>
    <n v="8322"/>
    <n v="146"/>
    <x v="1"/>
    <n v="90.456521739130437"/>
    <n v="92"/>
    <x v="1"/>
    <s v="USD"/>
    <n v="1362463200"/>
    <n v="1363669200"/>
    <x v="249"/>
    <x v="250"/>
    <b v="0"/>
    <b v="0"/>
    <s v="theater/plays"/>
    <x v="3"/>
    <x v="3"/>
  </r>
  <r>
    <n v="258"/>
    <x v="257"/>
    <s v="Assimilated coherent hardware"/>
    <n v="5000"/>
    <n v="13424"/>
    <n v="268.48"/>
    <x v="1"/>
    <n v="72.172043010752688"/>
    <n v="186"/>
    <x v="1"/>
    <s v="USD"/>
    <n v="1481176800"/>
    <n v="1482904800"/>
    <x v="250"/>
    <x v="251"/>
    <b v="0"/>
    <b v="1"/>
    <s v="theater/plays"/>
    <x v="3"/>
    <x v="3"/>
  </r>
  <r>
    <n v="259"/>
    <x v="258"/>
    <s v="Multi-channeled responsive implementation"/>
    <n v="1800"/>
    <n v="10755"/>
    <n v="597.5"/>
    <x v="1"/>
    <n v="77.934782608695656"/>
    <n v="138"/>
    <x v="1"/>
    <s v="USD"/>
    <n v="1354946400"/>
    <n v="1356588000"/>
    <x v="251"/>
    <x v="252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38.065134099616856"/>
    <n v="261"/>
    <x v="1"/>
    <s v="USD"/>
    <n v="1348808400"/>
    <n v="1349845200"/>
    <x v="136"/>
    <x v="253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57.936123348017624"/>
    <n v="454"/>
    <x v="1"/>
    <s v="USD"/>
    <n v="1282712400"/>
    <n v="1283058000"/>
    <x v="252"/>
    <x v="254"/>
    <b v="0"/>
    <b v="1"/>
    <s v="music/rock"/>
    <x v="1"/>
    <x v="1"/>
  </r>
  <r>
    <n v="262"/>
    <x v="261"/>
    <s v="Compatible multimedia hub"/>
    <n v="1700"/>
    <n v="5328"/>
    <n v="313.41176470588238"/>
    <x v="1"/>
    <n v="49.794392523364486"/>
    <n v="107"/>
    <x v="1"/>
    <s v="USD"/>
    <n v="1301979600"/>
    <n v="1304226000"/>
    <x v="253"/>
    <x v="255"/>
    <b v="0"/>
    <b v="1"/>
    <s v="music/indie rock"/>
    <x v="1"/>
    <x v="7"/>
  </r>
  <r>
    <n v="263"/>
    <x v="262"/>
    <s v="Organic eco-centric success"/>
    <n v="2900"/>
    <n v="10756"/>
    <n v="370.89655172413791"/>
    <x v="1"/>
    <n v="54.050251256281406"/>
    <n v="199"/>
    <x v="1"/>
    <s v="USD"/>
    <n v="1263016800"/>
    <n v="1263016800"/>
    <x v="254"/>
    <x v="256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30.002721335268504"/>
    <n v="5512"/>
    <x v="1"/>
    <s v="USD"/>
    <n v="1360648800"/>
    <n v="1362031200"/>
    <x v="255"/>
    <x v="257"/>
    <b v="0"/>
    <b v="0"/>
    <s v="theater/plays"/>
    <x v="3"/>
    <x v="3"/>
  </r>
  <r>
    <n v="265"/>
    <x v="264"/>
    <s v="Persevering interactive emulation"/>
    <n v="4900"/>
    <n v="6031"/>
    <n v="123.08163265306122"/>
    <x v="1"/>
    <n v="70.127906976744185"/>
    <n v="86"/>
    <x v="1"/>
    <s v="USD"/>
    <n v="1451800800"/>
    <n v="1455602400"/>
    <x v="256"/>
    <x v="258"/>
    <b v="0"/>
    <b v="0"/>
    <s v="theater/plays"/>
    <x v="3"/>
    <x v="3"/>
  </r>
  <r>
    <n v="266"/>
    <x v="265"/>
    <s v="Proactive responsive emulation"/>
    <n v="111900"/>
    <n v="85902"/>
    <n v="76.766756032171585"/>
    <x v="0"/>
    <n v="26.996228786926462"/>
    <n v="3182"/>
    <x v="6"/>
    <s v="EUR"/>
    <n v="1415340000"/>
    <n v="1418191200"/>
    <x v="257"/>
    <x v="259"/>
    <b v="0"/>
    <b v="1"/>
    <s v="music/jazz"/>
    <x v="1"/>
    <x v="17"/>
  </r>
  <r>
    <n v="267"/>
    <x v="266"/>
    <s v="Extended eco-centric function"/>
    <n v="61600"/>
    <n v="143910"/>
    <n v="233.62012987012989"/>
    <x v="1"/>
    <n v="51.990606936416185"/>
    <n v="2768"/>
    <x v="2"/>
    <s v="AUD"/>
    <n v="1351054800"/>
    <n v="1352440800"/>
    <x v="258"/>
    <x v="260"/>
    <b v="0"/>
    <b v="0"/>
    <s v="theater/plays"/>
    <x v="3"/>
    <x v="3"/>
  </r>
  <r>
    <n v="268"/>
    <x v="267"/>
    <s v="Networked optimal productivity"/>
    <n v="1500"/>
    <n v="2708"/>
    <n v="180.53333333333333"/>
    <x v="1"/>
    <n v="56.416666666666664"/>
    <n v="48"/>
    <x v="1"/>
    <s v="USD"/>
    <n v="1349326800"/>
    <n v="1353304800"/>
    <x v="259"/>
    <x v="261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101.63218390804597"/>
    <n v="87"/>
    <x v="1"/>
    <s v="USD"/>
    <n v="1548914400"/>
    <n v="1550728800"/>
    <x v="260"/>
    <x v="262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25.005291005291006"/>
    <n v="1890"/>
    <x v="1"/>
    <s v="USD"/>
    <n v="1291269600"/>
    <n v="1291442400"/>
    <x v="261"/>
    <x v="263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32.016393442622949"/>
    <n v="61"/>
    <x v="1"/>
    <s v="USD"/>
    <n v="1449468000"/>
    <n v="1452146400"/>
    <x v="262"/>
    <x v="264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82.021647307286173"/>
    <n v="1894"/>
    <x v="1"/>
    <s v="USD"/>
    <n v="1562734800"/>
    <n v="1564894800"/>
    <x v="263"/>
    <x v="265"/>
    <b v="0"/>
    <b v="1"/>
    <s v="theater/plays"/>
    <x v="3"/>
    <x v="3"/>
  </r>
  <r>
    <n v="273"/>
    <x v="272"/>
    <s v="Re-engineered heuristic forecast"/>
    <n v="7800"/>
    <n v="10704"/>
    <n v="137.23076923076923"/>
    <x v="1"/>
    <n v="37.957446808510639"/>
    <n v="282"/>
    <x v="0"/>
    <s v="CAD"/>
    <n v="1505624400"/>
    <n v="1505883600"/>
    <x v="264"/>
    <x v="266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51.533333333333331"/>
    <n v="15"/>
    <x v="1"/>
    <s v="USD"/>
    <n v="1509948000"/>
    <n v="1510380000"/>
    <x v="265"/>
    <x v="267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81.198275862068968"/>
    <n v="116"/>
    <x v="1"/>
    <s v="USD"/>
    <n v="1554526800"/>
    <n v="1555218000"/>
    <x v="266"/>
    <x v="153"/>
    <b v="0"/>
    <b v="0"/>
    <s v="publishing/translations"/>
    <x v="5"/>
    <x v="18"/>
  </r>
  <r>
    <n v="276"/>
    <x v="275"/>
    <s v="Front-line foreground project"/>
    <n v="5500"/>
    <n v="5324"/>
    <n v="96.8"/>
    <x v="0"/>
    <n v="40.030075187969928"/>
    <n v="133"/>
    <x v="1"/>
    <s v="USD"/>
    <n v="1334811600"/>
    <n v="1335243600"/>
    <x v="267"/>
    <x v="268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9.939759036144579"/>
    <n v="83"/>
    <x v="1"/>
    <s v="USD"/>
    <n v="1279515600"/>
    <n v="1279688400"/>
    <x v="268"/>
    <x v="269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6.692307692307693"/>
    <n v="91"/>
    <x v="1"/>
    <s v="USD"/>
    <n v="1353909600"/>
    <n v="1356069600"/>
    <x v="269"/>
    <x v="27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25.010989010989011"/>
    <n v="546"/>
    <x v="1"/>
    <s v="USD"/>
    <n v="1535950800"/>
    <n v="1536210000"/>
    <x v="270"/>
    <x v="271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6.987277353689571"/>
    <n v="393"/>
    <x v="1"/>
    <s v="USD"/>
    <n v="1511244000"/>
    <n v="1511762400"/>
    <x v="271"/>
    <x v="272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73.012609117361791"/>
    <n v="2062"/>
    <x v="1"/>
    <s v="USD"/>
    <n v="1331445600"/>
    <n v="1333256400"/>
    <x v="272"/>
    <x v="273"/>
    <b v="0"/>
    <b v="1"/>
    <s v="theater/plays"/>
    <x v="3"/>
    <x v="3"/>
  </r>
  <r>
    <n v="282"/>
    <x v="281"/>
    <s v="Virtual contextually-based circuit"/>
    <n v="8400"/>
    <n v="9076"/>
    <n v="108.04761904761904"/>
    <x v="1"/>
    <n v="68.240601503759393"/>
    <n v="133"/>
    <x v="1"/>
    <s v="USD"/>
    <n v="1480226400"/>
    <n v="1480744800"/>
    <x v="73"/>
    <x v="274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52.310344827586206"/>
    <n v="29"/>
    <x v="3"/>
    <s v="DKK"/>
    <n v="1464584400"/>
    <n v="1465016400"/>
    <x v="273"/>
    <x v="148"/>
    <b v="0"/>
    <b v="0"/>
    <s v="music/rock"/>
    <x v="1"/>
    <x v="1"/>
  </r>
  <r>
    <n v="284"/>
    <x v="283"/>
    <s v="Ameliorated fresh-thinking protocol"/>
    <n v="9800"/>
    <n v="8153"/>
    <n v="83.193877551020407"/>
    <x v="0"/>
    <n v="61.765151515151516"/>
    <n v="132"/>
    <x v="1"/>
    <s v="USD"/>
    <n v="1335848400"/>
    <n v="1336280400"/>
    <x v="274"/>
    <x v="275"/>
    <b v="0"/>
    <b v="0"/>
    <s v="technology/web"/>
    <x v="2"/>
    <x v="2"/>
  </r>
  <r>
    <n v="285"/>
    <x v="284"/>
    <s v="Front-line optimizing emulation"/>
    <n v="900"/>
    <n v="6357"/>
    <n v="706.33333333333337"/>
    <x v="1"/>
    <n v="25.027559055118111"/>
    <n v="254"/>
    <x v="1"/>
    <s v="USD"/>
    <n v="1473483600"/>
    <n v="1476766800"/>
    <x v="275"/>
    <x v="276"/>
    <b v="0"/>
    <b v="0"/>
    <s v="theater/plays"/>
    <x v="3"/>
    <x v="3"/>
  </r>
  <r>
    <n v="286"/>
    <x v="285"/>
    <s v="Devolved uniform complexity"/>
    <n v="112100"/>
    <n v="19557"/>
    <n v="17.446030330062445"/>
    <x v="3"/>
    <n v="106.28804347826087"/>
    <n v="184"/>
    <x v="1"/>
    <s v="USD"/>
    <n v="1479880800"/>
    <n v="1480485600"/>
    <x v="276"/>
    <x v="72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75.07386363636364"/>
    <n v="176"/>
    <x v="1"/>
    <s v="USD"/>
    <n v="1430197200"/>
    <n v="1430197200"/>
    <x v="277"/>
    <x v="277"/>
    <b v="0"/>
    <b v="0"/>
    <s v="music/electric music"/>
    <x v="1"/>
    <x v="5"/>
  </r>
  <r>
    <n v="288"/>
    <x v="287"/>
    <s v="Secured global success"/>
    <n v="5600"/>
    <n v="5476"/>
    <n v="97.785714285714292"/>
    <x v="0"/>
    <n v="39.970802919708028"/>
    <n v="137"/>
    <x v="3"/>
    <s v="DKK"/>
    <n v="1331701200"/>
    <n v="1331787600"/>
    <x v="278"/>
    <x v="278"/>
    <b v="0"/>
    <b v="1"/>
    <s v="music/metal"/>
    <x v="1"/>
    <x v="16"/>
  </r>
  <r>
    <n v="289"/>
    <x v="288"/>
    <s v="Grass-roots mission-critical capability"/>
    <n v="800"/>
    <n v="13474"/>
    <n v="1684.25"/>
    <x v="1"/>
    <n v="39.982195845697326"/>
    <n v="337"/>
    <x v="0"/>
    <s v="CAD"/>
    <n v="1438578000"/>
    <n v="1438837200"/>
    <x v="279"/>
    <x v="71"/>
    <b v="0"/>
    <b v="0"/>
    <s v="theater/plays"/>
    <x v="3"/>
    <x v="3"/>
  </r>
  <r>
    <n v="290"/>
    <x v="289"/>
    <s v="Advanced global data-warehouse"/>
    <n v="168600"/>
    <n v="91722"/>
    <n v="54.402135231316727"/>
    <x v="0"/>
    <n v="101.01541850220265"/>
    <n v="908"/>
    <x v="1"/>
    <s v="USD"/>
    <n v="1368162000"/>
    <n v="1370926800"/>
    <x v="280"/>
    <x v="279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76.813084112149539"/>
    <n v="107"/>
    <x v="1"/>
    <s v="USD"/>
    <n v="1318654800"/>
    <n v="1319000400"/>
    <x v="281"/>
    <x v="280"/>
    <b v="1"/>
    <b v="0"/>
    <s v="technology/web"/>
    <x v="2"/>
    <x v="2"/>
  </r>
  <r>
    <n v="292"/>
    <x v="291"/>
    <s v="Versatile cohesive encoding"/>
    <n v="7300"/>
    <n v="717"/>
    <n v="9.8219178082191778"/>
    <x v="0"/>
    <n v="71.7"/>
    <n v="10"/>
    <x v="1"/>
    <s v="USD"/>
    <n v="1331874000"/>
    <n v="1333429200"/>
    <x v="282"/>
    <x v="281"/>
    <b v="0"/>
    <b v="0"/>
    <s v="food/food trucks"/>
    <x v="0"/>
    <x v="0"/>
  </r>
  <r>
    <n v="293"/>
    <x v="292"/>
    <s v="Organized executive solution"/>
    <n v="6500"/>
    <n v="1065"/>
    <n v="16.384615384615383"/>
    <x v="3"/>
    <n v="33.28125"/>
    <n v="32"/>
    <x v="6"/>
    <s v="EUR"/>
    <n v="1286254800"/>
    <n v="1287032400"/>
    <x v="283"/>
    <x v="282"/>
    <b v="0"/>
    <b v="0"/>
    <s v="theater/plays"/>
    <x v="3"/>
    <x v="3"/>
  </r>
  <r>
    <n v="294"/>
    <x v="293"/>
    <s v="Automated local emulation"/>
    <n v="600"/>
    <n v="8038"/>
    <n v="1339.6666666666667"/>
    <x v="1"/>
    <n v="43.923497267759565"/>
    <n v="183"/>
    <x v="1"/>
    <s v="USD"/>
    <n v="1540530000"/>
    <n v="1541570400"/>
    <x v="284"/>
    <x v="283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36.004712041884815"/>
    <n v="1910"/>
    <x v="5"/>
    <s v="CHF"/>
    <n v="1381813200"/>
    <n v="1383976800"/>
    <x v="285"/>
    <x v="284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88.21052631578948"/>
    <n v="38"/>
    <x v="2"/>
    <s v="AUD"/>
    <n v="1548655200"/>
    <n v="1550556000"/>
    <x v="286"/>
    <x v="285"/>
    <b v="0"/>
    <b v="0"/>
    <s v="theater/plays"/>
    <x v="3"/>
    <x v="3"/>
  </r>
  <r>
    <n v="297"/>
    <x v="296"/>
    <s v="Organized client-driven capacity"/>
    <n v="7200"/>
    <n v="6785"/>
    <n v="94.236111111111114"/>
    <x v="0"/>
    <n v="65.240384615384613"/>
    <n v="104"/>
    <x v="2"/>
    <s v="AUD"/>
    <n v="1389679200"/>
    <n v="1390456800"/>
    <x v="287"/>
    <x v="286"/>
    <b v="0"/>
    <b v="1"/>
    <s v="theater/plays"/>
    <x v="3"/>
    <x v="3"/>
  </r>
  <r>
    <n v="298"/>
    <x v="297"/>
    <s v="Adaptive intangible database"/>
    <n v="3500"/>
    <n v="5037"/>
    <n v="143.91428571428571"/>
    <x v="1"/>
    <n v="69.958333333333329"/>
    <n v="72"/>
    <x v="1"/>
    <s v="USD"/>
    <n v="1456466400"/>
    <n v="1458018000"/>
    <x v="288"/>
    <x v="287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39.877551020408163"/>
    <n v="49"/>
    <x v="1"/>
    <s v="USD"/>
    <n v="1456984800"/>
    <n v="1461819600"/>
    <x v="289"/>
    <x v="288"/>
    <b v="0"/>
    <b v="0"/>
    <s v="food/food trucks"/>
    <x v="0"/>
    <x v="0"/>
  </r>
  <r>
    <n v="300"/>
    <x v="299"/>
    <s v="Focused executive core"/>
    <n v="100"/>
    <n v="5"/>
    <n v="5"/>
    <x v="0"/>
    <n v="5"/>
    <n v="1"/>
    <x v="3"/>
    <s v="DKK"/>
    <n v="1504069200"/>
    <n v="1504155600"/>
    <x v="290"/>
    <x v="289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41.023728813559323"/>
    <n v="295"/>
    <x v="1"/>
    <s v="USD"/>
    <n v="1424930400"/>
    <n v="1426395600"/>
    <x v="291"/>
    <x v="29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98.914285714285711"/>
    <n v="245"/>
    <x v="1"/>
    <s v="USD"/>
    <n v="1535864400"/>
    <n v="1537074000"/>
    <x v="292"/>
    <x v="18"/>
    <b v="0"/>
    <b v="0"/>
    <s v="theater/plays"/>
    <x v="3"/>
    <x v="3"/>
  </r>
  <r>
    <n v="303"/>
    <x v="302"/>
    <s v="Networked optimal architecture"/>
    <n v="3400"/>
    <n v="2809"/>
    <n v="82.617647058823536"/>
    <x v="0"/>
    <n v="87.78125"/>
    <n v="32"/>
    <x v="1"/>
    <s v="USD"/>
    <n v="1452146400"/>
    <n v="1452578400"/>
    <x v="293"/>
    <x v="291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80.767605633802816"/>
    <n v="142"/>
    <x v="1"/>
    <s v="USD"/>
    <n v="1470546000"/>
    <n v="1474088400"/>
    <x v="294"/>
    <x v="292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94.28235294117647"/>
    <n v="85"/>
    <x v="1"/>
    <s v="USD"/>
    <n v="1458363600"/>
    <n v="1461906000"/>
    <x v="295"/>
    <x v="293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3.428571428571431"/>
    <n v="7"/>
    <x v="1"/>
    <s v="USD"/>
    <n v="1500008400"/>
    <n v="1500267600"/>
    <x v="296"/>
    <x v="294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.968133535660087"/>
    <n v="659"/>
    <x v="3"/>
    <s v="DKK"/>
    <n v="1338958800"/>
    <n v="1340686800"/>
    <x v="297"/>
    <x v="295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109.04109589041096"/>
    <n v="803"/>
    <x v="1"/>
    <s v="USD"/>
    <n v="1303102800"/>
    <n v="1303189200"/>
    <x v="298"/>
    <x v="296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41.16"/>
    <n v="75"/>
    <x v="1"/>
    <s v="USD"/>
    <n v="1316581200"/>
    <n v="1318309200"/>
    <x v="299"/>
    <x v="297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99.125"/>
    <n v="16"/>
    <x v="1"/>
    <s v="USD"/>
    <n v="1270789200"/>
    <n v="1272171600"/>
    <x v="300"/>
    <x v="298"/>
    <b v="0"/>
    <b v="0"/>
    <s v="games/video games"/>
    <x v="6"/>
    <x v="11"/>
  </r>
  <r>
    <n v="311"/>
    <x v="310"/>
    <s v="Focused real-time help-desk"/>
    <n v="6300"/>
    <n v="12812"/>
    <n v="203.36507936507937"/>
    <x v="1"/>
    <n v="105.88429752066116"/>
    <n v="121"/>
    <x v="1"/>
    <s v="USD"/>
    <n v="1297836000"/>
    <n v="1298872800"/>
    <x v="247"/>
    <x v="299"/>
    <b v="0"/>
    <b v="0"/>
    <s v="theater/plays"/>
    <x v="3"/>
    <x v="3"/>
  </r>
  <r>
    <n v="312"/>
    <x v="311"/>
    <s v="Robust impactful approach"/>
    <n v="59100"/>
    <n v="183345"/>
    <n v="310.2284263959391"/>
    <x v="1"/>
    <n v="48.996525921966864"/>
    <n v="3742"/>
    <x v="1"/>
    <s v="USD"/>
    <n v="1382677200"/>
    <n v="1383282000"/>
    <x v="244"/>
    <x v="300"/>
    <b v="0"/>
    <b v="0"/>
    <s v="theater/plays"/>
    <x v="3"/>
    <x v="3"/>
  </r>
  <r>
    <n v="313"/>
    <x v="312"/>
    <s v="Secured maximized policy"/>
    <n v="2200"/>
    <n v="8697"/>
    <n v="395.31818181818181"/>
    <x v="1"/>
    <n v="39"/>
    <n v="223"/>
    <x v="1"/>
    <s v="USD"/>
    <n v="1330322400"/>
    <n v="1330495200"/>
    <x v="301"/>
    <x v="301"/>
    <b v="0"/>
    <b v="0"/>
    <s v="music/rock"/>
    <x v="1"/>
    <x v="1"/>
  </r>
  <r>
    <n v="314"/>
    <x v="313"/>
    <s v="Realigned upward-trending strategy"/>
    <n v="1400"/>
    <n v="4126"/>
    <n v="294.71428571428572"/>
    <x v="1"/>
    <n v="31.022556390977442"/>
    <n v="133"/>
    <x v="1"/>
    <s v="USD"/>
    <n v="1552366800"/>
    <n v="1552798800"/>
    <x v="188"/>
    <x v="162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103.87096774193549"/>
    <n v="31"/>
    <x v="1"/>
    <s v="USD"/>
    <n v="1400907600"/>
    <n v="1403413200"/>
    <x v="302"/>
    <x v="302"/>
    <b v="0"/>
    <b v="0"/>
    <s v="theater/plays"/>
    <x v="3"/>
    <x v="3"/>
  </r>
  <r>
    <n v="316"/>
    <x v="315"/>
    <s v="Configurable demand-driven matrix"/>
    <n v="9600"/>
    <n v="6401"/>
    <n v="66.677083333333329"/>
    <x v="0"/>
    <n v="59.268518518518519"/>
    <n v="108"/>
    <x v="6"/>
    <s v="EUR"/>
    <n v="1574143200"/>
    <n v="1574229600"/>
    <x v="303"/>
    <x v="303"/>
    <b v="0"/>
    <b v="1"/>
    <s v="food/food trucks"/>
    <x v="0"/>
    <x v="0"/>
  </r>
  <r>
    <n v="317"/>
    <x v="316"/>
    <s v="Cross-group coherent hierarchy"/>
    <n v="6600"/>
    <n v="1269"/>
    <n v="19.227272727272727"/>
    <x v="0"/>
    <n v="42.3"/>
    <n v="30"/>
    <x v="1"/>
    <s v="USD"/>
    <n v="1494738000"/>
    <n v="1495861200"/>
    <x v="304"/>
    <x v="304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53.117647058823529"/>
    <n v="17"/>
    <x v="1"/>
    <s v="USD"/>
    <n v="1392357600"/>
    <n v="1392530400"/>
    <x v="305"/>
    <x v="305"/>
    <b v="0"/>
    <b v="0"/>
    <s v="music/rock"/>
    <x v="1"/>
    <x v="1"/>
  </r>
  <r>
    <n v="319"/>
    <x v="318"/>
    <s v="Advanced empowering matrix"/>
    <n v="8400"/>
    <n v="3251"/>
    <n v="38.702380952380956"/>
    <x v="3"/>
    <n v="50.796875"/>
    <n v="64"/>
    <x v="1"/>
    <s v="USD"/>
    <n v="1281589200"/>
    <n v="1283662800"/>
    <x v="306"/>
    <x v="306"/>
    <b v="0"/>
    <b v="0"/>
    <s v="technology/web"/>
    <x v="2"/>
    <x v="2"/>
  </r>
  <r>
    <n v="320"/>
    <x v="319"/>
    <s v="Phased holistic implementation"/>
    <n v="84400"/>
    <n v="8092"/>
    <n v="9.5876777251184837"/>
    <x v="0"/>
    <n v="101.15"/>
    <n v="80"/>
    <x v="1"/>
    <s v="USD"/>
    <n v="1305003600"/>
    <n v="1305781200"/>
    <x v="307"/>
    <x v="307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65.000810372771468"/>
    <n v="2468"/>
    <x v="1"/>
    <s v="USD"/>
    <n v="1301634000"/>
    <n v="1302325200"/>
    <x v="308"/>
    <x v="308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37.998645510835914"/>
    <n v="5168"/>
    <x v="1"/>
    <s v="USD"/>
    <n v="1290664800"/>
    <n v="1291788000"/>
    <x v="309"/>
    <x v="309"/>
    <b v="0"/>
    <b v="0"/>
    <s v="theater/plays"/>
    <x v="3"/>
    <x v="3"/>
  </r>
  <r>
    <n v="323"/>
    <x v="322"/>
    <s v="Integrated zero-defect help-desk"/>
    <n v="8900"/>
    <n v="2148"/>
    <n v="24.134831460674157"/>
    <x v="0"/>
    <n v="82.615384615384613"/>
    <n v="26"/>
    <x v="4"/>
    <s v="GBP"/>
    <n v="1395896400"/>
    <n v="1396069200"/>
    <x v="310"/>
    <x v="31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7.941368078175898"/>
    <n v="307"/>
    <x v="1"/>
    <s v="USD"/>
    <n v="1434862800"/>
    <n v="1435899600"/>
    <x v="311"/>
    <x v="311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80.780821917808225"/>
    <n v="73"/>
    <x v="1"/>
    <s v="USD"/>
    <n v="1529125200"/>
    <n v="1531112400"/>
    <x v="79"/>
    <x v="312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25.984375"/>
    <n v="128"/>
    <x v="1"/>
    <s v="USD"/>
    <n v="1451109600"/>
    <n v="1451628000"/>
    <x v="312"/>
    <x v="313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0.363636363636363"/>
    <n v="33"/>
    <x v="1"/>
    <s v="USD"/>
    <n v="1566968400"/>
    <n v="1567314000"/>
    <x v="313"/>
    <x v="314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54.004916018025398"/>
    <n v="2441"/>
    <x v="1"/>
    <s v="USD"/>
    <n v="1543557600"/>
    <n v="1544508000"/>
    <x v="314"/>
    <x v="315"/>
    <b v="0"/>
    <b v="0"/>
    <s v="music/rock"/>
    <x v="1"/>
    <x v="1"/>
  </r>
  <r>
    <n v="329"/>
    <x v="328"/>
    <s v="Fundamental incremental database"/>
    <n v="93800"/>
    <n v="21477"/>
    <n v="22.896588486140725"/>
    <x v="2"/>
    <n v="101.78672985781991"/>
    <n v="211"/>
    <x v="1"/>
    <s v="USD"/>
    <n v="1481522400"/>
    <n v="1482472800"/>
    <x v="315"/>
    <x v="316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45.003610108303249"/>
    <n v="1385"/>
    <x v="4"/>
    <s v="GBP"/>
    <n v="1512712800"/>
    <n v="1512799200"/>
    <x v="316"/>
    <x v="317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77.068421052631578"/>
    <n v="190"/>
    <x v="1"/>
    <s v="USD"/>
    <n v="1324274400"/>
    <n v="1324360800"/>
    <x v="317"/>
    <x v="318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88.076595744680844"/>
    <n v="470"/>
    <x v="1"/>
    <s v="USD"/>
    <n v="1364446800"/>
    <n v="1364533200"/>
    <x v="318"/>
    <x v="319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47.035573122529641"/>
    <n v="253"/>
    <x v="1"/>
    <s v="USD"/>
    <n v="1542693600"/>
    <n v="1545112800"/>
    <x v="319"/>
    <x v="32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0.99550763701707"/>
    <n v="1113"/>
    <x v="1"/>
    <s v="USD"/>
    <n v="1515564000"/>
    <n v="1516168800"/>
    <x v="32"/>
    <x v="321"/>
    <b v="0"/>
    <b v="0"/>
    <s v="music/rock"/>
    <x v="1"/>
    <x v="1"/>
  </r>
  <r>
    <n v="335"/>
    <x v="334"/>
    <s v="Operative uniform hub"/>
    <n v="173800"/>
    <n v="198628"/>
    <n v="114.28538550057536"/>
    <x v="1"/>
    <n v="87.003066141042481"/>
    <n v="2283"/>
    <x v="1"/>
    <s v="USD"/>
    <n v="1573797600"/>
    <n v="1574920800"/>
    <x v="320"/>
    <x v="322"/>
    <b v="0"/>
    <b v="0"/>
    <s v="music/rock"/>
    <x v="1"/>
    <x v="1"/>
  </r>
  <r>
    <n v="336"/>
    <x v="335"/>
    <s v="Customizable intangible capability"/>
    <n v="70700"/>
    <n v="68602"/>
    <n v="97.032531824611041"/>
    <x v="0"/>
    <n v="63.994402985074629"/>
    <n v="1072"/>
    <x v="1"/>
    <s v="USD"/>
    <n v="1292392800"/>
    <n v="1292479200"/>
    <x v="321"/>
    <x v="323"/>
    <b v="0"/>
    <b v="1"/>
    <s v="music/rock"/>
    <x v="1"/>
    <x v="1"/>
  </r>
  <r>
    <n v="337"/>
    <x v="336"/>
    <s v="Innovative didactic analyzer"/>
    <n v="94500"/>
    <n v="116064"/>
    <n v="122.81904761904762"/>
    <x v="1"/>
    <n v="105.9945205479452"/>
    <n v="1095"/>
    <x v="1"/>
    <s v="USD"/>
    <n v="1573452000"/>
    <n v="1573538400"/>
    <x v="322"/>
    <x v="324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73.989349112426041"/>
    <n v="1690"/>
    <x v="1"/>
    <s v="USD"/>
    <n v="1317790800"/>
    <n v="1320382800"/>
    <x v="323"/>
    <x v="325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84.02004626060139"/>
    <n v="1297"/>
    <x v="0"/>
    <s v="CAD"/>
    <n v="1501650000"/>
    <n v="1502859600"/>
    <x v="324"/>
    <x v="326"/>
    <b v="0"/>
    <b v="0"/>
    <s v="theater/plays"/>
    <x v="3"/>
    <x v="3"/>
  </r>
  <r>
    <n v="340"/>
    <x v="339"/>
    <s v="Switchable didactic matrices"/>
    <n v="37100"/>
    <n v="34964"/>
    <n v="94.242587601078171"/>
    <x v="0"/>
    <n v="88.966921119592882"/>
    <n v="393"/>
    <x v="1"/>
    <s v="USD"/>
    <n v="1323669600"/>
    <n v="1323756000"/>
    <x v="325"/>
    <x v="327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76.990453460620529"/>
    <n v="1257"/>
    <x v="1"/>
    <s v="USD"/>
    <n v="1440738000"/>
    <n v="1441342800"/>
    <x v="326"/>
    <x v="328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97.146341463414629"/>
    <n v="328"/>
    <x v="1"/>
    <s v="USD"/>
    <n v="1374296400"/>
    <n v="1375333200"/>
    <x v="327"/>
    <x v="329"/>
    <b v="0"/>
    <b v="0"/>
    <s v="theater/plays"/>
    <x v="3"/>
    <x v="3"/>
  </r>
  <r>
    <n v="343"/>
    <x v="342"/>
    <s v="Optional zero-defect task-force"/>
    <n v="9000"/>
    <n v="4853"/>
    <n v="53.922222222222224"/>
    <x v="0"/>
    <n v="33.013605442176868"/>
    <n v="147"/>
    <x v="1"/>
    <s v="USD"/>
    <n v="1384840800"/>
    <n v="1389420000"/>
    <x v="328"/>
    <x v="151"/>
    <b v="0"/>
    <b v="0"/>
    <s v="theater/plays"/>
    <x v="3"/>
    <x v="3"/>
  </r>
  <r>
    <n v="344"/>
    <x v="343"/>
    <s v="Devolved exuding emulation"/>
    <n v="197600"/>
    <n v="82959"/>
    <n v="41.983299595141702"/>
    <x v="0"/>
    <n v="99.950602409638549"/>
    <n v="830"/>
    <x v="1"/>
    <s v="USD"/>
    <n v="1516600800"/>
    <n v="1520056800"/>
    <x v="329"/>
    <x v="33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69.966767371601208"/>
    <n v="331"/>
    <x v="4"/>
    <s v="GBP"/>
    <n v="1436418000"/>
    <n v="1436504400"/>
    <x v="330"/>
    <x v="331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110.32"/>
    <n v="25"/>
    <x v="1"/>
    <s v="USD"/>
    <n v="1503550800"/>
    <n v="1508302800"/>
    <x v="331"/>
    <x v="332"/>
    <b v="0"/>
    <b v="1"/>
    <s v="music/indie rock"/>
    <x v="1"/>
    <x v="7"/>
  </r>
  <r>
    <n v="347"/>
    <x v="346"/>
    <s v="Open-source full-range portal"/>
    <n v="900"/>
    <n v="12607"/>
    <n v="1400.7777777777778"/>
    <x v="1"/>
    <n v="66.005235602094245"/>
    <n v="191"/>
    <x v="1"/>
    <s v="USD"/>
    <n v="1423634400"/>
    <n v="1425708000"/>
    <x v="332"/>
    <x v="333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41.005742176284812"/>
    <n v="3483"/>
    <x v="1"/>
    <s v="USD"/>
    <n v="1487224800"/>
    <n v="1488348000"/>
    <x v="333"/>
    <x v="334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103.96316359696641"/>
    <n v="923"/>
    <x v="1"/>
    <s v="USD"/>
    <n v="1500008400"/>
    <n v="1502600400"/>
    <x v="296"/>
    <x v="335"/>
    <b v="0"/>
    <b v="0"/>
    <s v="theater/plays"/>
    <x v="3"/>
    <x v="3"/>
  </r>
  <r>
    <n v="350"/>
    <x v="349"/>
    <s v="Pre-emptive neutral capacity"/>
    <n v="100"/>
    <n v="5"/>
    <n v="5"/>
    <x v="0"/>
    <n v="5"/>
    <n v="1"/>
    <x v="1"/>
    <s v="USD"/>
    <n v="1432098000"/>
    <n v="1433653200"/>
    <x v="334"/>
    <x v="336"/>
    <b v="0"/>
    <b v="1"/>
    <s v="music/jazz"/>
    <x v="1"/>
    <x v="17"/>
  </r>
  <r>
    <n v="351"/>
    <x v="350"/>
    <s v="Universal maximized methodology"/>
    <n v="74100"/>
    <n v="94631"/>
    <n v="127.70715249662618"/>
    <x v="1"/>
    <n v="47.009935419771487"/>
    <n v="2013"/>
    <x v="1"/>
    <s v="USD"/>
    <n v="1440392400"/>
    <n v="1441602000"/>
    <x v="335"/>
    <x v="337"/>
    <b v="0"/>
    <b v="0"/>
    <s v="music/rock"/>
    <x v="1"/>
    <x v="1"/>
  </r>
  <r>
    <n v="352"/>
    <x v="351"/>
    <s v="Expanded hybrid hardware"/>
    <n v="2800"/>
    <n v="977"/>
    <n v="34.892857142857139"/>
    <x v="0"/>
    <n v="29.606060606060606"/>
    <n v="33"/>
    <x v="0"/>
    <s v="CAD"/>
    <n v="1446876000"/>
    <n v="1447567200"/>
    <x v="336"/>
    <x v="338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81.010569583088667"/>
    <n v="1703"/>
    <x v="1"/>
    <s v="USD"/>
    <n v="1562302800"/>
    <n v="1562389200"/>
    <x v="337"/>
    <x v="339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94.35"/>
    <n v="80"/>
    <x v="3"/>
    <s v="DKK"/>
    <n v="1378184400"/>
    <n v="1378789200"/>
    <x v="338"/>
    <x v="34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26.058139534883722"/>
    <n v="86"/>
    <x v="1"/>
    <s v="USD"/>
    <n v="1485064800"/>
    <n v="1488520800"/>
    <x v="339"/>
    <x v="341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85.775000000000006"/>
    <n v="40"/>
    <x v="6"/>
    <s v="EUR"/>
    <n v="1326520800"/>
    <n v="1327298400"/>
    <x v="340"/>
    <x v="342"/>
    <b v="0"/>
    <b v="0"/>
    <s v="theater/plays"/>
    <x v="3"/>
    <x v="3"/>
  </r>
  <r>
    <n v="357"/>
    <x v="356"/>
    <s v="Implemented tangible algorithm"/>
    <n v="2300"/>
    <n v="4253"/>
    <n v="184.91304347826087"/>
    <x v="1"/>
    <n v="103.73170731707317"/>
    <n v="41"/>
    <x v="1"/>
    <s v="USD"/>
    <n v="1441256400"/>
    <n v="1443416400"/>
    <x v="341"/>
    <x v="343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49.826086956521742"/>
    <n v="23"/>
    <x v="0"/>
    <s v="CAD"/>
    <n v="1533877200"/>
    <n v="1534136400"/>
    <x v="342"/>
    <x v="344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63.893048128342244"/>
    <n v="187"/>
    <x v="1"/>
    <s v="USD"/>
    <n v="1314421200"/>
    <n v="1315026000"/>
    <x v="343"/>
    <x v="127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47.002434782608695"/>
    <n v="2875"/>
    <x v="4"/>
    <s v="GBP"/>
    <n v="1293861600"/>
    <n v="1295071200"/>
    <x v="344"/>
    <x v="345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108.47727272727273"/>
    <n v="88"/>
    <x v="1"/>
    <s v="USD"/>
    <n v="1507352400"/>
    <n v="1509426000"/>
    <x v="345"/>
    <x v="346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72.015706806282722"/>
    <n v="191"/>
    <x v="1"/>
    <s v="USD"/>
    <n v="1296108000"/>
    <n v="1299391200"/>
    <x v="65"/>
    <x v="347"/>
    <b v="0"/>
    <b v="0"/>
    <s v="music/rock"/>
    <x v="1"/>
    <x v="1"/>
  </r>
  <r>
    <n v="363"/>
    <x v="362"/>
    <s v="Re-contextualized local initiative"/>
    <n v="5200"/>
    <n v="8330"/>
    <n v="160.19230769230771"/>
    <x v="1"/>
    <n v="59.928057553956833"/>
    <n v="139"/>
    <x v="1"/>
    <s v="USD"/>
    <n v="1324965600"/>
    <n v="1325052000"/>
    <x v="346"/>
    <x v="348"/>
    <b v="0"/>
    <b v="0"/>
    <s v="music/rock"/>
    <x v="1"/>
    <x v="1"/>
  </r>
  <r>
    <n v="364"/>
    <x v="363"/>
    <s v="Switchable intangible definition"/>
    <n v="900"/>
    <n v="14547"/>
    <n v="1616.3333333333335"/>
    <x v="1"/>
    <n v="78.209677419354833"/>
    <n v="186"/>
    <x v="1"/>
    <s v="USD"/>
    <n v="1520229600"/>
    <n v="1522818000"/>
    <x v="347"/>
    <x v="349"/>
    <b v="0"/>
    <b v="0"/>
    <s v="music/indie rock"/>
    <x v="1"/>
    <x v="7"/>
  </r>
  <r>
    <n v="365"/>
    <x v="364"/>
    <s v="Networked bottom-line initiative"/>
    <n v="1600"/>
    <n v="11735"/>
    <n v="733.4375"/>
    <x v="1"/>
    <n v="104.77678571428571"/>
    <n v="112"/>
    <x v="2"/>
    <s v="AUD"/>
    <n v="1482991200"/>
    <n v="1485324000"/>
    <x v="348"/>
    <x v="35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5.52475247524752"/>
    <n v="101"/>
    <x v="1"/>
    <s v="USD"/>
    <n v="1294034400"/>
    <n v="1294120800"/>
    <x v="349"/>
    <x v="351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24.933333333333334"/>
    <n v="75"/>
    <x v="1"/>
    <s v="USD"/>
    <n v="1413608400"/>
    <n v="1415685600"/>
    <x v="350"/>
    <x v="33"/>
    <b v="0"/>
    <b v="1"/>
    <s v="theater/plays"/>
    <x v="3"/>
    <x v="3"/>
  </r>
  <r>
    <n v="368"/>
    <x v="367"/>
    <s v="Reactive directional capacity"/>
    <n v="5200"/>
    <n v="14394"/>
    <n v="276.80769230769232"/>
    <x v="1"/>
    <n v="69.873786407766985"/>
    <n v="206"/>
    <x v="4"/>
    <s v="GBP"/>
    <n v="1286946000"/>
    <n v="1288933200"/>
    <x v="351"/>
    <x v="352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95.733766233766232"/>
    <n v="154"/>
    <x v="1"/>
    <s v="USD"/>
    <n v="1359871200"/>
    <n v="1363237200"/>
    <x v="352"/>
    <x v="353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29.997485752598056"/>
    <n v="5966"/>
    <x v="1"/>
    <s v="USD"/>
    <n v="1555304400"/>
    <n v="1555822800"/>
    <x v="353"/>
    <x v="354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59.011948529411768"/>
    <n v="2176"/>
    <x v="1"/>
    <s v="USD"/>
    <n v="1423375200"/>
    <n v="1427778000"/>
    <x v="354"/>
    <x v="355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84.757396449704146"/>
    <n v="169"/>
    <x v="1"/>
    <s v="USD"/>
    <n v="1420696800"/>
    <n v="1422424800"/>
    <x v="355"/>
    <x v="356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78.010921177587846"/>
    <n v="2106"/>
    <x v="1"/>
    <s v="USD"/>
    <n v="1502946000"/>
    <n v="1503637200"/>
    <x v="356"/>
    <x v="357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50.05215419501134"/>
    <n v="441"/>
    <x v="1"/>
    <s v="USD"/>
    <n v="1547186400"/>
    <n v="1547618400"/>
    <x v="357"/>
    <x v="358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59.16"/>
    <n v="25"/>
    <x v="1"/>
    <s v="USD"/>
    <n v="1444971600"/>
    <n v="1449900000"/>
    <x v="358"/>
    <x v="359"/>
    <b v="0"/>
    <b v="0"/>
    <s v="music/indie rock"/>
    <x v="1"/>
    <x v="7"/>
  </r>
  <r>
    <n v="376"/>
    <x v="375"/>
    <s v="Mandatory uniform matrix"/>
    <n v="3400"/>
    <n v="12275"/>
    <n v="361.02941176470591"/>
    <x v="1"/>
    <n v="93.702290076335885"/>
    <n v="131"/>
    <x v="1"/>
    <s v="USD"/>
    <n v="1404622800"/>
    <n v="1405141200"/>
    <x v="359"/>
    <x v="360"/>
    <b v="0"/>
    <b v="0"/>
    <s v="music/rock"/>
    <x v="1"/>
    <x v="1"/>
  </r>
  <r>
    <n v="377"/>
    <x v="376"/>
    <s v="Phased methodical initiative"/>
    <n v="49700"/>
    <n v="5098"/>
    <n v="10.257545271629779"/>
    <x v="0"/>
    <n v="40.14173228346457"/>
    <n v="127"/>
    <x v="1"/>
    <s v="USD"/>
    <n v="1571720400"/>
    <n v="1572933600"/>
    <x v="12"/>
    <x v="361"/>
    <b v="0"/>
    <b v="0"/>
    <s v="theater/plays"/>
    <x v="3"/>
    <x v="3"/>
  </r>
  <r>
    <n v="378"/>
    <x v="377"/>
    <s v="Managed stable function"/>
    <n v="178200"/>
    <n v="24882"/>
    <n v="13.962962962962964"/>
    <x v="0"/>
    <n v="70.090140845070422"/>
    <n v="355"/>
    <x v="1"/>
    <s v="USD"/>
    <n v="1526878800"/>
    <n v="1530162000"/>
    <x v="360"/>
    <x v="362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66.181818181818187"/>
    <n v="44"/>
    <x v="4"/>
    <s v="GBP"/>
    <n v="1319691600"/>
    <n v="1320904800"/>
    <x v="361"/>
    <x v="363"/>
    <b v="0"/>
    <b v="0"/>
    <s v="theater/plays"/>
    <x v="3"/>
    <x v="3"/>
  </r>
  <r>
    <n v="380"/>
    <x v="379"/>
    <s v="Optional clear-thinking process improvement"/>
    <n v="2500"/>
    <n v="4008"/>
    <n v="160.32"/>
    <x v="1"/>
    <n v="47.714285714285715"/>
    <n v="84"/>
    <x v="1"/>
    <s v="USD"/>
    <n v="1371963600"/>
    <n v="1372395600"/>
    <x v="362"/>
    <x v="364"/>
    <b v="0"/>
    <b v="0"/>
    <s v="theater/plays"/>
    <x v="3"/>
    <x v="3"/>
  </r>
  <r>
    <n v="381"/>
    <x v="380"/>
    <s v="Cross-group global moratorium"/>
    <n v="5300"/>
    <n v="9749"/>
    <n v="183.9433962264151"/>
    <x v="1"/>
    <n v="62.896774193548389"/>
    <n v="155"/>
    <x v="1"/>
    <s v="USD"/>
    <n v="1433739600"/>
    <n v="1437714000"/>
    <x v="363"/>
    <x v="365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86.611940298507463"/>
    <n v="67"/>
    <x v="1"/>
    <s v="USD"/>
    <n v="1508130000"/>
    <n v="1509771600"/>
    <x v="364"/>
    <x v="366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75.126984126984127"/>
    <n v="189"/>
    <x v="1"/>
    <s v="USD"/>
    <n v="1550037600"/>
    <n v="1550556000"/>
    <x v="210"/>
    <x v="285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1.004167534903104"/>
    <n v="4799"/>
    <x v="1"/>
    <s v="USD"/>
    <n v="1486706400"/>
    <n v="1489039200"/>
    <x v="365"/>
    <x v="367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50.007915567282325"/>
    <n v="1137"/>
    <x v="1"/>
    <s v="USD"/>
    <n v="1553835600"/>
    <n v="1556600400"/>
    <x v="366"/>
    <x v="368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96.960674157303373"/>
    <n v="1068"/>
    <x v="1"/>
    <s v="USD"/>
    <n v="1277528400"/>
    <n v="1278565200"/>
    <x v="367"/>
    <x v="369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100.93160377358491"/>
    <n v="424"/>
    <x v="1"/>
    <s v="USD"/>
    <n v="1339477200"/>
    <n v="1339909200"/>
    <x v="368"/>
    <x v="37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89.227586206896547"/>
    <n v="145"/>
    <x v="5"/>
    <s v="CHF"/>
    <n v="1325656800"/>
    <n v="1325829600"/>
    <x v="369"/>
    <x v="371"/>
    <b v="0"/>
    <b v="0"/>
    <s v="music/indie rock"/>
    <x v="1"/>
    <x v="7"/>
  </r>
  <r>
    <n v="389"/>
    <x v="388"/>
    <s v="Automated systemic hierarchy"/>
    <n v="83000"/>
    <n v="101352"/>
    <n v="122.11084337349398"/>
    <x v="1"/>
    <n v="87.979166666666671"/>
    <n v="1152"/>
    <x v="1"/>
    <s v="USD"/>
    <n v="1288242000"/>
    <n v="1290578400"/>
    <x v="370"/>
    <x v="372"/>
    <b v="0"/>
    <b v="0"/>
    <s v="theater/plays"/>
    <x v="3"/>
    <x v="3"/>
  </r>
  <r>
    <n v="390"/>
    <x v="389"/>
    <s v="Digitized eco-centric core"/>
    <n v="2400"/>
    <n v="4477"/>
    <n v="186.54166666666669"/>
    <x v="1"/>
    <n v="89.54"/>
    <n v="50"/>
    <x v="1"/>
    <s v="USD"/>
    <n v="1379048400"/>
    <n v="1380344400"/>
    <x v="371"/>
    <x v="373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29.09271523178808"/>
    <n v="151"/>
    <x v="1"/>
    <s v="USD"/>
    <n v="1389679200"/>
    <n v="1389852000"/>
    <x v="287"/>
    <x v="374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42.006218905472636"/>
    <n v="1608"/>
    <x v="1"/>
    <s v="USD"/>
    <n v="1294293600"/>
    <n v="1294466400"/>
    <x v="372"/>
    <x v="375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47.004903563255965"/>
    <n v="3059"/>
    <x v="0"/>
    <s v="CAD"/>
    <n v="1500267600"/>
    <n v="1500354000"/>
    <x v="373"/>
    <x v="376"/>
    <b v="0"/>
    <b v="0"/>
    <s v="music/jazz"/>
    <x v="1"/>
    <x v="17"/>
  </r>
  <r>
    <n v="394"/>
    <x v="393"/>
    <s v="Customizable dynamic info-mediaries"/>
    <n v="800"/>
    <n v="3755"/>
    <n v="469.37499999999994"/>
    <x v="1"/>
    <n v="110.44117647058823"/>
    <n v="34"/>
    <x v="1"/>
    <s v="USD"/>
    <n v="1375074000"/>
    <n v="1375938000"/>
    <x v="374"/>
    <x v="377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41.990909090909092"/>
    <n v="220"/>
    <x v="1"/>
    <s v="USD"/>
    <n v="1323324000"/>
    <n v="1323410400"/>
    <x v="375"/>
    <x v="378"/>
    <b v="1"/>
    <b v="0"/>
    <s v="theater/plays"/>
    <x v="3"/>
    <x v="3"/>
  </r>
  <r>
    <n v="396"/>
    <x v="394"/>
    <s v="Digitized local info-mediaries"/>
    <n v="46100"/>
    <n v="77012"/>
    <n v="167.05422993492408"/>
    <x v="1"/>
    <n v="48.012468827930178"/>
    <n v="1604"/>
    <x v="2"/>
    <s v="AUD"/>
    <n v="1538715600"/>
    <n v="1539406800"/>
    <x v="376"/>
    <x v="379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31.019823788546255"/>
    <n v="454"/>
    <x v="1"/>
    <s v="USD"/>
    <n v="1369285200"/>
    <n v="1369803600"/>
    <x v="377"/>
    <x v="38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99.203252032520325"/>
    <n v="123"/>
    <x v="6"/>
    <s v="EUR"/>
    <n v="1525755600"/>
    <n v="1525928400"/>
    <x v="378"/>
    <x v="103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66.022316684378325"/>
    <n v="941"/>
    <x v="1"/>
    <s v="USD"/>
    <n v="1296626400"/>
    <n v="1297231200"/>
    <x v="379"/>
    <x v="381"/>
    <b v="0"/>
    <b v="0"/>
    <s v="music/indie rock"/>
    <x v="1"/>
    <x v="7"/>
  </r>
  <r>
    <n v="400"/>
    <x v="398"/>
    <s v="Ergonomic eco-centric open architecture"/>
    <n v="100"/>
    <n v="2"/>
    <n v="2"/>
    <x v="0"/>
    <n v="2"/>
    <n v="1"/>
    <x v="1"/>
    <s v="USD"/>
    <n v="1376629200"/>
    <n v="1378530000"/>
    <x v="380"/>
    <x v="382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46.060200668896321"/>
    <n v="299"/>
    <x v="1"/>
    <s v="USD"/>
    <n v="1572152400"/>
    <n v="1572152400"/>
    <x v="381"/>
    <x v="383"/>
    <b v="0"/>
    <b v="0"/>
    <s v="theater/plays"/>
    <x v="3"/>
    <x v="3"/>
  </r>
  <r>
    <n v="402"/>
    <x v="400"/>
    <s v="Team-oriented static interface"/>
    <n v="7300"/>
    <n v="2946"/>
    <n v="40.356164383561641"/>
    <x v="0"/>
    <n v="73.650000000000006"/>
    <n v="40"/>
    <x v="1"/>
    <s v="USD"/>
    <n v="1325829600"/>
    <n v="1329890400"/>
    <x v="382"/>
    <x v="384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55.99336650082919"/>
    <n v="3015"/>
    <x v="0"/>
    <s v="CAD"/>
    <n v="1273640400"/>
    <n v="1276750800"/>
    <x v="125"/>
    <x v="385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68.985695127402778"/>
    <n v="2237"/>
    <x v="1"/>
    <s v="USD"/>
    <n v="1510639200"/>
    <n v="1510898400"/>
    <x v="383"/>
    <x v="386"/>
    <b v="0"/>
    <b v="0"/>
    <s v="theater/plays"/>
    <x v="3"/>
    <x v="3"/>
  </r>
  <r>
    <n v="405"/>
    <x v="403"/>
    <s v="Synchronized secondary analyzer"/>
    <n v="29600"/>
    <n v="26527"/>
    <n v="89.618243243243242"/>
    <x v="0"/>
    <n v="60.981609195402299"/>
    <n v="435"/>
    <x v="1"/>
    <s v="USD"/>
    <n v="1528088400"/>
    <n v="1532408400"/>
    <x v="384"/>
    <x v="387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110.98139534883721"/>
    <n v="645"/>
    <x v="1"/>
    <s v="USD"/>
    <n v="1359525600"/>
    <n v="1360562400"/>
    <x v="385"/>
    <x v="388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25"/>
    <n v="484"/>
    <x v="3"/>
    <s v="DKK"/>
    <n v="1570942800"/>
    <n v="1571547600"/>
    <x v="386"/>
    <x v="389"/>
    <b v="0"/>
    <b v="0"/>
    <s v="theater/plays"/>
    <x v="3"/>
    <x v="3"/>
  </r>
  <r>
    <n v="408"/>
    <x v="406"/>
    <s v="Cloned leadingedge utilization"/>
    <n v="9200"/>
    <n v="12129"/>
    <n v="131.83695652173913"/>
    <x v="1"/>
    <n v="78.759740259740255"/>
    <n v="154"/>
    <x v="0"/>
    <s v="CAD"/>
    <n v="1466398800"/>
    <n v="1468126800"/>
    <x v="387"/>
    <x v="39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87.960784313725483"/>
    <n v="714"/>
    <x v="1"/>
    <s v="USD"/>
    <n v="1492491600"/>
    <n v="1492837200"/>
    <x v="388"/>
    <x v="391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49.987398739873989"/>
    <n v="1111"/>
    <x v="1"/>
    <s v="USD"/>
    <n v="1430197200"/>
    <n v="1430197200"/>
    <x v="277"/>
    <x v="277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99.524390243902445"/>
    <n v="82"/>
    <x v="1"/>
    <s v="USD"/>
    <n v="1496034000"/>
    <n v="1496206800"/>
    <x v="389"/>
    <x v="392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04.82089552238806"/>
    <n v="134"/>
    <x v="1"/>
    <s v="USD"/>
    <n v="1388728800"/>
    <n v="1389592800"/>
    <x v="390"/>
    <x v="393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.01469237832875"/>
    <n v="1089"/>
    <x v="1"/>
    <s v="USD"/>
    <n v="1543298400"/>
    <n v="1545631200"/>
    <x v="391"/>
    <x v="394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28.998544660724033"/>
    <n v="5497"/>
    <x v="1"/>
    <s v="USD"/>
    <n v="1271739600"/>
    <n v="1272430800"/>
    <x v="392"/>
    <x v="395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30.028708133971293"/>
    <n v="418"/>
    <x v="1"/>
    <s v="USD"/>
    <n v="1326434400"/>
    <n v="1327903200"/>
    <x v="393"/>
    <x v="396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41.005559416261292"/>
    <n v="1439"/>
    <x v="1"/>
    <s v="USD"/>
    <n v="1295244000"/>
    <n v="1296021600"/>
    <x v="394"/>
    <x v="397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62.866666666666667"/>
    <n v="15"/>
    <x v="1"/>
    <s v="USD"/>
    <n v="1541221200"/>
    <n v="1543298400"/>
    <x v="395"/>
    <x v="398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47.005002501250623"/>
    <n v="1999"/>
    <x v="0"/>
    <s v="CAD"/>
    <n v="1336280400"/>
    <n v="1336366800"/>
    <x v="396"/>
    <x v="399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26.997693638285604"/>
    <n v="5203"/>
    <x v="1"/>
    <s v="USD"/>
    <n v="1324533600"/>
    <n v="1325052000"/>
    <x v="397"/>
    <x v="348"/>
    <b v="0"/>
    <b v="0"/>
    <s v="technology/web"/>
    <x v="2"/>
    <x v="2"/>
  </r>
  <r>
    <n v="420"/>
    <x v="416"/>
    <s v="Cross-platform interactive synergy"/>
    <n v="5000"/>
    <n v="6423"/>
    <n v="128.46"/>
    <x v="1"/>
    <n v="68.329787234042556"/>
    <n v="94"/>
    <x v="1"/>
    <s v="USD"/>
    <n v="1498366800"/>
    <n v="1499576400"/>
    <x v="398"/>
    <x v="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50.974576271186443"/>
    <n v="118"/>
    <x v="1"/>
    <s v="USD"/>
    <n v="1498712400"/>
    <n v="1501304400"/>
    <x v="399"/>
    <x v="401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54.024390243902438"/>
    <n v="205"/>
    <x v="1"/>
    <s v="USD"/>
    <n v="1271480400"/>
    <n v="1273208400"/>
    <x v="400"/>
    <x v="402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97.055555555555557"/>
    <n v="162"/>
    <x v="1"/>
    <s v="USD"/>
    <n v="1316667600"/>
    <n v="1316840400"/>
    <x v="116"/>
    <x v="403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24.867469879518072"/>
    <n v="83"/>
    <x v="1"/>
    <s v="USD"/>
    <n v="1524027600"/>
    <n v="1524546000"/>
    <x v="401"/>
    <x v="404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84.423913043478265"/>
    <n v="92"/>
    <x v="1"/>
    <s v="USD"/>
    <n v="1438059600"/>
    <n v="1438578000"/>
    <x v="402"/>
    <x v="405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47.091324200913242"/>
    <n v="219"/>
    <x v="1"/>
    <s v="USD"/>
    <n v="1361944800"/>
    <n v="1362549600"/>
    <x v="403"/>
    <x v="406"/>
    <b v="0"/>
    <b v="0"/>
    <s v="theater/plays"/>
    <x v="3"/>
    <x v="3"/>
  </r>
  <r>
    <n v="427"/>
    <x v="423"/>
    <s v="Managed discrete framework"/>
    <n v="174500"/>
    <n v="197018"/>
    <n v="112.90429799426933"/>
    <x v="1"/>
    <n v="77.996041171813147"/>
    <n v="2526"/>
    <x v="1"/>
    <s v="USD"/>
    <n v="1410584400"/>
    <n v="1413349200"/>
    <x v="404"/>
    <x v="407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62.967871485943775"/>
    <n v="747"/>
    <x v="1"/>
    <s v="USD"/>
    <n v="1297404000"/>
    <n v="1298008800"/>
    <x v="405"/>
    <x v="408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81.006080449017773"/>
    <n v="2138"/>
    <x v="1"/>
    <s v="USD"/>
    <n v="1392012000"/>
    <n v="1394427600"/>
    <x v="406"/>
    <x v="409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65.321428571428569"/>
    <n v="84"/>
    <x v="1"/>
    <s v="USD"/>
    <n v="1569733200"/>
    <n v="1572670800"/>
    <x v="407"/>
    <x v="410"/>
    <b v="0"/>
    <b v="0"/>
    <s v="theater/plays"/>
    <x v="3"/>
    <x v="3"/>
  </r>
  <r>
    <n v="431"/>
    <x v="427"/>
    <s v="Compatible multimedia utilization"/>
    <n v="5100"/>
    <n v="9817"/>
    <n v="192.49019607843135"/>
    <x v="1"/>
    <n v="104.43617021276596"/>
    <n v="94"/>
    <x v="1"/>
    <s v="USD"/>
    <n v="1529643600"/>
    <n v="1531112400"/>
    <x v="408"/>
    <x v="312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69.989010989010993"/>
    <n v="91"/>
    <x v="1"/>
    <s v="USD"/>
    <n v="1399006800"/>
    <n v="1400734800"/>
    <x v="409"/>
    <x v="411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83.023989898989896"/>
    <n v="792"/>
    <x v="1"/>
    <s v="USD"/>
    <n v="1385359200"/>
    <n v="1386741600"/>
    <x v="410"/>
    <x v="412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90.3"/>
    <n v="10"/>
    <x v="0"/>
    <s v="CAD"/>
    <n v="1480572000"/>
    <n v="1481781600"/>
    <x v="411"/>
    <x v="413"/>
    <b v="1"/>
    <b v="0"/>
    <s v="theater/plays"/>
    <x v="3"/>
    <x v="3"/>
  </r>
  <r>
    <n v="435"/>
    <x v="431"/>
    <s v="Advanced discrete leverage"/>
    <n v="152400"/>
    <n v="178120"/>
    <n v="116.87664041994749"/>
    <x v="1"/>
    <n v="103.98131932282546"/>
    <n v="1713"/>
    <x v="6"/>
    <s v="EUR"/>
    <n v="1418623200"/>
    <n v="1419660000"/>
    <x v="412"/>
    <x v="414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54.931726907630519"/>
    <n v="249"/>
    <x v="1"/>
    <s v="USD"/>
    <n v="1555736400"/>
    <n v="1555822800"/>
    <x v="413"/>
    <x v="354"/>
    <b v="0"/>
    <b v="0"/>
    <s v="music/jazz"/>
    <x v="1"/>
    <x v="17"/>
  </r>
  <r>
    <n v="437"/>
    <x v="433"/>
    <s v="Centralized regional interface"/>
    <n v="8100"/>
    <n v="9969"/>
    <n v="123.07407407407408"/>
    <x v="1"/>
    <n v="51.921875"/>
    <n v="192"/>
    <x v="1"/>
    <s v="USD"/>
    <n v="1442120400"/>
    <n v="1442379600"/>
    <x v="414"/>
    <x v="415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60.02834008097166"/>
    <n v="247"/>
    <x v="1"/>
    <s v="USD"/>
    <n v="1362376800"/>
    <n v="1364965200"/>
    <x v="415"/>
    <x v="416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44.003488879197555"/>
    <n v="2293"/>
    <x v="1"/>
    <s v="USD"/>
    <n v="1478408400"/>
    <n v="1479016800"/>
    <x v="416"/>
    <x v="417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53.003513254551258"/>
    <n v="3131"/>
    <x v="1"/>
    <s v="USD"/>
    <n v="1498798800"/>
    <n v="1499662800"/>
    <x v="417"/>
    <x v="418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54.5"/>
    <n v="32"/>
    <x v="1"/>
    <s v="USD"/>
    <n v="1335416400"/>
    <n v="1337835600"/>
    <x v="418"/>
    <x v="419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75.04195804195804"/>
    <n v="143"/>
    <x v="6"/>
    <s v="EUR"/>
    <n v="1504328400"/>
    <n v="1505710800"/>
    <x v="419"/>
    <x v="42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35.911111111111111"/>
    <n v="90"/>
    <x v="1"/>
    <s v="USD"/>
    <n v="1285822800"/>
    <n v="1287464400"/>
    <x v="420"/>
    <x v="421"/>
    <b v="0"/>
    <b v="0"/>
    <s v="theater/plays"/>
    <x v="3"/>
    <x v="3"/>
  </r>
  <r>
    <n v="444"/>
    <x v="347"/>
    <s v="Versatile global attitude"/>
    <n v="6200"/>
    <n v="10938"/>
    <n v="176.41935483870967"/>
    <x v="1"/>
    <n v="36.952702702702702"/>
    <n v="296"/>
    <x v="1"/>
    <s v="USD"/>
    <n v="1311483600"/>
    <n v="1311656400"/>
    <x v="421"/>
    <x v="422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63.170588235294119"/>
    <n v="170"/>
    <x v="1"/>
    <s v="USD"/>
    <n v="1291356000"/>
    <n v="1293170400"/>
    <x v="422"/>
    <x v="423"/>
    <b v="0"/>
    <b v="1"/>
    <s v="theater/plays"/>
    <x v="3"/>
    <x v="3"/>
  </r>
  <r>
    <n v="446"/>
    <x v="441"/>
    <s v="Assimilated uniform methodology"/>
    <n v="6800"/>
    <n v="5579"/>
    <n v="82.044117647058826"/>
    <x v="0"/>
    <n v="29.99462365591398"/>
    <n v="186"/>
    <x v="1"/>
    <s v="USD"/>
    <n v="1355810400"/>
    <n v="1355983200"/>
    <x v="423"/>
    <x v="424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86"/>
    <n v="439"/>
    <x v="4"/>
    <s v="GBP"/>
    <n v="1513663200"/>
    <n v="1515045600"/>
    <x v="424"/>
    <x v="425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75.014876033057845"/>
    <n v="605"/>
    <x v="1"/>
    <s v="USD"/>
    <n v="1365915600"/>
    <n v="1366088400"/>
    <x v="425"/>
    <x v="426"/>
    <b v="0"/>
    <b v="1"/>
    <s v="games/video games"/>
    <x v="6"/>
    <x v="11"/>
  </r>
  <r>
    <n v="449"/>
    <x v="444"/>
    <s v="Public-key coherent ability"/>
    <n v="900"/>
    <n v="8703"/>
    <n v="967"/>
    <x v="1"/>
    <n v="101.19767441860465"/>
    <n v="86"/>
    <x v="3"/>
    <s v="DKK"/>
    <n v="1551852000"/>
    <n v="1553317200"/>
    <x v="426"/>
    <x v="427"/>
    <b v="0"/>
    <b v="0"/>
    <s v="games/video games"/>
    <x v="6"/>
    <x v="11"/>
  </r>
  <r>
    <n v="450"/>
    <x v="445"/>
    <s v="Up-sized composite success"/>
    <n v="100"/>
    <n v="4"/>
    <n v="4"/>
    <x v="0"/>
    <n v="4"/>
    <n v="1"/>
    <x v="0"/>
    <s v="CAD"/>
    <n v="1540098000"/>
    <n v="1542088800"/>
    <x v="427"/>
    <x v="428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29.001272669424118"/>
    <n v="6286"/>
    <x v="1"/>
    <s v="USD"/>
    <n v="1500440400"/>
    <n v="1503118800"/>
    <x v="428"/>
    <x v="429"/>
    <b v="0"/>
    <b v="0"/>
    <s v="music/rock"/>
    <x v="1"/>
    <x v="1"/>
  </r>
  <r>
    <n v="452"/>
    <x v="447"/>
    <s v="Realigned impactful artificial intelligence"/>
    <n v="4800"/>
    <n v="3045"/>
    <n v="63.4375"/>
    <x v="0"/>
    <n v="98.225806451612897"/>
    <n v="31"/>
    <x v="1"/>
    <s v="USD"/>
    <n v="1278392400"/>
    <n v="1278478800"/>
    <x v="429"/>
    <x v="43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87.001693480101608"/>
    <n v="1181"/>
    <x v="1"/>
    <s v="USD"/>
    <n v="1480572000"/>
    <n v="1484114400"/>
    <x v="411"/>
    <x v="431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45.205128205128204"/>
    <n v="39"/>
    <x v="1"/>
    <s v="USD"/>
    <n v="1382331600"/>
    <n v="1385445600"/>
    <x v="430"/>
    <x v="432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.001341561577675"/>
    <n v="3727"/>
    <x v="1"/>
    <s v="USD"/>
    <n v="1316754000"/>
    <n v="1318741200"/>
    <x v="431"/>
    <x v="433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94.976947040498445"/>
    <n v="1605"/>
    <x v="1"/>
    <s v="USD"/>
    <n v="1518242400"/>
    <n v="1518242400"/>
    <x v="432"/>
    <x v="434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28.956521739130434"/>
    <n v="46"/>
    <x v="1"/>
    <s v="USD"/>
    <n v="1476421200"/>
    <n v="1476594000"/>
    <x v="433"/>
    <x v="435"/>
    <b v="0"/>
    <b v="0"/>
    <s v="theater/plays"/>
    <x v="3"/>
    <x v="3"/>
  </r>
  <r>
    <n v="458"/>
    <x v="453"/>
    <s v="Pre-emptive neutral portal"/>
    <n v="33800"/>
    <n v="118706"/>
    <n v="351.20118343195264"/>
    <x v="1"/>
    <n v="55.993396226415094"/>
    <n v="2120"/>
    <x v="1"/>
    <s v="USD"/>
    <n v="1269752400"/>
    <n v="1273554000"/>
    <x v="434"/>
    <x v="436"/>
    <b v="0"/>
    <b v="0"/>
    <s v="theater/plays"/>
    <x v="3"/>
    <x v="3"/>
  </r>
  <r>
    <n v="459"/>
    <x v="454"/>
    <s v="Switchable demand-driven help-desk"/>
    <n v="6300"/>
    <n v="5674"/>
    <n v="90.063492063492063"/>
    <x v="0"/>
    <n v="54.038095238095238"/>
    <n v="105"/>
    <x v="1"/>
    <s v="USD"/>
    <n v="1419746400"/>
    <n v="1421906400"/>
    <x v="435"/>
    <x v="437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82.38"/>
    <n v="50"/>
    <x v="1"/>
    <s v="USD"/>
    <n v="1281330000"/>
    <n v="1281589200"/>
    <x v="8"/>
    <x v="438"/>
    <b v="0"/>
    <b v="0"/>
    <s v="theater/plays"/>
    <x v="3"/>
    <x v="3"/>
  </r>
  <r>
    <n v="461"/>
    <x v="456"/>
    <s v="Networked secondary structure"/>
    <n v="98800"/>
    <n v="139354"/>
    <n v="141.04655870445345"/>
    <x v="1"/>
    <n v="66.997115384615384"/>
    <n v="2080"/>
    <x v="1"/>
    <s v="USD"/>
    <n v="1398661200"/>
    <n v="1400389200"/>
    <x v="436"/>
    <x v="439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107.91401869158878"/>
    <n v="535"/>
    <x v="1"/>
    <s v="USD"/>
    <n v="1359525600"/>
    <n v="1362808800"/>
    <x v="385"/>
    <x v="44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69.009501187648453"/>
    <n v="2105"/>
    <x v="1"/>
    <s v="USD"/>
    <n v="1388469600"/>
    <n v="1388815200"/>
    <x v="437"/>
    <x v="441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39.006568144499177"/>
    <n v="2436"/>
    <x v="1"/>
    <s v="USD"/>
    <n v="1518328800"/>
    <n v="1519538400"/>
    <x v="438"/>
    <x v="442"/>
    <b v="0"/>
    <b v="0"/>
    <s v="theater/plays"/>
    <x v="3"/>
    <x v="3"/>
  </r>
  <r>
    <n v="465"/>
    <x v="460"/>
    <s v="Up-sized responsive protocol"/>
    <n v="4700"/>
    <n v="8829"/>
    <n v="187.85106382978722"/>
    <x v="1"/>
    <n v="110.3625"/>
    <n v="80"/>
    <x v="1"/>
    <s v="USD"/>
    <n v="1517032800"/>
    <n v="1517810400"/>
    <x v="439"/>
    <x v="443"/>
    <b v="0"/>
    <b v="0"/>
    <s v="publishing/translations"/>
    <x v="5"/>
    <x v="18"/>
  </r>
  <r>
    <n v="466"/>
    <x v="461"/>
    <s v="Pre-emptive transitional frame"/>
    <n v="1200"/>
    <n v="3984"/>
    <n v="332"/>
    <x v="1"/>
    <n v="94.857142857142861"/>
    <n v="42"/>
    <x v="1"/>
    <s v="USD"/>
    <n v="1368594000"/>
    <n v="1370581200"/>
    <x v="440"/>
    <x v="444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57.935251798561154"/>
    <n v="139"/>
    <x v="0"/>
    <s v="CAD"/>
    <n v="1448258400"/>
    <n v="1448863200"/>
    <x v="441"/>
    <x v="445"/>
    <b v="0"/>
    <b v="1"/>
    <s v="technology/web"/>
    <x v="2"/>
    <x v="2"/>
  </r>
  <r>
    <n v="468"/>
    <x v="463"/>
    <s v="Streamlined neutral analyzer"/>
    <n v="4000"/>
    <n v="1620"/>
    <n v="40.5"/>
    <x v="0"/>
    <n v="101.25"/>
    <n v="16"/>
    <x v="1"/>
    <s v="USD"/>
    <n v="1555218000"/>
    <n v="1556600400"/>
    <x v="442"/>
    <x v="368"/>
    <b v="0"/>
    <b v="0"/>
    <s v="theater/plays"/>
    <x v="3"/>
    <x v="3"/>
  </r>
  <r>
    <n v="469"/>
    <x v="464"/>
    <s v="Assimilated neutral utilization"/>
    <n v="5600"/>
    <n v="10328"/>
    <n v="184.42857142857144"/>
    <x v="1"/>
    <n v="64.95597484276729"/>
    <n v="159"/>
    <x v="1"/>
    <s v="USD"/>
    <n v="1431925200"/>
    <n v="1432098000"/>
    <x v="443"/>
    <x v="446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27.00524934383202"/>
    <n v="381"/>
    <x v="1"/>
    <s v="USD"/>
    <n v="1481522400"/>
    <n v="1482127200"/>
    <x v="315"/>
    <x v="447"/>
    <b v="0"/>
    <b v="0"/>
    <s v="technology/wearables"/>
    <x v="2"/>
    <x v="8"/>
  </r>
  <r>
    <n v="471"/>
    <x v="197"/>
    <s v="Configurable static help-desk"/>
    <n v="3100"/>
    <n v="9889"/>
    <n v="319"/>
    <x v="1"/>
    <n v="50.97422680412371"/>
    <n v="194"/>
    <x v="4"/>
    <s v="GBP"/>
    <n v="1335934800"/>
    <n v="1335934800"/>
    <x v="444"/>
    <x v="448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104.94260869565217"/>
    <n v="575"/>
    <x v="1"/>
    <s v="USD"/>
    <n v="1552280400"/>
    <n v="1556946000"/>
    <x v="445"/>
    <x v="178"/>
    <b v="0"/>
    <b v="0"/>
    <s v="music/rock"/>
    <x v="1"/>
    <x v="1"/>
  </r>
  <r>
    <n v="473"/>
    <x v="467"/>
    <s v="Assimilated fault-tolerant capacity"/>
    <n v="5000"/>
    <n v="8907"/>
    <n v="178.14000000000001"/>
    <x v="1"/>
    <n v="84.028301886792448"/>
    <n v="106"/>
    <x v="1"/>
    <s v="USD"/>
    <n v="1529989200"/>
    <n v="1530075600"/>
    <x v="446"/>
    <x v="449"/>
    <b v="0"/>
    <b v="0"/>
    <s v="music/electric music"/>
    <x v="1"/>
    <x v="5"/>
  </r>
  <r>
    <n v="474"/>
    <x v="468"/>
    <s v="Enhanced neutral ability"/>
    <n v="4000"/>
    <n v="14606"/>
    <n v="365.15"/>
    <x v="1"/>
    <n v="102.85915492957747"/>
    <n v="142"/>
    <x v="1"/>
    <s v="USD"/>
    <n v="1418709600"/>
    <n v="1418796000"/>
    <x v="447"/>
    <x v="45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39.962085308056871"/>
    <n v="211"/>
    <x v="1"/>
    <s v="USD"/>
    <n v="1372136400"/>
    <n v="1372482000"/>
    <x v="448"/>
    <x v="451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51.001785714285717"/>
    <n v="1120"/>
    <x v="1"/>
    <s v="USD"/>
    <n v="1533877200"/>
    <n v="1534395600"/>
    <x v="342"/>
    <x v="452"/>
    <b v="0"/>
    <b v="0"/>
    <s v="publishing/fiction"/>
    <x v="5"/>
    <x v="13"/>
  </r>
  <r>
    <n v="477"/>
    <x v="471"/>
    <s v="Organic object-oriented core"/>
    <n v="8500"/>
    <n v="4613"/>
    <n v="54.270588235294113"/>
    <x v="0"/>
    <n v="40.823008849557525"/>
    <n v="113"/>
    <x v="1"/>
    <s v="USD"/>
    <n v="1309064400"/>
    <n v="1311397200"/>
    <x v="449"/>
    <x v="453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58.999637155297535"/>
    <n v="2756"/>
    <x v="1"/>
    <s v="USD"/>
    <n v="1425877200"/>
    <n v="1426914000"/>
    <x v="450"/>
    <x v="454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71.156069364161851"/>
    <n v="173"/>
    <x v="4"/>
    <s v="GBP"/>
    <n v="1501304400"/>
    <n v="1501477200"/>
    <x v="451"/>
    <x v="455"/>
    <b v="0"/>
    <b v="0"/>
    <s v="food/food trucks"/>
    <x v="0"/>
    <x v="0"/>
  </r>
  <r>
    <n v="480"/>
    <x v="474"/>
    <s v="Balanced bifurcated leverage"/>
    <n v="8600"/>
    <n v="8656"/>
    <n v="100.65116279069768"/>
    <x v="1"/>
    <n v="99.494252873563212"/>
    <n v="87"/>
    <x v="1"/>
    <s v="USD"/>
    <n v="1268287200"/>
    <n v="1269061200"/>
    <x v="452"/>
    <x v="456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03.98634590377114"/>
    <n v="1538"/>
    <x v="1"/>
    <s v="USD"/>
    <n v="1412139600"/>
    <n v="1415772000"/>
    <x v="453"/>
    <x v="457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76.555555555555557"/>
    <n v="9"/>
    <x v="1"/>
    <s v="USD"/>
    <n v="1330063200"/>
    <n v="1331013600"/>
    <x v="454"/>
    <x v="458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87.068592057761734"/>
    <n v="554"/>
    <x v="1"/>
    <s v="USD"/>
    <n v="1576130400"/>
    <n v="1576735200"/>
    <x v="455"/>
    <x v="459"/>
    <b v="0"/>
    <b v="0"/>
    <s v="theater/plays"/>
    <x v="3"/>
    <x v="3"/>
  </r>
  <r>
    <n v="484"/>
    <x v="478"/>
    <s v="Synergistic cohesive adapter"/>
    <n v="29600"/>
    <n v="77021"/>
    <n v="260.20608108108109"/>
    <x v="1"/>
    <n v="48.99554707379135"/>
    <n v="1572"/>
    <x v="4"/>
    <s v="GBP"/>
    <n v="1407128400"/>
    <n v="1411362000"/>
    <x v="456"/>
    <x v="46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42.969135802469133"/>
    <n v="648"/>
    <x v="4"/>
    <s v="GBP"/>
    <n v="1560142800"/>
    <n v="1563685200"/>
    <x v="457"/>
    <x v="461"/>
    <b v="0"/>
    <b v="0"/>
    <s v="theater/plays"/>
    <x v="3"/>
    <x v="3"/>
  </r>
  <r>
    <n v="486"/>
    <x v="480"/>
    <s v="Compatible exuding Graphical User Interface"/>
    <n v="5200"/>
    <n v="702"/>
    <n v="13.5"/>
    <x v="0"/>
    <n v="33.428571428571431"/>
    <n v="21"/>
    <x v="4"/>
    <s v="GBP"/>
    <n v="1520575200"/>
    <n v="1521867600"/>
    <x v="458"/>
    <x v="462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83.982949701619773"/>
    <n v="2346"/>
    <x v="1"/>
    <s v="USD"/>
    <n v="1492664400"/>
    <n v="1495515600"/>
    <x v="459"/>
    <x v="463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01.41739130434783"/>
    <n v="115"/>
    <x v="1"/>
    <s v="USD"/>
    <n v="1454479200"/>
    <n v="1455948000"/>
    <x v="460"/>
    <x v="464"/>
    <b v="0"/>
    <b v="0"/>
    <s v="theater/plays"/>
    <x v="3"/>
    <x v="3"/>
  </r>
  <r>
    <n v="489"/>
    <x v="483"/>
    <s v="Down-sized mobile time-frame"/>
    <n v="9200"/>
    <n v="9339"/>
    <n v="101.5108695652174"/>
    <x v="1"/>
    <n v="109.87058823529412"/>
    <n v="85"/>
    <x v="6"/>
    <s v="EUR"/>
    <n v="1281934800"/>
    <n v="1282366800"/>
    <x v="461"/>
    <x v="465"/>
    <b v="0"/>
    <b v="0"/>
    <s v="technology/wearables"/>
    <x v="2"/>
    <x v="8"/>
  </r>
  <r>
    <n v="490"/>
    <x v="484"/>
    <s v="Innovative disintermediate encryption"/>
    <n v="2400"/>
    <n v="4596"/>
    <n v="191.5"/>
    <x v="1"/>
    <n v="31.916666666666668"/>
    <n v="144"/>
    <x v="1"/>
    <s v="USD"/>
    <n v="1573970400"/>
    <n v="1574575200"/>
    <x v="462"/>
    <x v="466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70.993450675399103"/>
    <n v="2443"/>
    <x v="1"/>
    <s v="USD"/>
    <n v="1372654800"/>
    <n v="1374901200"/>
    <x v="463"/>
    <x v="467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77.026890756302521"/>
    <n v="595"/>
    <x v="1"/>
    <s v="USD"/>
    <n v="1275886800"/>
    <n v="1278910800"/>
    <x v="464"/>
    <x v="468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101.78125"/>
    <n v="64"/>
    <x v="1"/>
    <s v="USD"/>
    <n v="1561784400"/>
    <n v="1562907600"/>
    <x v="465"/>
    <x v="469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51.059701492537314"/>
    <n v="268"/>
    <x v="1"/>
    <s v="USD"/>
    <n v="1332392400"/>
    <n v="1332478800"/>
    <x v="466"/>
    <x v="47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68.02051282051282"/>
    <n v="195"/>
    <x v="3"/>
    <s v="DKK"/>
    <n v="1402376400"/>
    <n v="1402722000"/>
    <x v="467"/>
    <x v="471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30.87037037037037"/>
    <n v="54"/>
    <x v="1"/>
    <s v="USD"/>
    <n v="1495342800"/>
    <n v="1496811600"/>
    <x v="468"/>
    <x v="472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27.908333333333335"/>
    <n v="120"/>
    <x v="1"/>
    <s v="USD"/>
    <n v="1482213600"/>
    <n v="1482213600"/>
    <x v="469"/>
    <x v="473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79.994818652849744"/>
    <n v="579"/>
    <x v="3"/>
    <s v="DKK"/>
    <n v="1420092000"/>
    <n v="1420264800"/>
    <x v="470"/>
    <x v="474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38.003378378378379"/>
    <n v="2072"/>
    <x v="1"/>
    <s v="USD"/>
    <n v="1458018000"/>
    <n v="1458450000"/>
    <x v="471"/>
    <x v="475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x v="495"/>
    <s v="Focused coherent methodology"/>
    <n v="153600"/>
    <n v="107743"/>
    <n v="70.145182291666657"/>
    <x v="0"/>
    <n v="59.990534521158132"/>
    <n v="1796"/>
    <x v="1"/>
    <s v="USD"/>
    <n v="1363064400"/>
    <n v="1363237200"/>
    <x v="473"/>
    <x v="353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37.037634408602152"/>
    <n v="186"/>
    <x v="2"/>
    <s v="AUD"/>
    <n v="1343365200"/>
    <n v="1345870800"/>
    <x v="474"/>
    <x v="476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99.963043478260872"/>
    <n v="460"/>
    <x v="1"/>
    <s v="USD"/>
    <n v="1435726800"/>
    <n v="1437454800"/>
    <x v="72"/>
    <x v="477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111.6774193548387"/>
    <n v="62"/>
    <x v="6"/>
    <s v="EUR"/>
    <n v="1431925200"/>
    <n v="1432011600"/>
    <x v="443"/>
    <x v="478"/>
    <b v="0"/>
    <b v="0"/>
    <s v="music/rock"/>
    <x v="1"/>
    <x v="1"/>
  </r>
  <r>
    <n v="505"/>
    <x v="498"/>
    <s v="Ameliorated explicit parallelism"/>
    <n v="89900"/>
    <n v="12497"/>
    <n v="13.901001112347053"/>
    <x v="0"/>
    <n v="36.014409221902014"/>
    <n v="347"/>
    <x v="1"/>
    <s v="USD"/>
    <n v="1362722400"/>
    <n v="1366347600"/>
    <x v="475"/>
    <x v="479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66.010284810126578"/>
    <n v="2528"/>
    <x v="1"/>
    <s v="USD"/>
    <n v="1511416800"/>
    <n v="1512885600"/>
    <x v="81"/>
    <x v="48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44.05263157894737"/>
    <n v="19"/>
    <x v="1"/>
    <s v="USD"/>
    <n v="1365483600"/>
    <n v="1369717200"/>
    <x v="476"/>
    <x v="481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52.999726551818434"/>
    <n v="3657"/>
    <x v="1"/>
    <s v="USD"/>
    <n v="1532840400"/>
    <n v="1534654800"/>
    <x v="192"/>
    <x v="482"/>
    <b v="0"/>
    <b v="0"/>
    <s v="theater/plays"/>
    <x v="3"/>
    <x v="3"/>
  </r>
  <r>
    <n v="509"/>
    <x v="173"/>
    <s v="Robust zero-defect project"/>
    <n v="168500"/>
    <n v="119510"/>
    <n v="70.925816023738875"/>
    <x v="0"/>
    <n v="95"/>
    <n v="1258"/>
    <x v="1"/>
    <s v="USD"/>
    <n v="1336194000"/>
    <n v="1337058000"/>
    <x v="477"/>
    <x v="483"/>
    <b v="0"/>
    <b v="0"/>
    <s v="theater/plays"/>
    <x v="3"/>
    <x v="3"/>
  </r>
  <r>
    <n v="510"/>
    <x v="502"/>
    <s v="Re-engineered mobile task-force"/>
    <n v="7800"/>
    <n v="9289"/>
    <n v="119.08974358974358"/>
    <x v="1"/>
    <n v="70.908396946564892"/>
    <n v="131"/>
    <x v="2"/>
    <s v="AUD"/>
    <n v="1527742800"/>
    <n v="1529816400"/>
    <x v="478"/>
    <x v="484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98.060773480662988"/>
    <n v="362"/>
    <x v="1"/>
    <s v="USD"/>
    <n v="1564030800"/>
    <n v="1564894800"/>
    <x v="479"/>
    <x v="265"/>
    <b v="0"/>
    <b v="0"/>
    <s v="theater/plays"/>
    <x v="3"/>
    <x v="3"/>
  </r>
  <r>
    <n v="512"/>
    <x v="504"/>
    <s v="Organized explicit core"/>
    <n v="9100"/>
    <n v="12678"/>
    <n v="139.31868131868131"/>
    <x v="1"/>
    <n v="53.046025104602514"/>
    <n v="239"/>
    <x v="1"/>
    <s v="USD"/>
    <n v="1404536400"/>
    <n v="1404622800"/>
    <x v="480"/>
    <x v="485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93.142857142857139"/>
    <n v="35"/>
    <x v="1"/>
    <s v="USD"/>
    <n v="1284008400"/>
    <n v="1284181200"/>
    <x v="180"/>
    <x v="486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8.945075757575758"/>
    <n v="528"/>
    <x v="5"/>
    <s v="CHF"/>
    <n v="1386309600"/>
    <n v="1386741600"/>
    <x v="481"/>
    <x v="412"/>
    <b v="0"/>
    <b v="1"/>
    <s v="music/rock"/>
    <x v="1"/>
    <x v="1"/>
  </r>
  <r>
    <n v="515"/>
    <x v="507"/>
    <s v="Phased 24hour flexibility"/>
    <n v="8600"/>
    <n v="4797"/>
    <n v="55.779069767441861"/>
    <x v="0"/>
    <n v="36.067669172932334"/>
    <n v="133"/>
    <x v="0"/>
    <s v="CAD"/>
    <n v="1324620000"/>
    <n v="1324792800"/>
    <x v="482"/>
    <x v="487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63.030732860520096"/>
    <n v="846"/>
    <x v="1"/>
    <s v="USD"/>
    <n v="1281070800"/>
    <n v="1284354000"/>
    <x v="194"/>
    <x v="488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84.717948717948715"/>
    <n v="78"/>
    <x v="1"/>
    <s v="USD"/>
    <n v="1493960400"/>
    <n v="1494392400"/>
    <x v="483"/>
    <x v="489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62.2"/>
    <n v="10"/>
    <x v="1"/>
    <s v="USD"/>
    <n v="1519365600"/>
    <n v="1519538400"/>
    <x v="484"/>
    <x v="442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01.97518330513255"/>
    <n v="1773"/>
    <x v="1"/>
    <s v="USD"/>
    <n v="1420696800"/>
    <n v="1421906400"/>
    <x v="355"/>
    <x v="437"/>
    <b v="0"/>
    <b v="1"/>
    <s v="music/rock"/>
    <x v="1"/>
    <x v="1"/>
  </r>
  <r>
    <n v="520"/>
    <x v="512"/>
    <s v="Organic radical collaboration"/>
    <n v="800"/>
    <n v="3406"/>
    <n v="425.75"/>
    <x v="1"/>
    <n v="106.4375"/>
    <n v="32"/>
    <x v="1"/>
    <s v="USD"/>
    <n v="1555650000"/>
    <n v="1555909200"/>
    <x v="485"/>
    <x v="49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29.975609756097562"/>
    <n v="369"/>
    <x v="1"/>
    <s v="USD"/>
    <n v="1471928400"/>
    <n v="1472446800"/>
    <x v="486"/>
    <x v="491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85.806282722513089"/>
    <n v="191"/>
    <x v="1"/>
    <s v="USD"/>
    <n v="1341291600"/>
    <n v="1342328400"/>
    <x v="487"/>
    <x v="163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70.82022471910112"/>
    <n v="89"/>
    <x v="1"/>
    <s v="USD"/>
    <n v="1267682400"/>
    <n v="1268114400"/>
    <x v="488"/>
    <x v="492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40.998484082870135"/>
    <n v="1979"/>
    <x v="1"/>
    <s v="USD"/>
    <n v="1272258000"/>
    <n v="1273381200"/>
    <x v="489"/>
    <x v="493"/>
    <b v="0"/>
    <b v="0"/>
    <s v="theater/plays"/>
    <x v="3"/>
    <x v="3"/>
  </r>
  <r>
    <n v="525"/>
    <x v="517"/>
    <s v="Balanced leadingedge data-warehouse"/>
    <n v="2100"/>
    <n v="1768"/>
    <n v="84.19047619047619"/>
    <x v="0"/>
    <n v="28.063492063492063"/>
    <n v="63"/>
    <x v="1"/>
    <s v="USD"/>
    <n v="1290492000"/>
    <n v="1290837600"/>
    <x v="490"/>
    <x v="494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88.054421768707485"/>
    <n v="147"/>
    <x v="1"/>
    <s v="USD"/>
    <n v="1451109600"/>
    <n v="1454306400"/>
    <x v="312"/>
    <x v="495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31"/>
    <n v="6080"/>
    <x v="0"/>
    <s v="CAD"/>
    <n v="1454652000"/>
    <n v="1457762400"/>
    <x v="491"/>
    <x v="496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90.337500000000006"/>
    <n v="80"/>
    <x v="4"/>
    <s v="GBP"/>
    <n v="1385186400"/>
    <n v="1389074400"/>
    <x v="492"/>
    <x v="497"/>
    <b v="0"/>
    <b v="0"/>
    <s v="music/indie rock"/>
    <x v="1"/>
    <x v="7"/>
  </r>
  <r>
    <n v="529"/>
    <x v="521"/>
    <s v="Seamless logistical encryption"/>
    <n v="5100"/>
    <n v="574"/>
    <n v="11.254901960784313"/>
    <x v="0"/>
    <n v="63.777777777777779"/>
    <n v="9"/>
    <x v="1"/>
    <s v="USD"/>
    <n v="1399698000"/>
    <n v="1402117200"/>
    <x v="493"/>
    <x v="18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53.995515695067262"/>
    <n v="1784"/>
    <x v="1"/>
    <s v="USD"/>
    <n v="1283230800"/>
    <n v="1284440400"/>
    <x v="494"/>
    <x v="498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48.993956043956047"/>
    <n v="3640"/>
    <x v="5"/>
    <s v="CHF"/>
    <n v="1384149600"/>
    <n v="1388988000"/>
    <x v="495"/>
    <x v="499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63.857142857142854"/>
    <n v="126"/>
    <x v="0"/>
    <s v="CAD"/>
    <n v="1516860000"/>
    <n v="1516946400"/>
    <x v="496"/>
    <x v="5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82.996393146979258"/>
    <n v="2218"/>
    <x v="4"/>
    <s v="GBP"/>
    <n v="1374642000"/>
    <n v="1377752400"/>
    <x v="497"/>
    <x v="5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55.08230452674897"/>
    <n v="243"/>
    <x v="1"/>
    <s v="USD"/>
    <n v="1534482000"/>
    <n v="1534568400"/>
    <x v="498"/>
    <x v="501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62.044554455445542"/>
    <n v="202"/>
    <x v="6"/>
    <s v="EUR"/>
    <n v="1528434000"/>
    <n v="1528606800"/>
    <x v="499"/>
    <x v="502"/>
    <b v="0"/>
    <b v="1"/>
    <s v="theater/plays"/>
    <x v="3"/>
    <x v="3"/>
  </r>
  <r>
    <n v="536"/>
    <x v="528"/>
    <s v="Enhanced methodical middleware"/>
    <n v="9800"/>
    <n v="14697"/>
    <n v="149.96938775510205"/>
    <x v="1"/>
    <n v="104.97857142857143"/>
    <n v="140"/>
    <x v="6"/>
    <s v="EUR"/>
    <n v="1282626000"/>
    <n v="1284872400"/>
    <x v="500"/>
    <x v="52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94.044676806083643"/>
    <n v="1052"/>
    <x v="3"/>
    <s v="DKK"/>
    <n v="1535605200"/>
    <n v="1537592400"/>
    <x v="501"/>
    <x v="503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44.007716049382715"/>
    <n v="1296"/>
    <x v="1"/>
    <s v="USD"/>
    <n v="1379826000"/>
    <n v="1381208400"/>
    <x v="502"/>
    <x v="504"/>
    <b v="0"/>
    <b v="0"/>
    <s v="games/mobile games"/>
    <x v="6"/>
    <x v="20"/>
  </r>
  <r>
    <n v="539"/>
    <x v="531"/>
    <s v="Assimilated exuding toolset"/>
    <n v="9800"/>
    <n v="7120"/>
    <n v="72.653061224489804"/>
    <x v="0"/>
    <n v="92.467532467532465"/>
    <n v="77"/>
    <x v="1"/>
    <s v="USD"/>
    <n v="1561957200"/>
    <n v="1562475600"/>
    <x v="503"/>
    <x v="505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57.072874493927124"/>
    <n v="247"/>
    <x v="1"/>
    <s v="USD"/>
    <n v="1525496400"/>
    <n v="1527397200"/>
    <x v="504"/>
    <x v="506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109.07848101265823"/>
    <n v="395"/>
    <x v="6"/>
    <s v="EUR"/>
    <n v="1433912400"/>
    <n v="1436158800"/>
    <x v="505"/>
    <x v="507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39.387755102040813"/>
    <n v="49"/>
    <x v="4"/>
    <s v="GBP"/>
    <n v="1453442400"/>
    <n v="1456034400"/>
    <x v="506"/>
    <x v="508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77.022222222222226"/>
    <n v="180"/>
    <x v="1"/>
    <s v="USD"/>
    <n v="1378875600"/>
    <n v="1380171600"/>
    <x v="507"/>
    <x v="509"/>
    <b v="0"/>
    <b v="0"/>
    <s v="games/video games"/>
    <x v="6"/>
    <x v="11"/>
  </r>
  <r>
    <n v="544"/>
    <x v="536"/>
    <s v="Public-key 3rdgeneration system engine"/>
    <n v="2800"/>
    <n v="7742"/>
    <n v="276.5"/>
    <x v="1"/>
    <n v="92.166666666666671"/>
    <n v="84"/>
    <x v="1"/>
    <s v="USD"/>
    <n v="1452232800"/>
    <n v="1453356000"/>
    <x v="508"/>
    <x v="510"/>
    <b v="0"/>
    <b v="0"/>
    <s v="music/rock"/>
    <x v="1"/>
    <x v="1"/>
  </r>
  <r>
    <n v="545"/>
    <x v="537"/>
    <s v="Organized value-added access"/>
    <n v="184800"/>
    <n v="164109"/>
    <n v="88.803571428571431"/>
    <x v="0"/>
    <n v="61.007063197026021"/>
    <n v="2690"/>
    <x v="1"/>
    <s v="USD"/>
    <n v="1577253600"/>
    <n v="1578981600"/>
    <x v="509"/>
    <x v="511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78.068181818181813"/>
    <n v="88"/>
    <x v="1"/>
    <s v="USD"/>
    <n v="1537160400"/>
    <n v="1537419600"/>
    <x v="510"/>
    <x v="512"/>
    <b v="0"/>
    <b v="1"/>
    <s v="theater/plays"/>
    <x v="3"/>
    <x v="3"/>
  </r>
  <r>
    <n v="547"/>
    <x v="539"/>
    <s v="Focused solution-oriented matrix"/>
    <n v="1300"/>
    <n v="12597"/>
    <n v="969"/>
    <x v="1"/>
    <n v="80.75"/>
    <n v="156"/>
    <x v="1"/>
    <s v="USD"/>
    <n v="1422165600"/>
    <n v="1423202400"/>
    <x v="511"/>
    <x v="513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59.991289782244557"/>
    <n v="2985"/>
    <x v="1"/>
    <s v="USD"/>
    <n v="1459486800"/>
    <n v="1460610000"/>
    <x v="512"/>
    <x v="514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110.03018372703411"/>
    <n v="762"/>
    <x v="1"/>
    <s v="USD"/>
    <n v="1369717200"/>
    <n v="1370494800"/>
    <x v="513"/>
    <x v="515"/>
    <b v="0"/>
    <b v="0"/>
    <s v="technology/wearables"/>
    <x v="2"/>
    <x v="8"/>
  </r>
  <r>
    <n v="550"/>
    <x v="542"/>
    <s v="De-engineered disintermediate encoding"/>
    <n v="100"/>
    <n v="4"/>
    <n v="4"/>
    <x v="3"/>
    <n v="4"/>
    <n v="1"/>
    <x v="5"/>
    <s v="CHF"/>
    <n v="1330495200"/>
    <n v="1332306000"/>
    <x v="514"/>
    <x v="516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37.99856063332134"/>
    <n v="2779"/>
    <x v="2"/>
    <s v="AUD"/>
    <n v="1419055200"/>
    <n v="1422511200"/>
    <x v="515"/>
    <x v="517"/>
    <b v="0"/>
    <b v="1"/>
    <s v="technology/web"/>
    <x v="2"/>
    <x v="2"/>
  </r>
  <r>
    <n v="552"/>
    <x v="544"/>
    <s v="Distributed human-resource policy"/>
    <n v="9000"/>
    <n v="8866"/>
    <n v="98.51111111111112"/>
    <x v="0"/>
    <n v="96.369565217391298"/>
    <n v="92"/>
    <x v="1"/>
    <s v="USD"/>
    <n v="1480140000"/>
    <n v="1480312800"/>
    <x v="516"/>
    <x v="518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72.978599221789878"/>
    <n v="1028"/>
    <x v="1"/>
    <s v="USD"/>
    <n v="1293948000"/>
    <n v="1294034400"/>
    <x v="517"/>
    <x v="519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26.007220216606498"/>
    <n v="554"/>
    <x v="0"/>
    <s v="CAD"/>
    <n v="1482127200"/>
    <n v="1482645600"/>
    <x v="518"/>
    <x v="520"/>
    <b v="0"/>
    <b v="0"/>
    <s v="music/indie rock"/>
    <x v="1"/>
    <x v="7"/>
  </r>
  <r>
    <n v="555"/>
    <x v="547"/>
    <s v="Organic maximized database"/>
    <n v="6300"/>
    <n v="14089"/>
    <n v="223.63492063492063"/>
    <x v="1"/>
    <n v="104.36296296296297"/>
    <n v="135"/>
    <x v="3"/>
    <s v="DKK"/>
    <n v="1396414800"/>
    <n v="1399093200"/>
    <x v="519"/>
    <x v="219"/>
    <b v="0"/>
    <b v="0"/>
    <s v="music/rock"/>
    <x v="1"/>
    <x v="1"/>
  </r>
  <r>
    <n v="556"/>
    <x v="195"/>
    <s v="Grass-roots 24/7 attitude"/>
    <n v="5200"/>
    <n v="12467"/>
    <n v="239.75"/>
    <x v="1"/>
    <n v="102.18852459016394"/>
    <n v="122"/>
    <x v="1"/>
    <s v="USD"/>
    <n v="1315285200"/>
    <n v="1315890000"/>
    <x v="520"/>
    <x v="521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54.117647058823529"/>
    <n v="221"/>
    <x v="1"/>
    <s v="USD"/>
    <n v="1443762000"/>
    <n v="1444021200"/>
    <x v="521"/>
    <x v="522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63.222222222222221"/>
    <n v="126"/>
    <x v="1"/>
    <s v="USD"/>
    <n v="1456293600"/>
    <n v="1460005200"/>
    <x v="522"/>
    <x v="523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4.03228962818004"/>
    <n v="1022"/>
    <x v="1"/>
    <s v="USD"/>
    <n v="1470114000"/>
    <n v="1470718800"/>
    <x v="523"/>
    <x v="524"/>
    <b v="0"/>
    <b v="0"/>
    <s v="theater/plays"/>
    <x v="3"/>
    <x v="3"/>
  </r>
  <r>
    <n v="560"/>
    <x v="551"/>
    <s v="Re-engineered radical policy"/>
    <n v="20000"/>
    <n v="158832"/>
    <n v="794.16"/>
    <x v="1"/>
    <n v="49.994334277620396"/>
    <n v="3177"/>
    <x v="1"/>
    <s v="USD"/>
    <n v="1321596000"/>
    <n v="1325052000"/>
    <x v="524"/>
    <x v="348"/>
    <b v="0"/>
    <b v="0"/>
    <s v="film &amp; video/animation"/>
    <x v="4"/>
    <x v="10"/>
  </r>
  <r>
    <n v="561"/>
    <x v="552"/>
    <s v="Down-sized logistical adapter"/>
    <n v="3000"/>
    <n v="11091"/>
    <n v="369.7"/>
    <x v="1"/>
    <n v="56.015151515151516"/>
    <n v="198"/>
    <x v="5"/>
    <s v="CHF"/>
    <n v="1318827600"/>
    <n v="1319000400"/>
    <x v="525"/>
    <x v="28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48.807692307692307"/>
    <n v="26"/>
    <x v="5"/>
    <s v="CHF"/>
    <n v="1552366800"/>
    <n v="1552539600"/>
    <x v="188"/>
    <x v="525"/>
    <b v="0"/>
    <b v="0"/>
    <s v="music/rock"/>
    <x v="1"/>
    <x v="1"/>
  </r>
  <r>
    <n v="563"/>
    <x v="554"/>
    <s v="Optional tangible pricing structure"/>
    <n v="3700"/>
    <n v="5107"/>
    <n v="138.02702702702703"/>
    <x v="1"/>
    <n v="60.082352941176474"/>
    <n v="85"/>
    <x v="2"/>
    <s v="AUD"/>
    <n v="1542088800"/>
    <n v="1543816800"/>
    <x v="526"/>
    <x v="526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78.990502793296088"/>
    <n v="1790"/>
    <x v="1"/>
    <s v="USD"/>
    <n v="1426395600"/>
    <n v="1427086800"/>
    <x v="527"/>
    <x v="527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53.99499443826474"/>
    <n v="3596"/>
    <x v="1"/>
    <s v="USD"/>
    <n v="1321336800"/>
    <n v="1323064800"/>
    <x v="528"/>
    <x v="528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111.45945945945945"/>
    <n v="37"/>
    <x v="1"/>
    <s v="USD"/>
    <n v="1456293600"/>
    <n v="1458277200"/>
    <x v="522"/>
    <x v="529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60.922131147540981"/>
    <n v="244"/>
    <x v="1"/>
    <s v="USD"/>
    <n v="1404968400"/>
    <n v="1405141200"/>
    <x v="529"/>
    <x v="36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26.0015444015444"/>
    <n v="5180"/>
    <x v="1"/>
    <s v="USD"/>
    <n v="1279170000"/>
    <n v="1283058000"/>
    <x v="530"/>
    <x v="254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80.993208828522924"/>
    <n v="589"/>
    <x v="6"/>
    <s v="EUR"/>
    <n v="1294725600"/>
    <n v="1295762400"/>
    <x v="531"/>
    <x v="53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34.995963302752294"/>
    <n v="2725"/>
    <x v="1"/>
    <s v="USD"/>
    <n v="1419055200"/>
    <n v="1419573600"/>
    <x v="515"/>
    <x v="531"/>
    <b v="0"/>
    <b v="1"/>
    <s v="music/rock"/>
    <x v="1"/>
    <x v="1"/>
  </r>
  <r>
    <n v="571"/>
    <x v="562"/>
    <s v="Monitored grid-enabled model"/>
    <n v="3500"/>
    <n v="3295"/>
    <n v="94.142857142857139"/>
    <x v="0"/>
    <n v="94.142857142857139"/>
    <n v="35"/>
    <x v="6"/>
    <s v="EUR"/>
    <n v="1434690000"/>
    <n v="1438750800"/>
    <x v="532"/>
    <x v="532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52.085106382978722"/>
    <n v="94"/>
    <x v="1"/>
    <s v="USD"/>
    <n v="1443416400"/>
    <n v="1444798800"/>
    <x v="533"/>
    <x v="533"/>
    <b v="0"/>
    <b v="1"/>
    <s v="music/rock"/>
    <x v="1"/>
    <x v="1"/>
  </r>
  <r>
    <n v="573"/>
    <x v="564"/>
    <s v="Total incremental productivity"/>
    <n v="6700"/>
    <n v="7496"/>
    <n v="111.88059701492537"/>
    <x v="1"/>
    <n v="24.986666666666668"/>
    <n v="300"/>
    <x v="1"/>
    <s v="USD"/>
    <n v="1399006800"/>
    <n v="1399179600"/>
    <x v="409"/>
    <x v="534"/>
    <b v="0"/>
    <b v="0"/>
    <s v="journalism/audio"/>
    <x v="8"/>
    <x v="23"/>
  </r>
  <r>
    <n v="574"/>
    <x v="565"/>
    <s v="Adaptive local task-force"/>
    <n v="2700"/>
    <n v="9967"/>
    <n v="369.14814814814815"/>
    <x v="1"/>
    <n v="69.215277777777771"/>
    <n v="144"/>
    <x v="1"/>
    <s v="USD"/>
    <n v="1575698400"/>
    <n v="1576562400"/>
    <x v="534"/>
    <x v="535"/>
    <b v="0"/>
    <b v="1"/>
    <s v="food/food trucks"/>
    <x v="0"/>
    <x v="0"/>
  </r>
  <r>
    <n v="575"/>
    <x v="566"/>
    <s v="Universal zero-defect concept"/>
    <n v="83300"/>
    <n v="52421"/>
    <n v="62.930372148859547"/>
    <x v="0"/>
    <n v="93.944444444444443"/>
    <n v="558"/>
    <x v="1"/>
    <s v="USD"/>
    <n v="1400562000"/>
    <n v="1400821200"/>
    <x v="53"/>
    <x v="536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98.40625"/>
    <n v="64"/>
    <x v="1"/>
    <s v="USD"/>
    <n v="1509512400"/>
    <n v="1510984800"/>
    <x v="535"/>
    <x v="537"/>
    <b v="0"/>
    <b v="0"/>
    <s v="theater/plays"/>
    <x v="3"/>
    <x v="3"/>
  </r>
  <r>
    <n v="577"/>
    <x v="568"/>
    <s v="Adaptive 24hour projection"/>
    <n v="8200"/>
    <n v="1546"/>
    <n v="18.853658536585368"/>
    <x v="3"/>
    <n v="41.783783783783782"/>
    <n v="37"/>
    <x v="1"/>
    <s v="USD"/>
    <n v="1299823200"/>
    <n v="1302066000"/>
    <x v="536"/>
    <x v="538"/>
    <b v="0"/>
    <b v="0"/>
    <s v="music/jazz"/>
    <x v="1"/>
    <x v="17"/>
  </r>
  <r>
    <n v="578"/>
    <x v="569"/>
    <s v="Sharable radical toolset"/>
    <n v="96500"/>
    <n v="16168"/>
    <n v="16.754404145077721"/>
    <x v="0"/>
    <n v="65.991836734693877"/>
    <n v="245"/>
    <x v="1"/>
    <s v="USD"/>
    <n v="1322719200"/>
    <n v="1322978400"/>
    <x v="537"/>
    <x v="539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72.05747126436782"/>
    <n v="87"/>
    <x v="1"/>
    <s v="USD"/>
    <n v="1312693200"/>
    <n v="1313730000"/>
    <x v="538"/>
    <x v="540"/>
    <b v="0"/>
    <b v="0"/>
    <s v="music/jazz"/>
    <x v="1"/>
    <x v="17"/>
  </r>
  <r>
    <n v="580"/>
    <x v="251"/>
    <s v="Seamless 6thgeneration extranet"/>
    <n v="43800"/>
    <n v="149578"/>
    <n v="341.5022831050228"/>
    <x v="1"/>
    <n v="48.003209242618745"/>
    <n v="3116"/>
    <x v="1"/>
    <s v="USD"/>
    <n v="1393394400"/>
    <n v="1394085600"/>
    <x v="539"/>
    <x v="541"/>
    <b v="0"/>
    <b v="0"/>
    <s v="theater/plays"/>
    <x v="3"/>
    <x v="3"/>
  </r>
  <r>
    <n v="581"/>
    <x v="571"/>
    <s v="Sharable mobile knowledgebase"/>
    <n v="6000"/>
    <n v="3841"/>
    <n v="64.016666666666666"/>
    <x v="0"/>
    <n v="54.098591549295776"/>
    <n v="71"/>
    <x v="1"/>
    <s v="USD"/>
    <n v="1304053200"/>
    <n v="1305349200"/>
    <x v="540"/>
    <x v="542"/>
    <b v="0"/>
    <b v="0"/>
    <s v="technology/web"/>
    <x v="2"/>
    <x v="2"/>
  </r>
  <r>
    <n v="582"/>
    <x v="572"/>
    <s v="Cross-group global system engine"/>
    <n v="8700"/>
    <n v="4531"/>
    <n v="52.080459770114942"/>
    <x v="0"/>
    <n v="107.88095238095238"/>
    <n v="42"/>
    <x v="1"/>
    <s v="USD"/>
    <n v="1433912400"/>
    <n v="1434344400"/>
    <x v="505"/>
    <x v="543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67.034103410341032"/>
    <n v="909"/>
    <x v="1"/>
    <s v="USD"/>
    <n v="1329717600"/>
    <n v="1331186400"/>
    <x v="541"/>
    <x v="544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64.01425914445133"/>
    <n v="1613"/>
    <x v="1"/>
    <s v="USD"/>
    <n v="1335330000"/>
    <n v="1336539600"/>
    <x v="542"/>
    <x v="545"/>
    <b v="0"/>
    <b v="0"/>
    <s v="technology/web"/>
    <x v="2"/>
    <x v="2"/>
  </r>
  <r>
    <n v="585"/>
    <x v="574"/>
    <s v="Reactive analyzing function"/>
    <n v="8900"/>
    <n v="13065"/>
    <n v="146.79775280898878"/>
    <x v="1"/>
    <n v="96.066176470588232"/>
    <n v="136"/>
    <x v="1"/>
    <s v="USD"/>
    <n v="1268888400"/>
    <n v="1269752400"/>
    <x v="543"/>
    <x v="546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51.184615384615384"/>
    <n v="130"/>
    <x v="1"/>
    <s v="USD"/>
    <n v="1289973600"/>
    <n v="1291615200"/>
    <x v="544"/>
    <x v="547"/>
    <b v="0"/>
    <b v="0"/>
    <s v="music/rock"/>
    <x v="1"/>
    <x v="1"/>
  </r>
  <r>
    <n v="587"/>
    <x v="576"/>
    <s v="Open-source analyzing monitoring"/>
    <n v="9400"/>
    <n v="6852"/>
    <n v="72.893617021276597"/>
    <x v="0"/>
    <n v="43.92307692307692"/>
    <n v="156"/>
    <x v="0"/>
    <s v="CAD"/>
    <n v="1547877600"/>
    <n v="1552366800"/>
    <x v="35"/>
    <x v="548"/>
    <b v="0"/>
    <b v="1"/>
    <s v="food/food trucks"/>
    <x v="0"/>
    <x v="0"/>
  </r>
  <r>
    <n v="588"/>
    <x v="577"/>
    <s v="Up-sized discrete firmware"/>
    <n v="157600"/>
    <n v="124517"/>
    <n v="79.008248730964468"/>
    <x v="0"/>
    <n v="91.021198830409361"/>
    <n v="1368"/>
    <x v="4"/>
    <s v="GBP"/>
    <n v="1269493200"/>
    <n v="1272171600"/>
    <x v="152"/>
    <x v="298"/>
    <b v="0"/>
    <b v="0"/>
    <s v="theater/plays"/>
    <x v="3"/>
    <x v="3"/>
  </r>
  <r>
    <n v="589"/>
    <x v="578"/>
    <s v="Exclusive intangible extranet"/>
    <n v="7900"/>
    <n v="5113"/>
    <n v="64.721518987341781"/>
    <x v="0"/>
    <n v="50.127450980392155"/>
    <n v="102"/>
    <x v="1"/>
    <s v="USD"/>
    <n v="1436072400"/>
    <n v="1436677200"/>
    <x v="545"/>
    <x v="549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67.720930232558146"/>
    <n v="86"/>
    <x v="2"/>
    <s v="AUD"/>
    <n v="1419141600"/>
    <n v="1420092000"/>
    <x v="546"/>
    <x v="55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61.03921568627451"/>
    <n v="102"/>
    <x v="1"/>
    <s v="USD"/>
    <n v="1279083600"/>
    <n v="1279947600"/>
    <x v="547"/>
    <x v="551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80.011857707509876"/>
    <n v="253"/>
    <x v="1"/>
    <s v="USD"/>
    <n v="1401426000"/>
    <n v="1402203600"/>
    <x v="548"/>
    <x v="552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7.001497753369947"/>
    <n v="4006"/>
    <x v="1"/>
    <s v="USD"/>
    <n v="1395810000"/>
    <n v="1396933200"/>
    <x v="549"/>
    <x v="238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71.127388535031841"/>
    <n v="157"/>
    <x v="1"/>
    <s v="USD"/>
    <n v="1467003600"/>
    <n v="1467262800"/>
    <x v="550"/>
    <x v="553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89.99079189686924"/>
    <n v="1629"/>
    <x v="1"/>
    <s v="USD"/>
    <n v="1268715600"/>
    <n v="1270530000"/>
    <x v="551"/>
    <x v="554"/>
    <b v="0"/>
    <b v="1"/>
    <s v="theater/plays"/>
    <x v="3"/>
    <x v="3"/>
  </r>
  <r>
    <n v="596"/>
    <x v="585"/>
    <s v="Managed optimizing archive"/>
    <n v="7900"/>
    <n v="7875"/>
    <n v="99.683544303797461"/>
    <x v="0"/>
    <n v="43.032786885245905"/>
    <n v="183"/>
    <x v="1"/>
    <s v="USD"/>
    <n v="1457157600"/>
    <n v="1457762400"/>
    <x v="552"/>
    <x v="496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67.997714808043881"/>
    <n v="2188"/>
    <x v="1"/>
    <s v="USD"/>
    <n v="1573970400"/>
    <n v="1575525600"/>
    <x v="462"/>
    <x v="555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73.004566210045667"/>
    <n v="2409"/>
    <x v="6"/>
    <s v="EUR"/>
    <n v="1276578000"/>
    <n v="1279083600"/>
    <x v="553"/>
    <x v="556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62.341463414634148"/>
    <n v="82"/>
    <x v="3"/>
    <s v="DKK"/>
    <n v="1423720800"/>
    <n v="1424412000"/>
    <x v="554"/>
    <x v="557"/>
    <b v="0"/>
    <b v="0"/>
    <s v="film &amp; video/documentary"/>
    <x v="4"/>
    <x v="4"/>
  </r>
  <r>
    <n v="600"/>
    <x v="589"/>
    <s v="Cross-platform tertiary array"/>
    <n v="100"/>
    <n v="5"/>
    <n v="5"/>
    <x v="0"/>
    <n v="5"/>
    <n v="1"/>
    <x v="4"/>
    <s v="GBP"/>
    <n v="1375160400"/>
    <n v="1376197200"/>
    <x v="555"/>
    <x v="558"/>
    <b v="0"/>
    <b v="0"/>
    <s v="food/food trucks"/>
    <x v="0"/>
    <x v="0"/>
  </r>
  <r>
    <n v="601"/>
    <x v="590"/>
    <s v="Inverse neutral structure"/>
    <n v="6300"/>
    <n v="13018"/>
    <n v="206.63492063492063"/>
    <x v="1"/>
    <n v="67.103092783505161"/>
    <n v="194"/>
    <x v="1"/>
    <s v="USD"/>
    <n v="1401426000"/>
    <n v="1402894800"/>
    <x v="548"/>
    <x v="559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79.978947368421046"/>
    <n v="1140"/>
    <x v="1"/>
    <s v="USD"/>
    <n v="1433480400"/>
    <n v="1434430800"/>
    <x v="62"/>
    <x v="56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62.176470588235297"/>
    <n v="102"/>
    <x v="1"/>
    <s v="USD"/>
    <n v="1555563600"/>
    <n v="1557896400"/>
    <x v="556"/>
    <x v="561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53.005950297514879"/>
    <n v="2857"/>
    <x v="1"/>
    <s v="USD"/>
    <n v="1295676000"/>
    <n v="1297490400"/>
    <x v="557"/>
    <x v="562"/>
    <b v="0"/>
    <b v="0"/>
    <s v="theater/plays"/>
    <x v="3"/>
    <x v="3"/>
  </r>
  <r>
    <n v="605"/>
    <x v="594"/>
    <s v="Profound solution-oriented matrix"/>
    <n v="3300"/>
    <n v="6178"/>
    <n v="187.21212121212122"/>
    <x v="1"/>
    <n v="57.738317757009348"/>
    <n v="107"/>
    <x v="1"/>
    <s v="USD"/>
    <n v="1443848400"/>
    <n v="1447394400"/>
    <x v="27"/>
    <x v="563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40.03125"/>
    <n v="160"/>
    <x v="4"/>
    <s v="GBP"/>
    <n v="1457330400"/>
    <n v="1458277200"/>
    <x v="558"/>
    <x v="529"/>
    <b v="0"/>
    <b v="0"/>
    <s v="music/rock"/>
    <x v="1"/>
    <x v="1"/>
  </r>
  <r>
    <n v="607"/>
    <x v="596"/>
    <s v="Fundamental needs-based frame"/>
    <n v="137600"/>
    <n v="180667"/>
    <n v="131.29869186046511"/>
    <x v="1"/>
    <n v="81.016591928251117"/>
    <n v="2230"/>
    <x v="1"/>
    <s v="USD"/>
    <n v="1395550800"/>
    <n v="1395723600"/>
    <x v="559"/>
    <x v="564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5.047468354430379"/>
    <n v="316"/>
    <x v="1"/>
    <s v="USD"/>
    <n v="1551852000"/>
    <n v="1552197600"/>
    <x v="426"/>
    <x v="565"/>
    <b v="0"/>
    <b v="1"/>
    <s v="music/jazz"/>
    <x v="1"/>
    <x v="17"/>
  </r>
  <r>
    <n v="609"/>
    <x v="598"/>
    <s v="Upgradable holistic system engine"/>
    <n v="10000"/>
    <n v="12042"/>
    <n v="120.41999999999999"/>
    <x v="1"/>
    <n v="102.92307692307692"/>
    <n v="117"/>
    <x v="1"/>
    <s v="USD"/>
    <n v="1547618400"/>
    <n v="1549087200"/>
    <x v="560"/>
    <x v="566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27.998126756166094"/>
    <n v="6406"/>
    <x v="1"/>
    <s v="USD"/>
    <n v="1355637600"/>
    <n v="1356847200"/>
    <x v="561"/>
    <x v="567"/>
    <b v="0"/>
    <b v="0"/>
    <s v="theater/plays"/>
    <x v="3"/>
    <x v="3"/>
  </r>
  <r>
    <n v="611"/>
    <x v="600"/>
    <s v="Multi-lateral maximized core"/>
    <n v="8200"/>
    <n v="1136"/>
    <n v="13.853658536585368"/>
    <x v="3"/>
    <n v="75.733333333333334"/>
    <n v="15"/>
    <x v="1"/>
    <s v="USD"/>
    <n v="1374728400"/>
    <n v="1375765200"/>
    <x v="562"/>
    <x v="568"/>
    <b v="0"/>
    <b v="0"/>
    <s v="theater/plays"/>
    <x v="3"/>
    <x v="3"/>
  </r>
  <r>
    <n v="612"/>
    <x v="601"/>
    <s v="Innovative holistic hub"/>
    <n v="6200"/>
    <n v="8645"/>
    <n v="139.43548387096774"/>
    <x v="1"/>
    <n v="45.026041666666664"/>
    <n v="192"/>
    <x v="1"/>
    <s v="USD"/>
    <n v="1287810000"/>
    <n v="1289800800"/>
    <x v="563"/>
    <x v="569"/>
    <b v="0"/>
    <b v="0"/>
    <s v="music/electric music"/>
    <x v="1"/>
    <x v="5"/>
  </r>
  <r>
    <n v="613"/>
    <x v="602"/>
    <s v="Reverse-engineered 24/7 methodology"/>
    <n v="1100"/>
    <n v="1914"/>
    <n v="174"/>
    <x v="1"/>
    <n v="73.615384615384613"/>
    <n v="26"/>
    <x v="0"/>
    <s v="CAD"/>
    <n v="1503723600"/>
    <n v="1504501200"/>
    <x v="564"/>
    <x v="57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56.991701244813278"/>
    <n v="723"/>
    <x v="1"/>
    <s v="USD"/>
    <n v="1484114400"/>
    <n v="1485669600"/>
    <x v="565"/>
    <x v="571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85.223529411764702"/>
    <n v="170"/>
    <x v="6"/>
    <s v="EUR"/>
    <n v="1461906000"/>
    <n v="1462770000"/>
    <x v="566"/>
    <x v="572"/>
    <b v="0"/>
    <b v="0"/>
    <s v="theater/plays"/>
    <x v="3"/>
    <x v="3"/>
  </r>
  <r>
    <n v="616"/>
    <x v="605"/>
    <s v="Quality-focused 24/7 superstructure"/>
    <n v="6400"/>
    <n v="12129"/>
    <n v="189.515625"/>
    <x v="1"/>
    <n v="50.962184873949582"/>
    <n v="238"/>
    <x v="4"/>
    <s v="GBP"/>
    <n v="1379653200"/>
    <n v="1379739600"/>
    <x v="567"/>
    <x v="573"/>
    <b v="0"/>
    <b v="1"/>
    <s v="music/indie rock"/>
    <x v="1"/>
    <x v="7"/>
  </r>
  <r>
    <n v="617"/>
    <x v="606"/>
    <s v="Multi-channeled local intranet"/>
    <n v="1400"/>
    <n v="3496"/>
    <n v="249.71428571428572"/>
    <x v="1"/>
    <n v="63.563636363636363"/>
    <n v="55"/>
    <x v="1"/>
    <s v="USD"/>
    <n v="1401858000"/>
    <n v="1402722000"/>
    <x v="568"/>
    <x v="471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80.999165275459092"/>
    <n v="1198"/>
    <x v="1"/>
    <s v="USD"/>
    <n v="1367470800"/>
    <n v="1369285200"/>
    <x v="569"/>
    <x v="574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86.044753086419746"/>
    <n v="648"/>
    <x v="1"/>
    <s v="USD"/>
    <n v="1304658000"/>
    <n v="1304744400"/>
    <x v="570"/>
    <x v="575"/>
    <b v="1"/>
    <b v="1"/>
    <s v="theater/plays"/>
    <x v="3"/>
    <x v="3"/>
  </r>
  <r>
    <n v="620"/>
    <x v="609"/>
    <s v="Synergized well-modulated project"/>
    <n v="4300"/>
    <n v="11525"/>
    <n v="268.02325581395348"/>
    <x v="1"/>
    <n v="90.0390625"/>
    <n v="128"/>
    <x v="2"/>
    <s v="AUD"/>
    <n v="1467954000"/>
    <n v="1468299600"/>
    <x v="571"/>
    <x v="576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74.006063432835816"/>
    <n v="2144"/>
    <x v="1"/>
    <s v="USD"/>
    <n v="1473742800"/>
    <n v="1474174800"/>
    <x v="572"/>
    <x v="577"/>
    <b v="0"/>
    <b v="0"/>
    <s v="theater/plays"/>
    <x v="3"/>
    <x v="3"/>
  </r>
  <r>
    <n v="622"/>
    <x v="611"/>
    <s v="Total leadingedge neural-net"/>
    <n v="189000"/>
    <n v="5916"/>
    <n v="3.1301587301587301"/>
    <x v="0"/>
    <n v="92.4375"/>
    <n v="64"/>
    <x v="1"/>
    <s v="USD"/>
    <n v="1523768400"/>
    <n v="1526014800"/>
    <x v="573"/>
    <x v="578"/>
    <b v="0"/>
    <b v="0"/>
    <s v="music/indie rock"/>
    <x v="1"/>
    <x v="7"/>
  </r>
  <r>
    <n v="623"/>
    <x v="612"/>
    <s v="Organic actuating protocol"/>
    <n v="94300"/>
    <n v="150806"/>
    <n v="159.92152704135739"/>
    <x v="1"/>
    <n v="55.999257333828446"/>
    <n v="2693"/>
    <x v="4"/>
    <s v="GBP"/>
    <n v="1437022800"/>
    <n v="1437454800"/>
    <x v="574"/>
    <x v="477"/>
    <b v="0"/>
    <b v="0"/>
    <s v="theater/plays"/>
    <x v="3"/>
    <x v="3"/>
  </r>
  <r>
    <n v="624"/>
    <x v="613"/>
    <s v="Down-sized national software"/>
    <n v="5100"/>
    <n v="14249"/>
    <n v="279.39215686274508"/>
    <x v="1"/>
    <n v="32.983796296296298"/>
    <n v="432"/>
    <x v="1"/>
    <s v="USD"/>
    <n v="1422165600"/>
    <n v="1422684000"/>
    <x v="511"/>
    <x v="579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93.596774193548384"/>
    <n v="62"/>
    <x v="1"/>
    <s v="USD"/>
    <n v="1580104800"/>
    <n v="1581314400"/>
    <x v="575"/>
    <x v="58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69.867724867724874"/>
    <n v="189"/>
    <x v="1"/>
    <s v="USD"/>
    <n v="1285650000"/>
    <n v="1286427600"/>
    <x v="576"/>
    <x v="581"/>
    <b v="0"/>
    <b v="1"/>
    <s v="theater/plays"/>
    <x v="3"/>
    <x v="3"/>
  </r>
  <r>
    <n v="627"/>
    <x v="616"/>
    <s v="Open-architected incremental ability"/>
    <n v="1600"/>
    <n v="11108"/>
    <n v="694.25"/>
    <x v="1"/>
    <n v="72.129870129870127"/>
    <n v="154"/>
    <x v="4"/>
    <s v="GBP"/>
    <n v="1276664400"/>
    <n v="1278738000"/>
    <x v="577"/>
    <x v="582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30.041666666666668"/>
    <n v="96"/>
    <x v="1"/>
    <s v="USD"/>
    <n v="1286168400"/>
    <n v="1286427600"/>
    <x v="578"/>
    <x v="581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3.968000000000004"/>
    <n v="750"/>
    <x v="1"/>
    <s v="USD"/>
    <n v="1467781200"/>
    <n v="1467954000"/>
    <x v="579"/>
    <x v="583"/>
    <b v="0"/>
    <b v="1"/>
    <s v="theater/plays"/>
    <x v="3"/>
    <x v="3"/>
  </r>
  <r>
    <n v="630"/>
    <x v="619"/>
    <s v="Grass-roots directional workforce"/>
    <n v="9500"/>
    <n v="5973"/>
    <n v="62.873684210526314"/>
    <x v="3"/>
    <n v="68.65517241379311"/>
    <n v="87"/>
    <x v="1"/>
    <s v="USD"/>
    <n v="1556686800"/>
    <n v="1557637200"/>
    <x v="580"/>
    <x v="584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59.992164544564154"/>
    <n v="3063"/>
    <x v="1"/>
    <s v="USD"/>
    <n v="1553576400"/>
    <n v="1553922000"/>
    <x v="581"/>
    <x v="585"/>
    <b v="0"/>
    <b v="0"/>
    <s v="theater/plays"/>
    <x v="3"/>
    <x v="3"/>
  </r>
  <r>
    <n v="632"/>
    <x v="621"/>
    <s v="Reduced interactive matrix"/>
    <n v="72100"/>
    <n v="30902"/>
    <n v="42.859916782246884"/>
    <x v="2"/>
    <n v="111.15827338129496"/>
    <n v="278"/>
    <x v="1"/>
    <s v="USD"/>
    <n v="1414904400"/>
    <n v="1416463200"/>
    <x v="582"/>
    <x v="586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53.038095238095238"/>
    <n v="105"/>
    <x v="1"/>
    <s v="USD"/>
    <n v="1446876000"/>
    <n v="1447221600"/>
    <x v="336"/>
    <x v="587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55.985524728588658"/>
    <n v="1658"/>
    <x v="1"/>
    <s v="USD"/>
    <n v="1490418000"/>
    <n v="1491627600"/>
    <x v="583"/>
    <x v="588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69.986760812003524"/>
    <n v="2266"/>
    <x v="1"/>
    <s v="USD"/>
    <n v="1360389600"/>
    <n v="1363150800"/>
    <x v="584"/>
    <x v="589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48.998079877112133"/>
    <n v="2604"/>
    <x v="3"/>
    <s v="DKK"/>
    <n v="1326866400"/>
    <n v="1330754400"/>
    <x v="585"/>
    <x v="59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103.84615384615384"/>
    <n v="65"/>
    <x v="1"/>
    <s v="USD"/>
    <n v="1479103200"/>
    <n v="1479794400"/>
    <x v="586"/>
    <x v="591"/>
    <b v="0"/>
    <b v="0"/>
    <s v="theater/plays"/>
    <x v="3"/>
    <x v="3"/>
  </r>
  <r>
    <n v="638"/>
    <x v="627"/>
    <s v="Monitored 24/7 approach"/>
    <n v="81600"/>
    <n v="9318"/>
    <n v="11.419117647058824"/>
    <x v="0"/>
    <n v="99.127659574468083"/>
    <n v="94"/>
    <x v="1"/>
    <s v="USD"/>
    <n v="1280206800"/>
    <n v="1281243600"/>
    <x v="587"/>
    <x v="592"/>
    <b v="0"/>
    <b v="1"/>
    <s v="theater/plays"/>
    <x v="3"/>
    <x v="3"/>
  </r>
  <r>
    <n v="639"/>
    <x v="628"/>
    <s v="Upgradable explicit forecast"/>
    <n v="8600"/>
    <n v="4832"/>
    <n v="56.186046511627907"/>
    <x v="2"/>
    <n v="107.37777777777778"/>
    <n v="45"/>
    <x v="1"/>
    <s v="USD"/>
    <n v="1532754000"/>
    <n v="1532754000"/>
    <x v="588"/>
    <x v="593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76.922178988326849"/>
    <n v="257"/>
    <x v="1"/>
    <s v="USD"/>
    <n v="1453096800"/>
    <n v="1453356000"/>
    <x v="589"/>
    <x v="51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58.128865979381445"/>
    <n v="194"/>
    <x v="5"/>
    <s v="CHF"/>
    <n v="1487570400"/>
    <n v="1489986000"/>
    <x v="590"/>
    <x v="594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03.73643410852713"/>
    <n v="129"/>
    <x v="0"/>
    <s v="CAD"/>
    <n v="1545026400"/>
    <n v="1545804000"/>
    <x v="591"/>
    <x v="595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87.962666666666664"/>
    <n v="375"/>
    <x v="1"/>
    <s v="USD"/>
    <n v="1488348000"/>
    <n v="1489899600"/>
    <x v="592"/>
    <x v="596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8"/>
    <n v="2928"/>
    <x v="0"/>
    <s v="CAD"/>
    <n v="1545112800"/>
    <n v="1546495200"/>
    <x v="593"/>
    <x v="597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37.999361294443261"/>
    <n v="4697"/>
    <x v="1"/>
    <s v="USD"/>
    <n v="1537938000"/>
    <n v="1539752400"/>
    <x v="594"/>
    <x v="598"/>
    <b v="0"/>
    <b v="1"/>
    <s v="music/rock"/>
    <x v="1"/>
    <x v="1"/>
  </r>
  <r>
    <n v="646"/>
    <x v="635"/>
    <s v="Switchable reciprocal middleware"/>
    <n v="98700"/>
    <n v="87448"/>
    <n v="88.599797365754824"/>
    <x v="0"/>
    <n v="29.999313893653515"/>
    <n v="2915"/>
    <x v="1"/>
    <s v="USD"/>
    <n v="1363150800"/>
    <n v="1364101200"/>
    <x v="595"/>
    <x v="599"/>
    <b v="0"/>
    <b v="0"/>
    <s v="games/video games"/>
    <x v="6"/>
    <x v="11"/>
  </r>
  <r>
    <n v="647"/>
    <x v="636"/>
    <s v="Inverse multimedia Graphic Interface"/>
    <n v="4500"/>
    <n v="1863"/>
    <n v="41.4"/>
    <x v="0"/>
    <n v="103.5"/>
    <n v="18"/>
    <x v="1"/>
    <s v="USD"/>
    <n v="1523250000"/>
    <n v="1525323600"/>
    <x v="596"/>
    <x v="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85.994467496542185"/>
    <n v="723"/>
    <x v="1"/>
    <s v="USD"/>
    <n v="1499317200"/>
    <n v="1500872400"/>
    <x v="597"/>
    <x v="601"/>
    <b v="1"/>
    <b v="0"/>
    <s v="food/food trucks"/>
    <x v="0"/>
    <x v="0"/>
  </r>
  <r>
    <n v="649"/>
    <x v="638"/>
    <s v="Reactive 6thgeneration hub"/>
    <n v="121700"/>
    <n v="59003"/>
    <n v="48.482333607230892"/>
    <x v="0"/>
    <n v="98.011627906976742"/>
    <n v="602"/>
    <x v="5"/>
    <s v="CHF"/>
    <n v="1287550800"/>
    <n v="1288501200"/>
    <x v="598"/>
    <x v="602"/>
    <b v="1"/>
    <b v="1"/>
    <s v="theater/plays"/>
    <x v="3"/>
    <x v="3"/>
  </r>
  <r>
    <n v="650"/>
    <x v="639"/>
    <s v="Optional asymmetric success"/>
    <n v="100"/>
    <n v="2"/>
    <n v="2"/>
    <x v="0"/>
    <n v="2"/>
    <n v="1"/>
    <x v="1"/>
    <s v="USD"/>
    <n v="1404795600"/>
    <n v="1407128400"/>
    <x v="599"/>
    <x v="603"/>
    <b v="0"/>
    <b v="0"/>
    <s v="music/jazz"/>
    <x v="1"/>
    <x v="17"/>
  </r>
  <r>
    <n v="651"/>
    <x v="640"/>
    <s v="Digitized analyzing capacity"/>
    <n v="196700"/>
    <n v="174039"/>
    <n v="88.47941026944585"/>
    <x v="0"/>
    <n v="44.994570837642193"/>
    <n v="3868"/>
    <x v="6"/>
    <s v="EUR"/>
    <n v="1393048800"/>
    <n v="1394344800"/>
    <x v="600"/>
    <x v="604"/>
    <b v="0"/>
    <b v="0"/>
    <s v="film &amp; video/shorts"/>
    <x v="4"/>
    <x v="12"/>
  </r>
  <r>
    <n v="652"/>
    <x v="641"/>
    <s v="Vision-oriented regional hub"/>
    <n v="10000"/>
    <n v="12684"/>
    <n v="126.84"/>
    <x v="1"/>
    <n v="31.012224938875306"/>
    <n v="409"/>
    <x v="1"/>
    <s v="USD"/>
    <n v="1470373200"/>
    <n v="1474088400"/>
    <x v="601"/>
    <x v="292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59.970085470085472"/>
    <n v="234"/>
    <x v="1"/>
    <s v="USD"/>
    <n v="1460091600"/>
    <n v="1460264400"/>
    <x v="602"/>
    <x v="605"/>
    <b v="0"/>
    <b v="0"/>
    <s v="technology/web"/>
    <x v="2"/>
    <x v="2"/>
  </r>
  <r>
    <n v="654"/>
    <x v="643"/>
    <s v="Programmable static middleware"/>
    <n v="35000"/>
    <n v="177936"/>
    <n v="508.38857142857148"/>
    <x v="1"/>
    <n v="58.9973474801061"/>
    <n v="3016"/>
    <x v="1"/>
    <s v="USD"/>
    <n v="1440392400"/>
    <n v="1440824400"/>
    <x v="335"/>
    <x v="606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50.045454545454547"/>
    <n v="264"/>
    <x v="1"/>
    <s v="USD"/>
    <n v="1488434400"/>
    <n v="1489554000"/>
    <x v="603"/>
    <x v="607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98.966269841269835"/>
    <n v="504"/>
    <x v="2"/>
    <s v="AUD"/>
    <n v="1514440800"/>
    <n v="1514872800"/>
    <x v="604"/>
    <x v="608"/>
    <b v="0"/>
    <b v="0"/>
    <s v="food/food trucks"/>
    <x v="0"/>
    <x v="0"/>
  </r>
  <r>
    <n v="657"/>
    <x v="646"/>
    <s v="Balanced optimal hardware"/>
    <n v="10000"/>
    <n v="824"/>
    <n v="8.24"/>
    <x v="0"/>
    <n v="58.857142857142854"/>
    <n v="14"/>
    <x v="1"/>
    <s v="USD"/>
    <n v="1514354400"/>
    <n v="1515736800"/>
    <x v="605"/>
    <x v="609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81.010256410256417"/>
    <n v="390"/>
    <x v="1"/>
    <s v="USD"/>
    <n v="1440910800"/>
    <n v="1442898000"/>
    <x v="606"/>
    <x v="610"/>
    <b v="0"/>
    <b v="0"/>
    <s v="music/rock"/>
    <x v="1"/>
    <x v="1"/>
  </r>
  <r>
    <n v="659"/>
    <x v="648"/>
    <s v="Grass-roots dynamic emulation"/>
    <n v="120700"/>
    <n v="57010"/>
    <n v="47.232808616404313"/>
    <x v="0"/>
    <n v="76.013333333333335"/>
    <n v="750"/>
    <x v="4"/>
    <s v="GBP"/>
    <n v="1296108000"/>
    <n v="1296194400"/>
    <x v="65"/>
    <x v="611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96.597402597402592"/>
    <n v="77"/>
    <x v="1"/>
    <s v="USD"/>
    <n v="1440133200"/>
    <n v="1440910800"/>
    <x v="607"/>
    <x v="612"/>
    <b v="1"/>
    <b v="0"/>
    <s v="theater/plays"/>
    <x v="3"/>
    <x v="3"/>
  </r>
  <r>
    <n v="661"/>
    <x v="650"/>
    <s v="Right-sized secondary challenge"/>
    <n v="106800"/>
    <n v="57872"/>
    <n v="54.187265917603"/>
    <x v="0"/>
    <n v="76.957446808510639"/>
    <n v="752"/>
    <x v="3"/>
    <s v="DKK"/>
    <n v="1332910800"/>
    <n v="1335502800"/>
    <x v="608"/>
    <x v="613"/>
    <b v="0"/>
    <b v="0"/>
    <s v="music/jazz"/>
    <x v="1"/>
    <x v="17"/>
  </r>
  <r>
    <n v="662"/>
    <x v="651"/>
    <s v="Implemented exuding software"/>
    <n v="9100"/>
    <n v="8906"/>
    <n v="97.868131868131869"/>
    <x v="0"/>
    <n v="67.984732824427482"/>
    <n v="131"/>
    <x v="1"/>
    <s v="USD"/>
    <n v="1544335200"/>
    <n v="1544680800"/>
    <x v="609"/>
    <x v="614"/>
    <b v="0"/>
    <b v="0"/>
    <s v="theater/plays"/>
    <x v="3"/>
    <x v="3"/>
  </r>
  <r>
    <n v="663"/>
    <x v="652"/>
    <s v="Total optimizing software"/>
    <n v="10000"/>
    <n v="7724"/>
    <n v="77.239999999999995"/>
    <x v="0"/>
    <n v="88.781609195402297"/>
    <n v="87"/>
    <x v="1"/>
    <s v="USD"/>
    <n v="1286427600"/>
    <n v="1288414800"/>
    <x v="610"/>
    <x v="615"/>
    <b v="0"/>
    <b v="0"/>
    <s v="theater/plays"/>
    <x v="3"/>
    <x v="3"/>
  </r>
  <r>
    <n v="664"/>
    <x v="327"/>
    <s v="Optional maximized attitude"/>
    <n v="79400"/>
    <n v="26571"/>
    <n v="33.464735516372798"/>
    <x v="0"/>
    <n v="24.99623706491063"/>
    <n v="1063"/>
    <x v="1"/>
    <s v="USD"/>
    <n v="1329717600"/>
    <n v="1330581600"/>
    <x v="541"/>
    <x v="616"/>
    <b v="0"/>
    <b v="0"/>
    <s v="music/jazz"/>
    <x v="1"/>
    <x v="17"/>
  </r>
  <r>
    <n v="665"/>
    <x v="653"/>
    <s v="Customer-focused impactful extranet"/>
    <n v="5100"/>
    <n v="12219"/>
    <n v="239.58823529411765"/>
    <x v="1"/>
    <n v="44.922794117647058"/>
    <n v="272"/>
    <x v="1"/>
    <s v="USD"/>
    <n v="1310187600"/>
    <n v="1311397200"/>
    <x v="611"/>
    <x v="453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79.400000000000006"/>
    <n v="25"/>
    <x v="1"/>
    <s v="USD"/>
    <n v="1377838800"/>
    <n v="1378357200"/>
    <x v="612"/>
    <x v="617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29.009546539379475"/>
    <n v="419"/>
    <x v="1"/>
    <s v="USD"/>
    <n v="1410325200"/>
    <n v="1411102800"/>
    <x v="613"/>
    <x v="618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3.59210526315789"/>
    <n v="76"/>
    <x v="1"/>
    <s v="USD"/>
    <n v="1343797200"/>
    <n v="1344834000"/>
    <x v="614"/>
    <x v="619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07.97038864898211"/>
    <n v="1621"/>
    <x v="6"/>
    <s v="EUR"/>
    <n v="1498453200"/>
    <n v="1499230800"/>
    <x v="615"/>
    <x v="62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68.987284287011803"/>
    <n v="1101"/>
    <x v="1"/>
    <s v="USD"/>
    <n v="1456380000"/>
    <n v="1457416800"/>
    <x v="90"/>
    <x v="621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11.02236719478098"/>
    <n v="1073"/>
    <x v="1"/>
    <s v="USD"/>
    <n v="1280552400"/>
    <n v="1280898000"/>
    <x v="616"/>
    <x v="622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24.997515808491418"/>
    <n v="4428"/>
    <x v="2"/>
    <s v="AUD"/>
    <n v="1521608400"/>
    <n v="1522472400"/>
    <x v="617"/>
    <x v="623"/>
    <b v="0"/>
    <b v="0"/>
    <s v="theater/plays"/>
    <x v="3"/>
    <x v="3"/>
  </r>
  <r>
    <n v="673"/>
    <x v="660"/>
    <s v="Assimilated regional groupware"/>
    <n v="5600"/>
    <n v="2445"/>
    <n v="43.660714285714285"/>
    <x v="0"/>
    <n v="42.155172413793103"/>
    <n v="58"/>
    <x v="6"/>
    <s v="EUR"/>
    <n v="1460696400"/>
    <n v="1462510800"/>
    <x v="618"/>
    <x v="624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47.003284072249592"/>
    <n v="1218"/>
    <x v="1"/>
    <s v="USD"/>
    <n v="1313730000"/>
    <n v="1317790800"/>
    <x v="619"/>
    <x v="625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6.0392749244713"/>
    <n v="331"/>
    <x v="1"/>
    <s v="USD"/>
    <n v="1568178000"/>
    <n v="1568782800"/>
    <x v="620"/>
    <x v="626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01.03760683760684"/>
    <n v="1170"/>
    <x v="1"/>
    <s v="USD"/>
    <n v="1348635600"/>
    <n v="1349413200"/>
    <x v="621"/>
    <x v="627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39.927927927927925"/>
    <n v="111"/>
    <x v="1"/>
    <s v="USD"/>
    <n v="1468126800"/>
    <n v="1472446800"/>
    <x v="622"/>
    <x v="491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83.158139534883716"/>
    <n v="215"/>
    <x v="1"/>
    <s v="USD"/>
    <n v="1547877600"/>
    <n v="1548050400"/>
    <x v="35"/>
    <x v="628"/>
    <b v="0"/>
    <b v="0"/>
    <s v="film &amp; video/drama"/>
    <x v="4"/>
    <x v="6"/>
  </r>
  <r>
    <n v="679"/>
    <x v="307"/>
    <s v="Synchronized motivating solution"/>
    <n v="1400"/>
    <n v="14511"/>
    <n v="1036.5"/>
    <x v="1"/>
    <n v="39.97520661157025"/>
    <n v="363"/>
    <x v="1"/>
    <s v="USD"/>
    <n v="1571374800"/>
    <n v="1571806800"/>
    <x v="623"/>
    <x v="629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47.993908629441627"/>
    <n v="2955"/>
    <x v="1"/>
    <s v="USD"/>
    <n v="1576303200"/>
    <n v="1576476000"/>
    <x v="624"/>
    <x v="63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95.978877489438744"/>
    <n v="1657"/>
    <x v="1"/>
    <s v="USD"/>
    <n v="1324447200"/>
    <n v="1324965600"/>
    <x v="625"/>
    <x v="631"/>
    <b v="0"/>
    <b v="0"/>
    <s v="theater/plays"/>
    <x v="3"/>
    <x v="3"/>
  </r>
  <r>
    <n v="682"/>
    <x v="668"/>
    <s v="Compatible 5thgeneration concept"/>
    <n v="5400"/>
    <n v="8109"/>
    <n v="150.16666666666666"/>
    <x v="1"/>
    <n v="78.728155339805824"/>
    <n v="103"/>
    <x v="1"/>
    <s v="USD"/>
    <n v="1386741600"/>
    <n v="1387519200"/>
    <x v="626"/>
    <x v="632"/>
    <b v="0"/>
    <b v="0"/>
    <s v="theater/plays"/>
    <x v="3"/>
    <x v="3"/>
  </r>
  <r>
    <n v="683"/>
    <x v="669"/>
    <s v="Virtual systemic intranet"/>
    <n v="2300"/>
    <n v="8244"/>
    <n v="358.43478260869563"/>
    <x v="1"/>
    <n v="56.081632653061227"/>
    <n v="147"/>
    <x v="1"/>
    <s v="USD"/>
    <n v="1537074000"/>
    <n v="1537246800"/>
    <x v="627"/>
    <x v="633"/>
    <b v="0"/>
    <b v="0"/>
    <s v="theater/plays"/>
    <x v="3"/>
    <x v="3"/>
  </r>
  <r>
    <n v="684"/>
    <x v="670"/>
    <s v="Optimized systemic algorithm"/>
    <n v="1400"/>
    <n v="7600"/>
    <n v="542.85714285714289"/>
    <x v="1"/>
    <n v="69.090909090909093"/>
    <n v="110"/>
    <x v="0"/>
    <s v="CAD"/>
    <n v="1277787600"/>
    <n v="1279515600"/>
    <x v="628"/>
    <x v="634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102.05291576673866"/>
    <n v="926"/>
    <x v="0"/>
    <s v="CAD"/>
    <n v="1440306000"/>
    <n v="1442379600"/>
    <x v="629"/>
    <x v="415"/>
    <b v="0"/>
    <b v="0"/>
    <s v="theater/plays"/>
    <x v="3"/>
    <x v="3"/>
  </r>
  <r>
    <n v="686"/>
    <x v="672"/>
    <s v="Front-line cohesive extranet"/>
    <n v="7500"/>
    <n v="14381"/>
    <n v="191.74666666666667"/>
    <x v="1"/>
    <n v="107.32089552238806"/>
    <n v="134"/>
    <x v="1"/>
    <s v="USD"/>
    <n v="1522126800"/>
    <n v="1523077200"/>
    <x v="630"/>
    <x v="635"/>
    <b v="0"/>
    <b v="0"/>
    <s v="technology/wearables"/>
    <x v="2"/>
    <x v="8"/>
  </r>
  <r>
    <n v="687"/>
    <x v="673"/>
    <s v="Distributed holistic neural-net"/>
    <n v="1500"/>
    <n v="13980"/>
    <n v="932"/>
    <x v="1"/>
    <n v="51.970260223048328"/>
    <n v="269"/>
    <x v="1"/>
    <s v="USD"/>
    <n v="1489298400"/>
    <n v="1489554000"/>
    <x v="631"/>
    <x v="607"/>
    <b v="0"/>
    <b v="0"/>
    <s v="theater/plays"/>
    <x v="3"/>
    <x v="3"/>
  </r>
  <r>
    <n v="688"/>
    <x v="674"/>
    <s v="Devolved client-server monitoring"/>
    <n v="2900"/>
    <n v="12449"/>
    <n v="429.27586206896552"/>
    <x v="1"/>
    <n v="71.137142857142862"/>
    <n v="175"/>
    <x v="1"/>
    <s v="USD"/>
    <n v="1547100000"/>
    <n v="1548482400"/>
    <x v="632"/>
    <x v="636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106.49275362318841"/>
    <n v="69"/>
    <x v="1"/>
    <s v="USD"/>
    <n v="1383022800"/>
    <n v="1384063200"/>
    <x v="633"/>
    <x v="637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42.93684210526316"/>
    <n v="190"/>
    <x v="1"/>
    <s v="USD"/>
    <n v="1322373600"/>
    <n v="1322892000"/>
    <x v="634"/>
    <x v="638"/>
    <b v="0"/>
    <b v="1"/>
    <s v="film &amp; video/documentary"/>
    <x v="4"/>
    <x v="4"/>
  </r>
  <r>
    <n v="691"/>
    <x v="677"/>
    <s v="Front-line disintermediate hub"/>
    <n v="5000"/>
    <n v="7119"/>
    <n v="142.38"/>
    <x v="1"/>
    <n v="30.037974683544302"/>
    <n v="237"/>
    <x v="1"/>
    <s v="USD"/>
    <n v="1349240400"/>
    <n v="1350709200"/>
    <x v="635"/>
    <x v="639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0.623376623376629"/>
    <n v="77"/>
    <x v="4"/>
    <s v="GBP"/>
    <n v="1562648400"/>
    <n v="1564203600"/>
    <x v="636"/>
    <x v="64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66.016018306636155"/>
    <n v="1748"/>
    <x v="1"/>
    <s v="USD"/>
    <n v="1508216400"/>
    <n v="1509685200"/>
    <x v="637"/>
    <x v="641"/>
    <b v="0"/>
    <b v="0"/>
    <s v="theater/plays"/>
    <x v="3"/>
    <x v="3"/>
  </r>
  <r>
    <n v="694"/>
    <x v="680"/>
    <s v="Programmable tangible ability"/>
    <n v="9100"/>
    <n v="7656"/>
    <n v="84.131868131868131"/>
    <x v="0"/>
    <n v="96.911392405063296"/>
    <n v="79"/>
    <x v="1"/>
    <s v="USD"/>
    <n v="1511762400"/>
    <n v="1514959200"/>
    <x v="638"/>
    <x v="642"/>
    <b v="0"/>
    <b v="0"/>
    <s v="theater/plays"/>
    <x v="3"/>
    <x v="3"/>
  </r>
  <r>
    <n v="695"/>
    <x v="681"/>
    <s v="Configurable full-range emulation"/>
    <n v="9200"/>
    <n v="12322"/>
    <n v="133.93478260869566"/>
    <x v="1"/>
    <n v="62.867346938775512"/>
    <n v="196"/>
    <x v="6"/>
    <s v="EUR"/>
    <n v="1447480800"/>
    <n v="1448863200"/>
    <x v="639"/>
    <x v="445"/>
    <b v="1"/>
    <b v="0"/>
    <s v="music/rock"/>
    <x v="1"/>
    <x v="1"/>
  </r>
  <r>
    <n v="696"/>
    <x v="682"/>
    <s v="Total real-time hardware"/>
    <n v="164100"/>
    <n v="96888"/>
    <n v="59.042047531992694"/>
    <x v="0"/>
    <n v="108.98537682789652"/>
    <n v="889"/>
    <x v="1"/>
    <s v="USD"/>
    <n v="1429506000"/>
    <n v="1429592400"/>
    <x v="640"/>
    <x v="116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26.999314599040439"/>
    <n v="7295"/>
    <x v="1"/>
    <s v="USD"/>
    <n v="1522472400"/>
    <n v="1522645200"/>
    <x v="641"/>
    <x v="643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65.004147943311438"/>
    <n v="2893"/>
    <x v="0"/>
    <s v="CAD"/>
    <n v="1322114400"/>
    <n v="1323324000"/>
    <x v="642"/>
    <x v="644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111.51785714285714"/>
    <n v="56"/>
    <x v="1"/>
    <s v="USD"/>
    <n v="1561438800"/>
    <n v="1561525200"/>
    <x v="230"/>
    <x v="645"/>
    <b v="0"/>
    <b v="0"/>
    <s v="film &amp; video/drama"/>
    <x v="4"/>
    <x v="6"/>
  </r>
  <r>
    <n v="700"/>
    <x v="685"/>
    <s v="Realigned zero administration paradigm"/>
    <n v="100"/>
    <n v="3"/>
    <n v="3"/>
    <x v="0"/>
    <n v="3"/>
    <n v="1"/>
    <x v="1"/>
    <s v="USD"/>
    <n v="1264399200"/>
    <n v="1265695200"/>
    <x v="67"/>
    <x v="646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110.99268292682927"/>
    <n v="820"/>
    <x v="1"/>
    <s v="USD"/>
    <n v="1301202000"/>
    <n v="1301806800"/>
    <x v="643"/>
    <x v="647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56.746987951807228"/>
    <n v="83"/>
    <x v="1"/>
    <s v="USD"/>
    <n v="1374469200"/>
    <n v="1374901200"/>
    <x v="644"/>
    <x v="467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97.020608439646708"/>
    <n v="2038"/>
    <x v="1"/>
    <s v="USD"/>
    <n v="1334984400"/>
    <n v="1336453200"/>
    <x v="645"/>
    <x v="648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92.08620689655173"/>
    <n v="116"/>
    <x v="1"/>
    <s v="USD"/>
    <n v="1467608400"/>
    <n v="1468904400"/>
    <x v="646"/>
    <x v="649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82.986666666666665"/>
    <n v="2025"/>
    <x v="4"/>
    <s v="GBP"/>
    <n v="1386741600"/>
    <n v="1387087200"/>
    <x v="626"/>
    <x v="65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03.03791821561339"/>
    <n v="1345"/>
    <x v="2"/>
    <s v="AUD"/>
    <n v="1546754400"/>
    <n v="1547445600"/>
    <x v="647"/>
    <x v="651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68.922619047619051"/>
    <n v="168"/>
    <x v="1"/>
    <s v="USD"/>
    <n v="1544248800"/>
    <n v="1547359200"/>
    <x v="159"/>
    <x v="652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87.737226277372258"/>
    <n v="137"/>
    <x v="5"/>
    <s v="CHF"/>
    <n v="1495429200"/>
    <n v="1496293200"/>
    <x v="648"/>
    <x v="653"/>
    <b v="0"/>
    <b v="0"/>
    <s v="theater/plays"/>
    <x v="3"/>
    <x v="3"/>
  </r>
  <r>
    <n v="709"/>
    <x v="694"/>
    <s v="Grass-roots 4thgeneration product"/>
    <n v="9800"/>
    <n v="13954"/>
    <n v="142.38775510204081"/>
    <x v="1"/>
    <n v="75.021505376344081"/>
    <n v="186"/>
    <x v="6"/>
    <s v="EUR"/>
    <n v="1334811600"/>
    <n v="1335416400"/>
    <x v="267"/>
    <x v="654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50.863999999999997"/>
    <n v="125"/>
    <x v="1"/>
    <s v="USD"/>
    <n v="1531544400"/>
    <n v="1532149200"/>
    <x v="649"/>
    <x v="655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90"/>
    <n v="14"/>
    <x v="6"/>
    <s v="EUR"/>
    <n v="1453615200"/>
    <n v="1453788000"/>
    <x v="248"/>
    <x v="656"/>
    <b v="1"/>
    <b v="1"/>
    <s v="theater/plays"/>
    <x v="3"/>
    <x v="3"/>
  </r>
  <r>
    <n v="712"/>
    <x v="697"/>
    <s v="Programmable leadingedge contingency"/>
    <n v="800"/>
    <n v="14725"/>
    <n v="1840.625"/>
    <x v="1"/>
    <n v="72.896039603960389"/>
    <n v="202"/>
    <x v="1"/>
    <s v="USD"/>
    <n v="1467954000"/>
    <n v="1471496400"/>
    <x v="571"/>
    <x v="657"/>
    <b v="0"/>
    <b v="0"/>
    <s v="theater/plays"/>
    <x v="3"/>
    <x v="3"/>
  </r>
  <r>
    <n v="713"/>
    <x v="698"/>
    <s v="Multi-layered global groupware"/>
    <n v="6900"/>
    <n v="11174"/>
    <n v="161.94202898550725"/>
    <x v="1"/>
    <n v="108.48543689320388"/>
    <n v="103"/>
    <x v="1"/>
    <s v="USD"/>
    <n v="1471842000"/>
    <n v="1472878800"/>
    <x v="650"/>
    <x v="89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01.98095238095237"/>
    <n v="1785"/>
    <x v="1"/>
    <s v="USD"/>
    <n v="1408424400"/>
    <n v="1408510800"/>
    <x v="1"/>
    <x v="658"/>
    <b v="0"/>
    <b v="0"/>
    <s v="music/rock"/>
    <x v="1"/>
    <x v="1"/>
  </r>
  <r>
    <n v="715"/>
    <x v="700"/>
    <s v="Expanded even-keeled portal"/>
    <n v="118000"/>
    <n v="28870"/>
    <n v="24.466101694915253"/>
    <x v="0"/>
    <n v="44.009146341463413"/>
    <n v="656"/>
    <x v="1"/>
    <s v="USD"/>
    <n v="1281157200"/>
    <n v="1281589200"/>
    <x v="651"/>
    <x v="438"/>
    <b v="0"/>
    <b v="0"/>
    <s v="games/mobile games"/>
    <x v="6"/>
    <x v="20"/>
  </r>
  <r>
    <n v="716"/>
    <x v="701"/>
    <s v="Advanced modular moderator"/>
    <n v="2000"/>
    <n v="10353"/>
    <n v="517.65"/>
    <x v="1"/>
    <n v="65.942675159235662"/>
    <n v="157"/>
    <x v="1"/>
    <s v="USD"/>
    <n v="1373432400"/>
    <n v="1375851600"/>
    <x v="652"/>
    <x v="659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24.987387387387386"/>
    <n v="555"/>
    <x v="1"/>
    <s v="USD"/>
    <n v="1313989200"/>
    <n v="1315803600"/>
    <x v="653"/>
    <x v="66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8.003367003367003"/>
    <n v="297"/>
    <x v="1"/>
    <s v="USD"/>
    <n v="1371445200"/>
    <n v="1373691600"/>
    <x v="654"/>
    <x v="661"/>
    <b v="0"/>
    <b v="0"/>
    <s v="technology/wearables"/>
    <x v="2"/>
    <x v="8"/>
  </r>
  <r>
    <n v="719"/>
    <x v="704"/>
    <s v="Down-sized uniform ability"/>
    <n v="6900"/>
    <n v="10557"/>
    <n v="153"/>
    <x v="1"/>
    <n v="85.829268292682926"/>
    <n v="123"/>
    <x v="1"/>
    <s v="USD"/>
    <n v="1338267600"/>
    <n v="1339218000"/>
    <x v="655"/>
    <x v="662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84.921052631578945"/>
    <n v="38"/>
    <x v="3"/>
    <s v="DKK"/>
    <n v="1519192800"/>
    <n v="1520402400"/>
    <x v="656"/>
    <x v="236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90.483333333333334"/>
    <n v="60"/>
    <x v="1"/>
    <s v="USD"/>
    <n v="1522818000"/>
    <n v="1523336400"/>
    <x v="657"/>
    <x v="663"/>
    <b v="0"/>
    <b v="0"/>
    <s v="music/rock"/>
    <x v="1"/>
    <x v="1"/>
  </r>
  <r>
    <n v="722"/>
    <x v="707"/>
    <s v="Proactive 24hour frame"/>
    <n v="48500"/>
    <n v="75906"/>
    <n v="156.50721649484535"/>
    <x v="1"/>
    <n v="25.00197628458498"/>
    <n v="3036"/>
    <x v="1"/>
    <s v="USD"/>
    <n v="1509948000"/>
    <n v="1512280800"/>
    <x v="265"/>
    <x v="202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92.013888888888886"/>
    <n v="144"/>
    <x v="2"/>
    <s v="AUD"/>
    <n v="1456898400"/>
    <n v="1458709200"/>
    <x v="658"/>
    <x v="664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93.066115702479337"/>
    <n v="121"/>
    <x v="4"/>
    <s v="GBP"/>
    <n v="1413954000"/>
    <n v="1414126800"/>
    <x v="659"/>
    <x v="665"/>
    <b v="0"/>
    <b v="1"/>
    <s v="theater/plays"/>
    <x v="3"/>
    <x v="3"/>
  </r>
  <r>
    <n v="725"/>
    <x v="710"/>
    <s v="Optional 6thgeneration access"/>
    <n v="193200"/>
    <n v="97369"/>
    <n v="50.398033126293996"/>
    <x v="0"/>
    <n v="61.008145363408524"/>
    <n v="1596"/>
    <x v="1"/>
    <s v="USD"/>
    <n v="1416031200"/>
    <n v="1416204000"/>
    <x v="660"/>
    <x v="666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92.036259541984734"/>
    <n v="524"/>
    <x v="1"/>
    <s v="USD"/>
    <n v="1287982800"/>
    <n v="1288501200"/>
    <x v="661"/>
    <x v="602"/>
    <b v="0"/>
    <b v="1"/>
    <s v="theater/plays"/>
    <x v="3"/>
    <x v="3"/>
  </r>
  <r>
    <n v="727"/>
    <x v="712"/>
    <s v="Enterprise-wide multimedia software"/>
    <n v="8900"/>
    <n v="14685"/>
    <n v="165"/>
    <x v="1"/>
    <n v="81.132596685082873"/>
    <n v="181"/>
    <x v="1"/>
    <s v="USD"/>
    <n v="1547964000"/>
    <n v="1552971600"/>
    <x v="4"/>
    <x v="667"/>
    <b v="0"/>
    <b v="0"/>
    <s v="technology/web"/>
    <x v="2"/>
    <x v="2"/>
  </r>
  <r>
    <n v="728"/>
    <x v="713"/>
    <s v="Versatile mission-critical knowledgebase"/>
    <n v="4200"/>
    <n v="735"/>
    <n v="17.5"/>
    <x v="0"/>
    <n v="73.5"/>
    <n v="10"/>
    <x v="1"/>
    <s v="USD"/>
    <n v="1464152400"/>
    <n v="1465102800"/>
    <x v="662"/>
    <x v="668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85.221311475409834"/>
    <n v="122"/>
    <x v="1"/>
    <s v="USD"/>
    <n v="1359957600"/>
    <n v="1360130400"/>
    <x v="663"/>
    <x v="669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10.96825396825396"/>
    <n v="1071"/>
    <x v="0"/>
    <s v="CAD"/>
    <n v="1432357200"/>
    <n v="1432875600"/>
    <x v="664"/>
    <x v="670"/>
    <b v="0"/>
    <b v="0"/>
    <s v="technology/wearables"/>
    <x v="2"/>
    <x v="8"/>
  </r>
  <r>
    <n v="731"/>
    <x v="716"/>
    <s v="Synergized content-based hierarchy"/>
    <n v="8000"/>
    <n v="7220"/>
    <n v="90.25"/>
    <x v="3"/>
    <n v="32.968036529680369"/>
    <n v="219"/>
    <x v="1"/>
    <s v="USD"/>
    <n v="1500786000"/>
    <n v="1500872400"/>
    <x v="665"/>
    <x v="601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96.005352363960753"/>
    <n v="1121"/>
    <x v="1"/>
    <s v="USD"/>
    <n v="1490158800"/>
    <n v="1492146000"/>
    <x v="666"/>
    <x v="671"/>
    <b v="0"/>
    <b v="1"/>
    <s v="music/rock"/>
    <x v="1"/>
    <x v="1"/>
  </r>
  <r>
    <n v="733"/>
    <x v="718"/>
    <s v="Automated hybrid orchestration"/>
    <n v="15800"/>
    <n v="83267"/>
    <n v="527.00632911392404"/>
    <x v="1"/>
    <n v="84.96632653061225"/>
    <n v="980"/>
    <x v="1"/>
    <s v="USD"/>
    <n v="1406178000"/>
    <n v="1407301200"/>
    <x v="43"/>
    <x v="672"/>
    <b v="0"/>
    <b v="0"/>
    <s v="music/metal"/>
    <x v="1"/>
    <x v="16"/>
  </r>
  <r>
    <n v="734"/>
    <x v="719"/>
    <s v="Exclusive 5thgeneration leverage"/>
    <n v="4200"/>
    <n v="13404"/>
    <n v="319.14285714285711"/>
    <x v="1"/>
    <n v="25.007462686567163"/>
    <n v="536"/>
    <x v="1"/>
    <s v="USD"/>
    <n v="1485583200"/>
    <n v="1486620000"/>
    <x v="667"/>
    <x v="673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65.998995479658461"/>
    <n v="1991"/>
    <x v="1"/>
    <s v="USD"/>
    <n v="1459314000"/>
    <n v="1459918800"/>
    <x v="668"/>
    <x v="674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87.34482758620689"/>
    <n v="29"/>
    <x v="1"/>
    <s v="USD"/>
    <n v="1424412000"/>
    <n v="1424757600"/>
    <x v="669"/>
    <x v="675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27.933333333333334"/>
    <n v="180"/>
    <x v="1"/>
    <s v="USD"/>
    <n v="1478844000"/>
    <n v="1479880800"/>
    <x v="670"/>
    <x v="676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03.8"/>
    <n v="15"/>
    <x v="1"/>
    <s v="USD"/>
    <n v="1416117600"/>
    <n v="1418018400"/>
    <x v="671"/>
    <x v="677"/>
    <b v="0"/>
    <b v="1"/>
    <s v="theater/plays"/>
    <x v="3"/>
    <x v="3"/>
  </r>
  <r>
    <n v="739"/>
    <x v="723"/>
    <s v="Multi-tiered discrete support"/>
    <n v="10000"/>
    <n v="6100"/>
    <n v="61"/>
    <x v="0"/>
    <n v="31.937172774869111"/>
    <n v="191"/>
    <x v="1"/>
    <s v="USD"/>
    <n v="1340946000"/>
    <n v="1341032400"/>
    <x v="672"/>
    <x v="678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99.5"/>
    <n v="16"/>
    <x v="1"/>
    <s v="USD"/>
    <n v="1486101600"/>
    <n v="1486360800"/>
    <x v="673"/>
    <x v="679"/>
    <b v="0"/>
    <b v="0"/>
    <s v="theater/plays"/>
    <x v="3"/>
    <x v="3"/>
  </r>
  <r>
    <n v="741"/>
    <x v="287"/>
    <s v="Balanced mobile alliance"/>
    <n v="1200"/>
    <n v="14150"/>
    <n v="1179.1666666666665"/>
    <x v="1"/>
    <n v="108.84615384615384"/>
    <n v="130"/>
    <x v="1"/>
    <s v="USD"/>
    <n v="1274590800"/>
    <n v="1274677200"/>
    <x v="674"/>
    <x v="68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10.76229508196721"/>
    <n v="122"/>
    <x v="1"/>
    <s v="USD"/>
    <n v="1263880800"/>
    <n v="1267509600"/>
    <x v="675"/>
    <x v="681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29.647058823529413"/>
    <n v="17"/>
    <x v="1"/>
    <s v="USD"/>
    <n v="1445403600"/>
    <n v="1445922000"/>
    <x v="676"/>
    <x v="682"/>
    <b v="0"/>
    <b v="1"/>
    <s v="theater/plays"/>
    <x v="3"/>
    <x v="3"/>
  </r>
  <r>
    <n v="744"/>
    <x v="727"/>
    <s v="Intuitive exuding initiative"/>
    <n v="2000"/>
    <n v="14240"/>
    <n v="712"/>
    <x v="1"/>
    <n v="101.71428571428571"/>
    <n v="140"/>
    <x v="1"/>
    <s v="USD"/>
    <n v="1533877200"/>
    <n v="1534050000"/>
    <x v="342"/>
    <x v="683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61.5"/>
    <n v="34"/>
    <x v="1"/>
    <s v="USD"/>
    <n v="1275195600"/>
    <n v="1277528400"/>
    <x v="677"/>
    <x v="684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5"/>
    <n v="3388"/>
    <x v="1"/>
    <s v="USD"/>
    <n v="1318136400"/>
    <n v="1318568400"/>
    <x v="678"/>
    <x v="685"/>
    <b v="0"/>
    <b v="0"/>
    <s v="technology/web"/>
    <x v="2"/>
    <x v="2"/>
  </r>
  <r>
    <n v="747"/>
    <x v="730"/>
    <s v="Secured clear-thinking intranet"/>
    <n v="4900"/>
    <n v="11214"/>
    <n v="228.85714285714286"/>
    <x v="1"/>
    <n v="40.049999999999997"/>
    <n v="280"/>
    <x v="1"/>
    <s v="USD"/>
    <n v="1283403600"/>
    <n v="1284354000"/>
    <x v="679"/>
    <x v="488"/>
    <b v="0"/>
    <b v="0"/>
    <s v="theater/plays"/>
    <x v="3"/>
    <x v="3"/>
  </r>
  <r>
    <n v="748"/>
    <x v="731"/>
    <s v="Cloned actuating architecture"/>
    <n v="194900"/>
    <n v="68137"/>
    <n v="34.959979476654695"/>
    <x v="3"/>
    <n v="110.97231270358306"/>
    <n v="614"/>
    <x v="1"/>
    <s v="USD"/>
    <n v="1267423200"/>
    <n v="1269579600"/>
    <x v="680"/>
    <x v="686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.959016393442624"/>
    <n v="366"/>
    <x v="6"/>
    <s v="EUR"/>
    <n v="1412744400"/>
    <n v="1413781200"/>
    <x v="681"/>
    <x v="687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30.974074074074075"/>
    <n v="270"/>
    <x v="1"/>
    <s v="USD"/>
    <n v="1458190800"/>
    <n v="1459486800"/>
    <x v="683"/>
    <x v="689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47.035087719298247"/>
    <n v="114"/>
    <x v="1"/>
    <s v="USD"/>
    <n v="1280984400"/>
    <n v="1282539600"/>
    <x v="684"/>
    <x v="690"/>
    <b v="0"/>
    <b v="1"/>
    <s v="theater/plays"/>
    <x v="3"/>
    <x v="3"/>
  </r>
  <r>
    <n v="753"/>
    <x v="736"/>
    <s v="Networked web-enabled product"/>
    <n v="4700"/>
    <n v="12065"/>
    <n v="256.70212765957444"/>
    <x v="1"/>
    <n v="88.065693430656935"/>
    <n v="137"/>
    <x v="1"/>
    <s v="USD"/>
    <n v="1274590800"/>
    <n v="1275886800"/>
    <x v="674"/>
    <x v="691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7.005616224648989"/>
    <n v="3205"/>
    <x v="1"/>
    <s v="USD"/>
    <n v="1351400400"/>
    <n v="1355983200"/>
    <x v="685"/>
    <x v="424"/>
    <b v="0"/>
    <b v="0"/>
    <s v="theater/plays"/>
    <x v="3"/>
    <x v="3"/>
  </r>
  <r>
    <n v="755"/>
    <x v="738"/>
    <s v="Stand-alone multi-state project"/>
    <n v="4500"/>
    <n v="7496"/>
    <n v="166.57777777777778"/>
    <x v="1"/>
    <n v="26.027777777777779"/>
    <n v="288"/>
    <x v="3"/>
    <s v="DKK"/>
    <n v="1514354400"/>
    <n v="1515391200"/>
    <x v="605"/>
    <x v="231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67.817567567567565"/>
    <n v="148"/>
    <x v="1"/>
    <s v="USD"/>
    <n v="1421733600"/>
    <n v="1422252000"/>
    <x v="686"/>
    <x v="692"/>
    <b v="0"/>
    <b v="0"/>
    <s v="theater/plays"/>
    <x v="3"/>
    <x v="3"/>
  </r>
  <r>
    <n v="757"/>
    <x v="740"/>
    <s v="Profit-focused motivating function"/>
    <n v="1400"/>
    <n v="5696"/>
    <n v="406.85714285714283"/>
    <x v="1"/>
    <n v="49.964912280701753"/>
    <n v="114"/>
    <x v="1"/>
    <s v="USD"/>
    <n v="1305176400"/>
    <n v="1305522000"/>
    <x v="687"/>
    <x v="693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10.01646903820817"/>
    <n v="1518"/>
    <x v="0"/>
    <s v="CAD"/>
    <n v="1414126800"/>
    <n v="1414904400"/>
    <x v="688"/>
    <x v="694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89.964678178963894"/>
    <n v="1274"/>
    <x v="1"/>
    <s v="USD"/>
    <n v="1517810400"/>
    <n v="1520402400"/>
    <x v="689"/>
    <x v="236"/>
    <b v="0"/>
    <b v="0"/>
    <s v="music/electric music"/>
    <x v="1"/>
    <x v="5"/>
  </r>
  <r>
    <n v="760"/>
    <x v="743"/>
    <s v="Virtual heuristic hub"/>
    <n v="48300"/>
    <n v="16592"/>
    <n v="34.351966873706004"/>
    <x v="0"/>
    <n v="79.009523809523813"/>
    <n v="210"/>
    <x v="6"/>
    <s v="EUR"/>
    <n v="1564635600"/>
    <n v="1567141200"/>
    <x v="690"/>
    <x v="695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86.867469879518069"/>
    <n v="166"/>
    <x v="1"/>
    <s v="USD"/>
    <n v="1500699600"/>
    <n v="1501131600"/>
    <x v="691"/>
    <x v="696"/>
    <b v="0"/>
    <b v="0"/>
    <s v="music/rock"/>
    <x v="1"/>
    <x v="1"/>
  </r>
  <r>
    <n v="762"/>
    <x v="307"/>
    <s v="Upgradable uniform service-desk"/>
    <n v="3500"/>
    <n v="6204"/>
    <n v="177.25714285714284"/>
    <x v="1"/>
    <n v="62.04"/>
    <n v="100"/>
    <x v="2"/>
    <s v="AUD"/>
    <n v="1354082400"/>
    <n v="1355032800"/>
    <x v="692"/>
    <x v="697"/>
    <b v="0"/>
    <b v="0"/>
    <s v="music/jazz"/>
    <x v="1"/>
    <x v="17"/>
  </r>
  <r>
    <n v="763"/>
    <x v="745"/>
    <s v="Inverse client-driven product"/>
    <n v="5600"/>
    <n v="6338"/>
    <n v="113.17857142857144"/>
    <x v="1"/>
    <n v="26.970212765957445"/>
    <n v="235"/>
    <x v="1"/>
    <s v="USD"/>
    <n v="1336453200"/>
    <n v="1339477200"/>
    <x v="693"/>
    <x v="698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54.121621621621621"/>
    <n v="148"/>
    <x v="1"/>
    <s v="USD"/>
    <n v="1305262800"/>
    <n v="1305954000"/>
    <x v="694"/>
    <x v="699"/>
    <b v="0"/>
    <b v="0"/>
    <s v="music/rock"/>
    <x v="1"/>
    <x v="1"/>
  </r>
  <r>
    <n v="765"/>
    <x v="747"/>
    <s v="Advanced transitional help-desk"/>
    <n v="3900"/>
    <n v="8125"/>
    <n v="208.33333333333334"/>
    <x v="1"/>
    <n v="41.035353535353536"/>
    <n v="198"/>
    <x v="1"/>
    <s v="USD"/>
    <n v="1492232400"/>
    <n v="1494392400"/>
    <x v="695"/>
    <x v="489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55.052419354838712"/>
    <n v="248"/>
    <x v="2"/>
    <s v="AUD"/>
    <n v="1537333200"/>
    <n v="1537419600"/>
    <x v="123"/>
    <x v="512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107.93762183235867"/>
    <n v="513"/>
    <x v="1"/>
    <s v="USD"/>
    <n v="1444107600"/>
    <n v="1447999200"/>
    <x v="696"/>
    <x v="700"/>
    <b v="0"/>
    <b v="0"/>
    <s v="publishing/translations"/>
    <x v="5"/>
    <x v="18"/>
  </r>
  <r>
    <n v="768"/>
    <x v="750"/>
    <s v="Fundamental zero tolerance alliance"/>
    <n v="4800"/>
    <n v="11088"/>
    <n v="231"/>
    <x v="1"/>
    <n v="73.92"/>
    <n v="150"/>
    <x v="1"/>
    <s v="USD"/>
    <n v="1386741600"/>
    <n v="1388037600"/>
    <x v="626"/>
    <x v="701"/>
    <b v="0"/>
    <b v="0"/>
    <s v="theater/plays"/>
    <x v="3"/>
    <x v="3"/>
  </r>
  <r>
    <n v="769"/>
    <x v="751"/>
    <s v="Devolved 24hour forecast"/>
    <n v="125600"/>
    <n v="109106"/>
    <n v="86.867834394904463"/>
    <x v="0"/>
    <n v="31.995894428152493"/>
    <n v="3410"/>
    <x v="1"/>
    <s v="USD"/>
    <n v="1376542800"/>
    <n v="1378789200"/>
    <x v="697"/>
    <x v="34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53.898148148148145"/>
    <n v="216"/>
    <x v="6"/>
    <s v="EUR"/>
    <n v="1397451600"/>
    <n v="1398056400"/>
    <x v="698"/>
    <x v="702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106.5"/>
    <n v="26"/>
    <x v="1"/>
    <s v="USD"/>
    <n v="1548482400"/>
    <n v="1550815200"/>
    <x v="699"/>
    <x v="703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32.999805409612762"/>
    <n v="5139"/>
    <x v="1"/>
    <s v="USD"/>
    <n v="1549692000"/>
    <n v="1550037600"/>
    <x v="700"/>
    <x v="704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43.00254993625159"/>
    <n v="2353"/>
    <x v="1"/>
    <s v="USD"/>
    <n v="1492059600"/>
    <n v="1492923600"/>
    <x v="701"/>
    <x v="705"/>
    <b v="0"/>
    <b v="0"/>
    <s v="theater/plays"/>
    <x v="3"/>
    <x v="3"/>
  </r>
  <r>
    <n v="774"/>
    <x v="756"/>
    <s v="Polarized user-facing interface"/>
    <n v="5000"/>
    <n v="6775"/>
    <n v="135.5"/>
    <x v="1"/>
    <n v="86.858974358974365"/>
    <n v="78"/>
    <x v="6"/>
    <s v="EUR"/>
    <n v="1463979600"/>
    <n v="1467522000"/>
    <x v="702"/>
    <x v="706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96.8"/>
    <n v="10"/>
    <x v="1"/>
    <s v="USD"/>
    <n v="1415253600"/>
    <n v="1416117600"/>
    <x v="703"/>
    <x v="707"/>
    <b v="0"/>
    <b v="0"/>
    <s v="music/rock"/>
    <x v="1"/>
    <x v="1"/>
  </r>
  <r>
    <n v="776"/>
    <x v="758"/>
    <s v="Synchronized multimedia frame"/>
    <n v="110800"/>
    <n v="72623"/>
    <n v="65.544223826714799"/>
    <x v="0"/>
    <n v="32.995456610631528"/>
    <n v="2201"/>
    <x v="1"/>
    <s v="USD"/>
    <n v="1562216400"/>
    <n v="1563771600"/>
    <x v="704"/>
    <x v="708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8.028106508875737"/>
    <n v="676"/>
    <x v="1"/>
    <s v="USD"/>
    <n v="1316754000"/>
    <n v="1319259600"/>
    <x v="431"/>
    <x v="709"/>
    <b v="0"/>
    <b v="0"/>
    <s v="theater/plays"/>
    <x v="3"/>
    <x v="3"/>
  </r>
  <r>
    <n v="778"/>
    <x v="760"/>
    <s v="Cross-platform optimizing website"/>
    <n v="1300"/>
    <n v="10243"/>
    <n v="787.92307692307691"/>
    <x v="1"/>
    <n v="58.867816091954026"/>
    <n v="174"/>
    <x v="5"/>
    <s v="CHF"/>
    <n v="1313211600"/>
    <n v="1313643600"/>
    <x v="705"/>
    <x v="71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105.04572803850782"/>
    <n v="831"/>
    <x v="1"/>
    <s v="USD"/>
    <n v="1439528400"/>
    <n v="1440306000"/>
    <x v="706"/>
    <x v="711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33.054878048780488"/>
    <n v="164"/>
    <x v="1"/>
    <s v="USD"/>
    <n v="1469163600"/>
    <n v="1470805200"/>
    <x v="707"/>
    <x v="712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78.821428571428569"/>
    <n v="56"/>
    <x v="5"/>
    <s v="CHF"/>
    <n v="1288501200"/>
    <n v="1292911200"/>
    <x v="708"/>
    <x v="70"/>
    <b v="0"/>
    <b v="0"/>
    <s v="theater/plays"/>
    <x v="3"/>
    <x v="3"/>
  </r>
  <r>
    <n v="782"/>
    <x v="764"/>
    <s v="Centralized asymmetric framework"/>
    <n v="5100"/>
    <n v="10981"/>
    <n v="215.31372549019611"/>
    <x v="1"/>
    <n v="68.204968944099377"/>
    <n v="161"/>
    <x v="1"/>
    <s v="USD"/>
    <n v="1298959200"/>
    <n v="1301374800"/>
    <x v="709"/>
    <x v="713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75.731884057971016"/>
    <n v="138"/>
    <x v="1"/>
    <s v="USD"/>
    <n v="1387260000"/>
    <n v="1387864800"/>
    <x v="710"/>
    <x v="714"/>
    <b v="0"/>
    <b v="0"/>
    <s v="music/rock"/>
    <x v="1"/>
    <x v="1"/>
  </r>
  <r>
    <n v="784"/>
    <x v="766"/>
    <s v="Profound fault-tolerant model"/>
    <n v="88900"/>
    <n v="102535"/>
    <n v="115.33745781777279"/>
    <x v="1"/>
    <n v="30.996070133010882"/>
    <n v="3308"/>
    <x v="1"/>
    <s v="USD"/>
    <n v="1457244000"/>
    <n v="1458190800"/>
    <x v="711"/>
    <x v="715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01.88188976377953"/>
    <n v="127"/>
    <x v="2"/>
    <s v="AUD"/>
    <n v="1556341200"/>
    <n v="1559278800"/>
    <x v="157"/>
    <x v="716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52.879227053140099"/>
    <n v="207"/>
    <x v="6"/>
    <s v="EUR"/>
    <n v="1522126800"/>
    <n v="1522731600"/>
    <x v="630"/>
    <x v="717"/>
    <b v="0"/>
    <b v="1"/>
    <s v="music/jazz"/>
    <x v="1"/>
    <x v="17"/>
  </r>
  <r>
    <n v="787"/>
    <x v="769"/>
    <s v="Progressive coherent secured line"/>
    <n v="61200"/>
    <n v="60994"/>
    <n v="99.66339869281046"/>
    <x v="0"/>
    <n v="71.005820721769496"/>
    <n v="859"/>
    <x v="0"/>
    <s v="CAD"/>
    <n v="1305954000"/>
    <n v="1306731600"/>
    <x v="712"/>
    <x v="718"/>
    <b v="0"/>
    <b v="0"/>
    <s v="music/rock"/>
    <x v="1"/>
    <x v="1"/>
  </r>
  <r>
    <n v="788"/>
    <x v="770"/>
    <s v="Synchronized directional capability"/>
    <n v="3600"/>
    <n v="3174"/>
    <n v="88.166666666666671"/>
    <x v="2"/>
    <n v="102.38709677419355"/>
    <n v="31"/>
    <x v="1"/>
    <s v="USD"/>
    <n v="1350709200"/>
    <n v="1352527200"/>
    <x v="93"/>
    <x v="719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74.466666666666669"/>
    <n v="45"/>
    <x v="1"/>
    <s v="USD"/>
    <n v="1401166800"/>
    <n v="1404363600"/>
    <x v="713"/>
    <x v="115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51.009883198562441"/>
    <n v="1113"/>
    <x v="1"/>
    <s v="USD"/>
    <n v="1266127200"/>
    <n v="1266645600"/>
    <x v="714"/>
    <x v="720"/>
    <b v="0"/>
    <b v="0"/>
    <s v="theater/plays"/>
    <x v="3"/>
    <x v="3"/>
  </r>
  <r>
    <n v="791"/>
    <x v="773"/>
    <s v="Optional web-enabled extranet"/>
    <n v="2100"/>
    <n v="540"/>
    <n v="25.714285714285712"/>
    <x v="0"/>
    <n v="90"/>
    <n v="6"/>
    <x v="1"/>
    <s v="USD"/>
    <n v="1481436000"/>
    <n v="1482818400"/>
    <x v="715"/>
    <x v="721"/>
    <b v="0"/>
    <b v="0"/>
    <s v="food/food trucks"/>
    <x v="0"/>
    <x v="0"/>
  </r>
  <r>
    <n v="792"/>
    <x v="774"/>
    <s v="Reduced 6thgeneration intranet"/>
    <n v="2000"/>
    <n v="680"/>
    <n v="34"/>
    <x v="0"/>
    <n v="97.142857142857139"/>
    <n v="7"/>
    <x v="1"/>
    <s v="USD"/>
    <n v="1372222800"/>
    <n v="1374642000"/>
    <x v="716"/>
    <x v="722"/>
    <b v="0"/>
    <b v="1"/>
    <s v="theater/plays"/>
    <x v="3"/>
    <x v="3"/>
  </r>
  <r>
    <n v="793"/>
    <x v="775"/>
    <s v="Networked disintermediate leverage"/>
    <n v="1100"/>
    <n v="13045"/>
    <n v="1185.909090909091"/>
    <x v="1"/>
    <n v="72.071823204419886"/>
    <n v="181"/>
    <x v="5"/>
    <s v="CHF"/>
    <n v="1372136400"/>
    <n v="1372482000"/>
    <x v="448"/>
    <x v="451"/>
    <b v="0"/>
    <b v="0"/>
    <s v="publishing/nonfiction"/>
    <x v="5"/>
    <x v="9"/>
  </r>
  <r>
    <n v="794"/>
    <x v="776"/>
    <s v="Optional optimal website"/>
    <n v="6600"/>
    <n v="8276"/>
    <n v="125.39393939393939"/>
    <x v="1"/>
    <n v="75.236363636363635"/>
    <n v="110"/>
    <x v="1"/>
    <s v="USD"/>
    <n v="1513922400"/>
    <n v="1514959200"/>
    <x v="717"/>
    <x v="642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2.967741935483872"/>
    <n v="31"/>
    <x v="1"/>
    <s v="USD"/>
    <n v="1477976400"/>
    <n v="1478235600"/>
    <x v="718"/>
    <x v="723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54.807692307692307"/>
    <n v="78"/>
    <x v="1"/>
    <s v="USD"/>
    <n v="1407474000"/>
    <n v="1408078800"/>
    <x v="719"/>
    <x v="724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45.037837837837834"/>
    <n v="185"/>
    <x v="1"/>
    <s v="USD"/>
    <n v="1546149600"/>
    <n v="1548136800"/>
    <x v="720"/>
    <x v="725"/>
    <b v="0"/>
    <b v="0"/>
    <s v="technology/web"/>
    <x v="2"/>
    <x v="2"/>
  </r>
  <r>
    <n v="798"/>
    <x v="780"/>
    <s v="Seamless maximized product"/>
    <n v="3400"/>
    <n v="6408"/>
    <n v="188.47058823529412"/>
    <x v="1"/>
    <n v="52.958677685950413"/>
    <n v="121"/>
    <x v="1"/>
    <s v="USD"/>
    <n v="1338440400"/>
    <n v="1340859600"/>
    <x v="721"/>
    <x v="726"/>
    <b v="0"/>
    <b v="1"/>
    <s v="theater/plays"/>
    <x v="3"/>
    <x v="3"/>
  </r>
  <r>
    <n v="799"/>
    <x v="781"/>
    <s v="Devolved tertiary time-frame"/>
    <n v="84500"/>
    <n v="73522"/>
    <n v="87.008284023668637"/>
    <x v="0"/>
    <n v="60.017959183673469"/>
    <n v="1225"/>
    <x v="4"/>
    <s v="GBP"/>
    <n v="1454133600"/>
    <n v="1454479200"/>
    <x v="722"/>
    <x v="727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x v="783"/>
    <s v="User-friendly high-level initiative"/>
    <n v="2300"/>
    <n v="4667"/>
    <n v="202.9130434782609"/>
    <x v="1"/>
    <n v="44.028301886792455"/>
    <n v="106"/>
    <x v="1"/>
    <s v="USD"/>
    <n v="1577772000"/>
    <n v="1579672800"/>
    <x v="723"/>
    <x v="728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86.028169014084511"/>
    <n v="142"/>
    <x v="1"/>
    <s v="USD"/>
    <n v="1562216400"/>
    <n v="1562389200"/>
    <x v="704"/>
    <x v="339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8.012875536480685"/>
    <n v="233"/>
    <x v="1"/>
    <s v="USD"/>
    <n v="1548568800"/>
    <n v="1551506400"/>
    <x v="724"/>
    <x v="35"/>
    <b v="0"/>
    <b v="0"/>
    <s v="theater/plays"/>
    <x v="3"/>
    <x v="3"/>
  </r>
  <r>
    <n v="804"/>
    <x v="786"/>
    <s v="Business-focused discrete software"/>
    <n v="2600"/>
    <n v="6987"/>
    <n v="268.73076923076923"/>
    <x v="1"/>
    <n v="32.050458715596328"/>
    <n v="218"/>
    <x v="1"/>
    <s v="USD"/>
    <n v="1514872800"/>
    <n v="1516600800"/>
    <x v="725"/>
    <x v="729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73.611940298507463"/>
    <n v="67"/>
    <x v="2"/>
    <s v="AUD"/>
    <n v="1416031200"/>
    <n v="1420437600"/>
    <x v="660"/>
    <x v="241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108.71052631578948"/>
    <n v="76"/>
    <x v="1"/>
    <s v="USD"/>
    <n v="1330927200"/>
    <n v="1332997200"/>
    <x v="726"/>
    <x v="730"/>
    <b v="0"/>
    <b v="1"/>
    <s v="film &amp; video/drama"/>
    <x v="4"/>
    <x v="6"/>
  </r>
  <r>
    <n v="807"/>
    <x v="789"/>
    <s v="Automated uniform concept"/>
    <n v="700"/>
    <n v="1848"/>
    <n v="264"/>
    <x v="1"/>
    <n v="42.97674418604651"/>
    <n v="43"/>
    <x v="1"/>
    <s v="USD"/>
    <n v="1571115600"/>
    <n v="1574920800"/>
    <x v="727"/>
    <x v="322"/>
    <b v="0"/>
    <b v="1"/>
    <s v="theater/plays"/>
    <x v="3"/>
    <x v="3"/>
  </r>
  <r>
    <n v="808"/>
    <x v="790"/>
    <s v="Enhanced regional flexibility"/>
    <n v="5200"/>
    <n v="1583"/>
    <n v="30.44230769230769"/>
    <x v="0"/>
    <n v="83.315789473684205"/>
    <n v="19"/>
    <x v="1"/>
    <s v="USD"/>
    <n v="1463461200"/>
    <n v="1464930000"/>
    <x v="728"/>
    <x v="731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42"/>
    <n v="2108"/>
    <x v="5"/>
    <s v="CHF"/>
    <n v="1344920400"/>
    <n v="1345006800"/>
    <x v="729"/>
    <x v="732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55.927601809954751"/>
    <n v="221"/>
    <x v="1"/>
    <s v="USD"/>
    <n v="1511848800"/>
    <n v="1512712800"/>
    <x v="730"/>
    <x v="157"/>
    <b v="0"/>
    <b v="1"/>
    <s v="theater/plays"/>
    <x v="3"/>
    <x v="3"/>
  </r>
  <r>
    <n v="811"/>
    <x v="792"/>
    <s v="Fundamental methodical emulation"/>
    <n v="92500"/>
    <n v="71320"/>
    <n v="77.102702702702715"/>
    <x v="0"/>
    <n v="105.03681885125184"/>
    <n v="679"/>
    <x v="1"/>
    <s v="USD"/>
    <n v="1452319200"/>
    <n v="1452492000"/>
    <x v="731"/>
    <x v="733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48"/>
    <n v="2805"/>
    <x v="0"/>
    <s v="CAD"/>
    <n v="1523854800"/>
    <n v="1524286800"/>
    <x v="78"/>
    <x v="734"/>
    <b v="0"/>
    <b v="0"/>
    <s v="publishing/nonfiction"/>
    <x v="5"/>
    <x v="9"/>
  </r>
  <r>
    <n v="813"/>
    <x v="794"/>
    <s v="Diverse high-level attitude"/>
    <n v="3200"/>
    <n v="7661"/>
    <n v="239.40625"/>
    <x v="1"/>
    <n v="112.66176470588235"/>
    <n v="68"/>
    <x v="1"/>
    <s v="USD"/>
    <n v="1346043600"/>
    <n v="1346907600"/>
    <x v="732"/>
    <x v="735"/>
    <b v="0"/>
    <b v="0"/>
    <s v="games/video games"/>
    <x v="6"/>
    <x v="11"/>
  </r>
  <r>
    <n v="814"/>
    <x v="795"/>
    <s v="Visionary 24hour analyzer"/>
    <n v="3200"/>
    <n v="2950"/>
    <n v="92.1875"/>
    <x v="0"/>
    <n v="81.944444444444443"/>
    <n v="36"/>
    <x v="3"/>
    <s v="DKK"/>
    <n v="1464325200"/>
    <n v="1464498000"/>
    <x v="733"/>
    <x v="736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64.049180327868854"/>
    <n v="183"/>
    <x v="0"/>
    <s v="CAD"/>
    <n v="1511935200"/>
    <n v="1514181600"/>
    <x v="734"/>
    <x v="737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06.39097744360902"/>
    <n v="133"/>
    <x v="1"/>
    <s v="USD"/>
    <n v="1392012000"/>
    <n v="1392184800"/>
    <x v="406"/>
    <x v="738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76.011249497790274"/>
    <n v="2489"/>
    <x v="6"/>
    <s v="EUR"/>
    <n v="1556946000"/>
    <n v="1559365200"/>
    <x v="735"/>
    <x v="739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111.07246376811594"/>
    <n v="69"/>
    <x v="1"/>
    <s v="USD"/>
    <n v="1548050400"/>
    <n v="1549173600"/>
    <x v="736"/>
    <x v="74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95.936170212765958"/>
    <n v="47"/>
    <x v="1"/>
    <s v="USD"/>
    <n v="1353736800"/>
    <n v="1355032800"/>
    <x v="737"/>
    <x v="697"/>
    <b v="1"/>
    <b v="0"/>
    <s v="games/video games"/>
    <x v="6"/>
    <x v="11"/>
  </r>
  <r>
    <n v="820"/>
    <x v="800"/>
    <s v="Cross-group heuristic forecast"/>
    <n v="1500"/>
    <n v="12009"/>
    <n v="800.6"/>
    <x v="1"/>
    <n v="43.043010752688176"/>
    <n v="279"/>
    <x v="4"/>
    <s v="GBP"/>
    <n v="1532840400"/>
    <n v="1533963600"/>
    <x v="192"/>
    <x v="741"/>
    <b v="0"/>
    <b v="1"/>
    <s v="music/rock"/>
    <x v="1"/>
    <x v="1"/>
  </r>
  <r>
    <n v="821"/>
    <x v="801"/>
    <s v="Extended impactful secured line"/>
    <n v="4900"/>
    <n v="14273"/>
    <n v="291.28571428571428"/>
    <x v="1"/>
    <n v="67.966666666666669"/>
    <n v="210"/>
    <x v="1"/>
    <s v="USD"/>
    <n v="1488261600"/>
    <n v="1489381200"/>
    <x v="738"/>
    <x v="742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89.991428571428571"/>
    <n v="2100"/>
    <x v="1"/>
    <s v="USD"/>
    <n v="1393567200"/>
    <n v="1395032400"/>
    <x v="739"/>
    <x v="743"/>
    <b v="0"/>
    <b v="0"/>
    <s v="music/rock"/>
    <x v="1"/>
    <x v="1"/>
  </r>
  <r>
    <n v="823"/>
    <x v="803"/>
    <s v="Secured well-modulated system engine"/>
    <n v="4100"/>
    <n v="14640"/>
    <n v="357.07317073170731"/>
    <x v="1"/>
    <n v="58.095238095238095"/>
    <n v="252"/>
    <x v="1"/>
    <s v="USD"/>
    <n v="1410325200"/>
    <n v="1412485200"/>
    <x v="613"/>
    <x v="744"/>
    <b v="1"/>
    <b v="1"/>
    <s v="music/rock"/>
    <x v="1"/>
    <x v="1"/>
  </r>
  <r>
    <n v="824"/>
    <x v="804"/>
    <s v="Streamlined national benchmark"/>
    <n v="85000"/>
    <n v="107516"/>
    <n v="126.48941176470588"/>
    <x v="1"/>
    <n v="83.996875000000003"/>
    <n v="1280"/>
    <x v="1"/>
    <s v="USD"/>
    <n v="1276923600"/>
    <n v="1279688400"/>
    <x v="740"/>
    <x v="269"/>
    <b v="0"/>
    <b v="1"/>
    <s v="publishing/nonfiction"/>
    <x v="5"/>
    <x v="9"/>
  </r>
  <r>
    <n v="825"/>
    <x v="805"/>
    <s v="Open-architected 24/7 infrastructure"/>
    <n v="3600"/>
    <n v="13950"/>
    <n v="387.5"/>
    <x v="1"/>
    <n v="88.853503184713375"/>
    <n v="157"/>
    <x v="4"/>
    <s v="GBP"/>
    <n v="1500958800"/>
    <n v="1501995600"/>
    <x v="145"/>
    <x v="745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65.963917525773198"/>
    <n v="194"/>
    <x v="1"/>
    <s v="USD"/>
    <n v="1292220000"/>
    <n v="1294639200"/>
    <x v="741"/>
    <x v="746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74.804878048780495"/>
    <n v="82"/>
    <x v="2"/>
    <s v="AUD"/>
    <n v="1304398800"/>
    <n v="1305435600"/>
    <x v="742"/>
    <x v="747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69.98571428571428"/>
    <n v="70"/>
    <x v="1"/>
    <s v="USD"/>
    <n v="1535432400"/>
    <n v="1537592400"/>
    <x v="202"/>
    <x v="503"/>
    <b v="0"/>
    <b v="0"/>
    <s v="theater/plays"/>
    <x v="3"/>
    <x v="3"/>
  </r>
  <r>
    <n v="829"/>
    <x v="809"/>
    <s v="Vision-oriented scalable portal"/>
    <n v="9600"/>
    <n v="4929"/>
    <n v="51.34375"/>
    <x v="0"/>
    <n v="32.006493506493506"/>
    <n v="154"/>
    <x v="1"/>
    <s v="USD"/>
    <n v="1433826000"/>
    <n v="1435122000"/>
    <x v="743"/>
    <x v="748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64.727272727272734"/>
    <n v="22"/>
    <x v="1"/>
    <s v="USD"/>
    <n v="1514959200"/>
    <n v="1520056800"/>
    <x v="744"/>
    <x v="33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24.998110087408456"/>
    <n v="4233"/>
    <x v="1"/>
    <s v="USD"/>
    <n v="1332738000"/>
    <n v="1335675600"/>
    <x v="745"/>
    <x v="749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04.97764070932922"/>
    <n v="1297"/>
    <x v="3"/>
    <s v="DKK"/>
    <n v="1445490000"/>
    <n v="1448431200"/>
    <x v="746"/>
    <x v="75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64.987878787878785"/>
    <n v="165"/>
    <x v="3"/>
    <s v="DKK"/>
    <n v="1297663200"/>
    <n v="1298613600"/>
    <x v="747"/>
    <x v="751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94.352941176470594"/>
    <n v="119"/>
    <x v="1"/>
    <s v="USD"/>
    <n v="1371963600"/>
    <n v="1372482000"/>
    <x v="362"/>
    <x v="451"/>
    <b v="0"/>
    <b v="0"/>
    <s v="theater/plays"/>
    <x v="3"/>
    <x v="3"/>
  </r>
  <r>
    <n v="835"/>
    <x v="815"/>
    <s v="Future-proofed 24hour model"/>
    <n v="86200"/>
    <n v="77355"/>
    <n v="89.738979118329468"/>
    <x v="0"/>
    <n v="44.001706484641637"/>
    <n v="1758"/>
    <x v="1"/>
    <s v="USD"/>
    <n v="1425103200"/>
    <n v="1425621600"/>
    <x v="748"/>
    <x v="752"/>
    <b v="0"/>
    <b v="0"/>
    <s v="technology/web"/>
    <x v="2"/>
    <x v="2"/>
  </r>
  <r>
    <n v="836"/>
    <x v="816"/>
    <s v="Optimized didactic intranet"/>
    <n v="8100"/>
    <n v="6086"/>
    <n v="75.135802469135797"/>
    <x v="0"/>
    <n v="64.744680851063833"/>
    <n v="94"/>
    <x v="1"/>
    <s v="USD"/>
    <n v="1265349600"/>
    <n v="1266300000"/>
    <x v="749"/>
    <x v="753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84.00667779632721"/>
    <n v="1797"/>
    <x v="1"/>
    <s v="USD"/>
    <n v="1301202000"/>
    <n v="1305867600"/>
    <x v="643"/>
    <x v="754"/>
    <b v="0"/>
    <b v="0"/>
    <s v="music/jazz"/>
    <x v="1"/>
    <x v="17"/>
  </r>
  <r>
    <n v="838"/>
    <x v="818"/>
    <s v="Vision-oriented high-level extranet"/>
    <n v="6400"/>
    <n v="8890"/>
    <n v="138.90625"/>
    <x v="1"/>
    <n v="34.061302681992338"/>
    <n v="261"/>
    <x v="1"/>
    <s v="USD"/>
    <n v="1538024400"/>
    <n v="1538802000"/>
    <x v="750"/>
    <x v="755"/>
    <b v="0"/>
    <b v="0"/>
    <s v="theater/plays"/>
    <x v="3"/>
    <x v="3"/>
  </r>
  <r>
    <n v="839"/>
    <x v="819"/>
    <s v="Organized scalable initiative"/>
    <n v="7700"/>
    <n v="14644"/>
    <n v="190.18181818181819"/>
    <x v="1"/>
    <n v="93.273885350318466"/>
    <n v="157"/>
    <x v="1"/>
    <s v="USD"/>
    <n v="1395032400"/>
    <n v="1398920400"/>
    <x v="751"/>
    <x v="756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2.998301726577978"/>
    <n v="3533"/>
    <x v="1"/>
    <s v="USD"/>
    <n v="1405486800"/>
    <n v="1405659600"/>
    <x v="752"/>
    <x v="757"/>
    <b v="0"/>
    <b v="1"/>
    <s v="theater/plays"/>
    <x v="3"/>
    <x v="3"/>
  </r>
  <r>
    <n v="841"/>
    <x v="821"/>
    <s v="Automated even-keeled emulation"/>
    <n v="9100"/>
    <n v="12991"/>
    <n v="142.75824175824175"/>
    <x v="1"/>
    <n v="83.812903225806451"/>
    <n v="155"/>
    <x v="1"/>
    <s v="USD"/>
    <n v="1455861600"/>
    <n v="1457244000"/>
    <x v="753"/>
    <x v="758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63.992424242424242"/>
    <n v="132"/>
    <x v="6"/>
    <s v="EUR"/>
    <n v="1529038800"/>
    <n v="1529298000"/>
    <x v="754"/>
    <x v="759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81.909090909090907"/>
    <n v="33"/>
    <x v="1"/>
    <s v="USD"/>
    <n v="1535259600"/>
    <n v="1535778000"/>
    <x v="755"/>
    <x v="76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3.053191489361708"/>
    <n v="94"/>
    <x v="1"/>
    <s v="USD"/>
    <n v="1327212000"/>
    <n v="1327471200"/>
    <x v="756"/>
    <x v="761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01.98449039881831"/>
    <n v="1354"/>
    <x v="4"/>
    <s v="GBP"/>
    <n v="1526360400"/>
    <n v="1529557200"/>
    <x v="757"/>
    <x v="78"/>
    <b v="0"/>
    <b v="0"/>
    <s v="technology/web"/>
    <x v="2"/>
    <x v="2"/>
  </r>
  <r>
    <n v="846"/>
    <x v="826"/>
    <s v="Phased empowering success"/>
    <n v="1000"/>
    <n v="5085"/>
    <n v="508.5"/>
    <x v="1"/>
    <n v="105.9375"/>
    <n v="48"/>
    <x v="1"/>
    <s v="USD"/>
    <n v="1532149200"/>
    <n v="1535259600"/>
    <x v="758"/>
    <x v="762"/>
    <b v="1"/>
    <b v="1"/>
    <s v="technology/web"/>
    <x v="2"/>
    <x v="2"/>
  </r>
  <r>
    <n v="847"/>
    <x v="827"/>
    <s v="Distributed actuating project"/>
    <n v="4700"/>
    <n v="11174"/>
    <n v="237.74468085106383"/>
    <x v="1"/>
    <n v="101.58181818181818"/>
    <n v="110"/>
    <x v="1"/>
    <s v="USD"/>
    <n v="1515304800"/>
    <n v="1515564000"/>
    <x v="759"/>
    <x v="763"/>
    <b v="0"/>
    <b v="0"/>
    <s v="food/food trucks"/>
    <x v="0"/>
    <x v="0"/>
  </r>
  <r>
    <n v="848"/>
    <x v="828"/>
    <s v="Robust motivating orchestration"/>
    <n v="3200"/>
    <n v="10831"/>
    <n v="338.46875"/>
    <x v="1"/>
    <n v="62.970930232558139"/>
    <n v="172"/>
    <x v="1"/>
    <s v="USD"/>
    <n v="1276318800"/>
    <n v="1277096400"/>
    <x v="760"/>
    <x v="764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29.045602605863191"/>
    <n v="307"/>
    <x v="1"/>
    <s v="USD"/>
    <n v="1328767200"/>
    <n v="1329026400"/>
    <x v="761"/>
    <x v="765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77.924999999999997"/>
    <n v="160"/>
    <x v="1"/>
    <s v="USD"/>
    <n v="1335934800"/>
    <n v="1338786000"/>
    <x v="444"/>
    <x v="766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80.806451612903231"/>
    <n v="31"/>
    <x v="1"/>
    <s v="USD"/>
    <n v="1310792400"/>
    <n v="1311656400"/>
    <x v="763"/>
    <x v="422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76.006816632583508"/>
    <n v="1467"/>
    <x v="0"/>
    <s v="CAD"/>
    <n v="1308546000"/>
    <n v="1308978000"/>
    <x v="764"/>
    <x v="767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72.993613824192337"/>
    <n v="2662"/>
    <x v="0"/>
    <s v="CAD"/>
    <n v="1574056800"/>
    <n v="1576389600"/>
    <x v="765"/>
    <x v="768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53"/>
    <n v="452"/>
    <x v="2"/>
    <s v="AUD"/>
    <n v="1308373200"/>
    <n v="1311051600"/>
    <x v="766"/>
    <x v="214"/>
    <b v="0"/>
    <b v="0"/>
    <s v="theater/plays"/>
    <x v="3"/>
    <x v="3"/>
  </r>
  <r>
    <n v="856"/>
    <x v="764"/>
    <s v="Profound composite core"/>
    <n v="2400"/>
    <n v="8558"/>
    <n v="356.58333333333331"/>
    <x v="1"/>
    <n v="54.164556962025316"/>
    <n v="158"/>
    <x v="1"/>
    <s v="USD"/>
    <n v="1335243600"/>
    <n v="1336712400"/>
    <x v="767"/>
    <x v="769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32.946666666666665"/>
    <n v="225"/>
    <x v="5"/>
    <s v="CHF"/>
    <n v="1328421600"/>
    <n v="1330408800"/>
    <x v="768"/>
    <x v="77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79.371428571428567"/>
    <n v="35"/>
    <x v="1"/>
    <s v="USD"/>
    <n v="1524286800"/>
    <n v="1524891600"/>
    <x v="769"/>
    <x v="771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41.174603174603178"/>
    <n v="63"/>
    <x v="1"/>
    <s v="USD"/>
    <n v="1362117600"/>
    <n v="1363669200"/>
    <x v="770"/>
    <x v="250"/>
    <b v="0"/>
    <b v="1"/>
    <s v="theater/plays"/>
    <x v="3"/>
    <x v="3"/>
  </r>
  <r>
    <n v="860"/>
    <x v="839"/>
    <s v="Re-contextualized leadingedge firmware"/>
    <n v="2000"/>
    <n v="5033"/>
    <n v="251.65"/>
    <x v="1"/>
    <n v="77.430769230769229"/>
    <n v="65"/>
    <x v="1"/>
    <s v="USD"/>
    <n v="1550556000"/>
    <n v="1551420000"/>
    <x v="771"/>
    <x v="772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57.159509202453989"/>
    <n v="163"/>
    <x v="1"/>
    <s v="USD"/>
    <n v="1269147600"/>
    <n v="1269838800"/>
    <x v="772"/>
    <x v="773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77.17647058823529"/>
    <n v="85"/>
    <x v="1"/>
    <s v="USD"/>
    <n v="1312174800"/>
    <n v="1312520400"/>
    <x v="773"/>
    <x v="774"/>
    <b v="0"/>
    <b v="0"/>
    <s v="theater/plays"/>
    <x v="3"/>
    <x v="3"/>
  </r>
  <r>
    <n v="863"/>
    <x v="842"/>
    <s v="Automated reciprocal protocol"/>
    <n v="1400"/>
    <n v="5415"/>
    <n v="386.78571428571428"/>
    <x v="1"/>
    <n v="24.953917050691246"/>
    <n v="217"/>
    <x v="1"/>
    <s v="USD"/>
    <n v="1434517200"/>
    <n v="1436504400"/>
    <x v="774"/>
    <x v="331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97.18"/>
    <n v="150"/>
    <x v="1"/>
    <s v="USD"/>
    <n v="1471582800"/>
    <n v="1472014800"/>
    <x v="775"/>
    <x v="775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46.000916870415651"/>
    <n v="3272"/>
    <x v="1"/>
    <s v="USD"/>
    <n v="1410757200"/>
    <n v="1411534800"/>
    <x v="776"/>
    <x v="776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8.023385300668153"/>
    <n v="898"/>
    <x v="1"/>
    <s v="USD"/>
    <n v="1304830800"/>
    <n v="1304917200"/>
    <x v="777"/>
    <x v="777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25.99"/>
    <n v="300"/>
    <x v="1"/>
    <s v="USD"/>
    <n v="1539061200"/>
    <n v="1539579600"/>
    <x v="778"/>
    <x v="778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02.69047619047619"/>
    <n v="126"/>
    <x v="1"/>
    <s v="USD"/>
    <n v="1381554000"/>
    <n v="1382504400"/>
    <x v="779"/>
    <x v="779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72.958174904942965"/>
    <n v="526"/>
    <x v="1"/>
    <s v="USD"/>
    <n v="1277096400"/>
    <n v="1278306000"/>
    <x v="780"/>
    <x v="78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57.190082644628099"/>
    <n v="121"/>
    <x v="1"/>
    <s v="USD"/>
    <n v="1440392400"/>
    <n v="1442552400"/>
    <x v="335"/>
    <x v="781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84.013793103448279"/>
    <n v="2320"/>
    <x v="1"/>
    <s v="USD"/>
    <n v="1509512400"/>
    <n v="1511071200"/>
    <x v="535"/>
    <x v="782"/>
    <b v="0"/>
    <b v="1"/>
    <s v="theater/plays"/>
    <x v="3"/>
    <x v="3"/>
  </r>
  <r>
    <n v="872"/>
    <x v="851"/>
    <s v="Compatible logistical paradigm"/>
    <n v="4700"/>
    <n v="7992"/>
    <n v="170.04255319148936"/>
    <x v="1"/>
    <n v="98.666666666666671"/>
    <n v="81"/>
    <x v="2"/>
    <s v="AUD"/>
    <n v="1535950800"/>
    <n v="1536382800"/>
    <x v="270"/>
    <x v="783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42.007419183889773"/>
    <n v="1887"/>
    <x v="1"/>
    <s v="USD"/>
    <n v="1389160800"/>
    <n v="1389592800"/>
    <x v="781"/>
    <x v="393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32.002753556677376"/>
    <n v="4358"/>
    <x v="1"/>
    <s v="USD"/>
    <n v="1271998800"/>
    <n v="1275282000"/>
    <x v="782"/>
    <x v="784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81.567164179104481"/>
    <n v="67"/>
    <x v="1"/>
    <s v="USD"/>
    <n v="1294898400"/>
    <n v="1294984800"/>
    <x v="783"/>
    <x v="785"/>
    <b v="0"/>
    <b v="0"/>
    <s v="music/rock"/>
    <x v="1"/>
    <x v="1"/>
  </r>
  <r>
    <n v="876"/>
    <x v="855"/>
    <s v="Re-engineered encompassing definition"/>
    <n v="8300"/>
    <n v="2111"/>
    <n v="25.433734939759034"/>
    <x v="0"/>
    <n v="37.035087719298247"/>
    <n v="57"/>
    <x v="0"/>
    <s v="CAD"/>
    <n v="1559970000"/>
    <n v="1562043600"/>
    <x v="784"/>
    <x v="229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03.033360455655"/>
    <n v="1229"/>
    <x v="1"/>
    <s v="USD"/>
    <n v="1469509200"/>
    <n v="1469595600"/>
    <x v="785"/>
    <x v="786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84.333333333333329"/>
    <n v="12"/>
    <x v="6"/>
    <s v="EUR"/>
    <n v="1579068000"/>
    <n v="1581141600"/>
    <x v="786"/>
    <x v="787"/>
    <b v="0"/>
    <b v="0"/>
    <s v="music/metal"/>
    <x v="1"/>
    <x v="16"/>
  </r>
  <r>
    <n v="879"/>
    <x v="858"/>
    <s v="Stand-alone incremental parallelism"/>
    <n v="1000"/>
    <n v="5438"/>
    <n v="543.79999999999995"/>
    <x v="1"/>
    <n v="102.60377358490567"/>
    <n v="53"/>
    <x v="1"/>
    <s v="USD"/>
    <n v="1487743200"/>
    <n v="1488520800"/>
    <x v="787"/>
    <x v="341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79.992129246064621"/>
    <n v="2414"/>
    <x v="1"/>
    <s v="USD"/>
    <n v="1563685200"/>
    <n v="1563858000"/>
    <x v="788"/>
    <x v="788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70.055309734513273"/>
    <n v="452"/>
    <x v="1"/>
    <s v="USD"/>
    <n v="1436418000"/>
    <n v="1438923600"/>
    <x v="330"/>
    <x v="789"/>
    <b v="0"/>
    <b v="1"/>
    <s v="theater/plays"/>
    <x v="3"/>
    <x v="3"/>
  </r>
  <r>
    <n v="882"/>
    <x v="861"/>
    <s v="Balanced demand-driven definition"/>
    <n v="800"/>
    <n v="2960"/>
    <n v="370"/>
    <x v="1"/>
    <n v="37"/>
    <n v="80"/>
    <x v="1"/>
    <s v="USD"/>
    <n v="1421820000"/>
    <n v="1422165600"/>
    <x v="789"/>
    <x v="79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41.911917098445599"/>
    <n v="193"/>
    <x v="1"/>
    <s v="USD"/>
    <n v="1274763600"/>
    <n v="1277874000"/>
    <x v="790"/>
    <x v="791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57.992576882290564"/>
    <n v="1886"/>
    <x v="1"/>
    <s v="USD"/>
    <n v="1399179600"/>
    <n v="1399352400"/>
    <x v="791"/>
    <x v="792"/>
    <b v="0"/>
    <b v="1"/>
    <s v="theater/plays"/>
    <x v="3"/>
    <x v="3"/>
  </r>
  <r>
    <n v="885"/>
    <x v="864"/>
    <s v="Virtual analyzing collaboration"/>
    <n v="1800"/>
    <n v="2129"/>
    <n v="118.27777777777777"/>
    <x v="1"/>
    <n v="40.942307692307693"/>
    <n v="52"/>
    <x v="1"/>
    <s v="USD"/>
    <n v="1275800400"/>
    <n v="1279083600"/>
    <x v="792"/>
    <x v="556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69.9972602739726"/>
    <n v="1825"/>
    <x v="1"/>
    <s v="USD"/>
    <n v="1282798800"/>
    <n v="1284354000"/>
    <x v="793"/>
    <x v="488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73.838709677419359"/>
    <n v="31"/>
    <x v="1"/>
    <s v="USD"/>
    <n v="1437109200"/>
    <n v="1441170000"/>
    <x v="794"/>
    <x v="232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41.979310344827589"/>
    <n v="290"/>
    <x v="1"/>
    <s v="USD"/>
    <n v="1491886800"/>
    <n v="1493528400"/>
    <x v="795"/>
    <x v="793"/>
    <b v="0"/>
    <b v="0"/>
    <s v="theater/plays"/>
    <x v="3"/>
    <x v="3"/>
  </r>
  <r>
    <n v="889"/>
    <x v="868"/>
    <s v="Secured dynamic capacity"/>
    <n v="5600"/>
    <n v="9508"/>
    <n v="169.78571428571431"/>
    <x v="1"/>
    <n v="77.93442622950819"/>
    <n v="122"/>
    <x v="1"/>
    <s v="USD"/>
    <n v="1394600400"/>
    <n v="1395205200"/>
    <x v="796"/>
    <x v="794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06.01972789115646"/>
    <n v="1470"/>
    <x v="1"/>
    <s v="USD"/>
    <n v="1561352400"/>
    <n v="1561438800"/>
    <x v="797"/>
    <x v="138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47.018181818181816"/>
    <n v="165"/>
    <x v="0"/>
    <s v="CAD"/>
    <n v="1322892000"/>
    <n v="1326693600"/>
    <x v="798"/>
    <x v="795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76.016483516483518"/>
    <n v="182"/>
    <x v="1"/>
    <s v="USD"/>
    <n v="1274418000"/>
    <n v="1277960400"/>
    <x v="799"/>
    <x v="796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54.120603015075375"/>
    <n v="199"/>
    <x v="6"/>
    <s v="EUR"/>
    <n v="1434344400"/>
    <n v="1434690000"/>
    <x v="800"/>
    <x v="797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7.285714285714285"/>
    <n v="56"/>
    <x v="4"/>
    <s v="GBP"/>
    <n v="1373518800"/>
    <n v="1376110800"/>
    <x v="801"/>
    <x v="798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3.81308411214954"/>
    <n v="107"/>
    <x v="1"/>
    <s v="USD"/>
    <n v="1517637600"/>
    <n v="1518415200"/>
    <x v="802"/>
    <x v="799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05.02602739726028"/>
    <n v="1460"/>
    <x v="2"/>
    <s v="AUD"/>
    <n v="1310619600"/>
    <n v="1310878800"/>
    <x v="803"/>
    <x v="800"/>
    <b v="0"/>
    <b v="1"/>
    <s v="food/food trucks"/>
    <x v="0"/>
    <x v="0"/>
  </r>
  <r>
    <n v="897"/>
    <x v="876"/>
    <s v="Organized discrete encoding"/>
    <n v="8800"/>
    <n v="2437"/>
    <n v="27.693181818181817"/>
    <x v="0"/>
    <n v="90.259259259259252"/>
    <n v="27"/>
    <x v="1"/>
    <s v="USD"/>
    <n v="1556427600"/>
    <n v="1556600400"/>
    <x v="212"/>
    <x v="368"/>
    <b v="0"/>
    <b v="0"/>
    <s v="theater/plays"/>
    <x v="3"/>
    <x v="3"/>
  </r>
  <r>
    <n v="898"/>
    <x v="877"/>
    <s v="Balanced regional flexibility"/>
    <n v="179100"/>
    <n v="93991"/>
    <n v="52.479620323841424"/>
    <x v="0"/>
    <n v="76.978705978705975"/>
    <n v="1221"/>
    <x v="1"/>
    <s v="USD"/>
    <n v="1576476000"/>
    <n v="1576994400"/>
    <x v="804"/>
    <x v="801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02.60162601626017"/>
    <n v="123"/>
    <x v="5"/>
    <s v="CHF"/>
    <n v="1381122000"/>
    <n v="1382677200"/>
    <x v="805"/>
    <x v="802"/>
    <b v="0"/>
    <b v="0"/>
    <s v="music/jazz"/>
    <x v="1"/>
    <x v="17"/>
  </r>
  <r>
    <n v="900"/>
    <x v="879"/>
    <s v="Enhanced uniform service-desk"/>
    <n v="100"/>
    <n v="2"/>
    <n v="2"/>
    <x v="0"/>
    <n v="2"/>
    <n v="1"/>
    <x v="1"/>
    <s v="USD"/>
    <n v="1411102800"/>
    <n v="1411189200"/>
    <x v="806"/>
    <x v="803"/>
    <b v="0"/>
    <b v="1"/>
    <s v="technology/web"/>
    <x v="2"/>
    <x v="2"/>
  </r>
  <r>
    <n v="901"/>
    <x v="880"/>
    <s v="Versatile bottom-line definition"/>
    <n v="5600"/>
    <n v="8746"/>
    <n v="156.17857142857144"/>
    <x v="1"/>
    <n v="55.0062893081761"/>
    <n v="159"/>
    <x v="1"/>
    <s v="USD"/>
    <n v="1531803600"/>
    <n v="1534654800"/>
    <x v="807"/>
    <x v="482"/>
    <b v="0"/>
    <b v="1"/>
    <s v="music/rock"/>
    <x v="1"/>
    <x v="1"/>
  </r>
  <r>
    <n v="902"/>
    <x v="881"/>
    <s v="Integrated bifurcated software"/>
    <n v="1400"/>
    <n v="3534"/>
    <n v="252.42857142857144"/>
    <x v="1"/>
    <n v="32.127272727272725"/>
    <n v="110"/>
    <x v="1"/>
    <s v="USD"/>
    <n v="1454133600"/>
    <n v="1457762400"/>
    <x v="722"/>
    <x v="496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50.642857142857146"/>
    <n v="14"/>
    <x v="1"/>
    <s v="USD"/>
    <n v="1336194000"/>
    <n v="1337490000"/>
    <x v="477"/>
    <x v="804"/>
    <b v="0"/>
    <b v="1"/>
    <s v="publishing/nonfiction"/>
    <x v="5"/>
    <x v="9"/>
  </r>
  <r>
    <n v="904"/>
    <x v="883"/>
    <s v="Digitized foreground array"/>
    <n v="6500"/>
    <n v="795"/>
    <n v="12.230769230769232"/>
    <x v="0"/>
    <n v="49.6875"/>
    <n v="16"/>
    <x v="1"/>
    <s v="USD"/>
    <n v="1349326800"/>
    <n v="1349672400"/>
    <x v="259"/>
    <x v="805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54.894067796610166"/>
    <n v="236"/>
    <x v="1"/>
    <s v="USD"/>
    <n v="1379566800"/>
    <n v="1379826000"/>
    <x v="9"/>
    <x v="806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46.931937172774866"/>
    <n v="191"/>
    <x v="1"/>
    <s v="USD"/>
    <n v="1494651600"/>
    <n v="1497762000"/>
    <x v="808"/>
    <x v="807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4.951219512195124"/>
    <n v="41"/>
    <x v="1"/>
    <s v="USD"/>
    <n v="1303880400"/>
    <n v="1304485200"/>
    <x v="809"/>
    <x v="808"/>
    <b v="0"/>
    <b v="0"/>
    <s v="theater/plays"/>
    <x v="3"/>
    <x v="3"/>
  </r>
  <r>
    <n v="908"/>
    <x v="887"/>
    <s v="Networked intangible help-desk"/>
    <n v="38200"/>
    <n v="121950"/>
    <n v="319.24083769633506"/>
    <x v="1"/>
    <n v="30.99898322318251"/>
    <n v="3934"/>
    <x v="1"/>
    <s v="USD"/>
    <n v="1335934800"/>
    <n v="1336885200"/>
    <x v="444"/>
    <x v="104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107.7625"/>
    <n v="80"/>
    <x v="0"/>
    <s v="CAD"/>
    <n v="1528088400"/>
    <n v="1530421200"/>
    <x v="384"/>
    <x v="809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102.07770270270271"/>
    <n v="296"/>
    <x v="1"/>
    <s v="USD"/>
    <n v="1421906400"/>
    <n v="1421992800"/>
    <x v="810"/>
    <x v="81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24.976190476190474"/>
    <n v="462"/>
    <x v="1"/>
    <s v="USD"/>
    <n v="1568005200"/>
    <n v="1568178000"/>
    <x v="811"/>
    <x v="811"/>
    <b v="1"/>
    <b v="0"/>
    <s v="technology/web"/>
    <x v="2"/>
    <x v="2"/>
  </r>
  <r>
    <n v="912"/>
    <x v="891"/>
    <s v="Reduced bifurcated pricing structure"/>
    <n v="1800"/>
    <n v="14310"/>
    <n v="795"/>
    <x v="1"/>
    <n v="79.944134078212286"/>
    <n v="179"/>
    <x v="1"/>
    <s v="USD"/>
    <n v="1346821200"/>
    <n v="1347944400"/>
    <x v="812"/>
    <x v="812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67.946462715105156"/>
    <n v="523"/>
    <x v="2"/>
    <s v="AUD"/>
    <n v="1557637200"/>
    <n v="1558760400"/>
    <x v="813"/>
    <x v="813"/>
    <b v="0"/>
    <b v="0"/>
    <s v="film &amp; video/drama"/>
    <x v="4"/>
    <x v="6"/>
  </r>
  <r>
    <n v="914"/>
    <x v="893"/>
    <s v="Diverse client-driven conglomeration"/>
    <n v="6400"/>
    <n v="3676"/>
    <n v="57.4375"/>
    <x v="0"/>
    <n v="26.070921985815602"/>
    <n v="141"/>
    <x v="4"/>
    <s v="GBP"/>
    <n v="1375592400"/>
    <n v="1376629200"/>
    <x v="814"/>
    <x v="814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05.0032154340836"/>
    <n v="1866"/>
    <x v="4"/>
    <s v="GBP"/>
    <n v="1503982800"/>
    <n v="1504760400"/>
    <x v="80"/>
    <x v="815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25.826923076923077"/>
    <n v="52"/>
    <x v="1"/>
    <s v="USD"/>
    <n v="1418882400"/>
    <n v="1419660000"/>
    <x v="815"/>
    <x v="414"/>
    <b v="0"/>
    <b v="0"/>
    <s v="photography/photography books"/>
    <x v="7"/>
    <x v="14"/>
  </r>
  <r>
    <n v="917"/>
    <x v="896"/>
    <s v="Polarized discrete product"/>
    <n v="3600"/>
    <n v="2097"/>
    <n v="58.25"/>
    <x v="2"/>
    <n v="77.666666666666671"/>
    <n v="27"/>
    <x v="4"/>
    <s v="GBP"/>
    <n v="1309237200"/>
    <n v="1311310800"/>
    <x v="816"/>
    <x v="816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57.82692307692308"/>
    <n v="156"/>
    <x v="5"/>
    <s v="CHF"/>
    <n v="1343365200"/>
    <n v="1344315600"/>
    <x v="474"/>
    <x v="82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92.955555555555549"/>
    <n v="225"/>
    <x v="2"/>
    <s v="AUD"/>
    <n v="1507957200"/>
    <n v="1510725600"/>
    <x v="817"/>
    <x v="817"/>
    <b v="0"/>
    <b v="1"/>
    <s v="theater/plays"/>
    <x v="3"/>
    <x v="3"/>
  </r>
  <r>
    <n v="920"/>
    <x v="899"/>
    <s v="Versatile directional project"/>
    <n v="5300"/>
    <n v="9676"/>
    <n v="182.56603773584905"/>
    <x v="1"/>
    <n v="37.945098039215686"/>
    <n v="255"/>
    <x v="1"/>
    <s v="USD"/>
    <n v="1549519200"/>
    <n v="1551247200"/>
    <x v="818"/>
    <x v="818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1.842105263157894"/>
    <n v="38"/>
    <x v="1"/>
    <s v="USD"/>
    <n v="1329026400"/>
    <n v="1330236000"/>
    <x v="819"/>
    <x v="819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40"/>
    <n v="2261"/>
    <x v="1"/>
    <s v="USD"/>
    <n v="1544335200"/>
    <n v="1545112800"/>
    <x v="609"/>
    <x v="320"/>
    <b v="0"/>
    <b v="1"/>
    <s v="music/world music"/>
    <x v="1"/>
    <x v="21"/>
  </r>
  <r>
    <n v="923"/>
    <x v="902"/>
    <s v="Sharable discrete definition"/>
    <n v="1700"/>
    <n v="4044"/>
    <n v="237.88235294117646"/>
    <x v="1"/>
    <n v="101.1"/>
    <n v="40"/>
    <x v="1"/>
    <s v="USD"/>
    <n v="1279083600"/>
    <n v="1279170000"/>
    <x v="547"/>
    <x v="82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84.006989951944078"/>
    <n v="2289"/>
    <x v="6"/>
    <s v="EUR"/>
    <n v="1572498000"/>
    <n v="1573452000"/>
    <x v="820"/>
    <x v="821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103.41538461538461"/>
    <n v="65"/>
    <x v="1"/>
    <s v="USD"/>
    <n v="1506056400"/>
    <n v="1507093200"/>
    <x v="821"/>
    <x v="822"/>
    <b v="0"/>
    <b v="0"/>
    <s v="theater/plays"/>
    <x v="3"/>
    <x v="3"/>
  </r>
  <r>
    <n v="926"/>
    <x v="905"/>
    <s v="Synchronized cohesive encoding"/>
    <n v="8700"/>
    <n v="1577"/>
    <n v="18.126436781609197"/>
    <x v="0"/>
    <n v="105.13333333333334"/>
    <n v="15"/>
    <x v="1"/>
    <s v="USD"/>
    <n v="1463029200"/>
    <n v="1463374800"/>
    <x v="151"/>
    <x v="823"/>
    <b v="0"/>
    <b v="0"/>
    <s v="food/food trucks"/>
    <x v="0"/>
    <x v="0"/>
  </r>
  <r>
    <n v="927"/>
    <x v="906"/>
    <s v="Synergistic dynamic utilization"/>
    <n v="7200"/>
    <n v="3301"/>
    <n v="45.847222222222221"/>
    <x v="0"/>
    <n v="89.21621621621621"/>
    <n v="37"/>
    <x v="1"/>
    <s v="USD"/>
    <n v="1342069200"/>
    <n v="1344574800"/>
    <x v="822"/>
    <x v="824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51.995234312946785"/>
    <n v="3777"/>
    <x v="6"/>
    <s v="EUR"/>
    <n v="1388296800"/>
    <n v="1389074400"/>
    <x v="823"/>
    <x v="497"/>
    <b v="0"/>
    <b v="0"/>
    <s v="technology/web"/>
    <x v="2"/>
    <x v="2"/>
  </r>
  <r>
    <n v="929"/>
    <x v="908"/>
    <s v="Polarized tertiary function"/>
    <n v="5500"/>
    <n v="11952"/>
    <n v="217.30909090909088"/>
    <x v="1"/>
    <n v="64.956521739130437"/>
    <n v="184"/>
    <x v="4"/>
    <s v="GBP"/>
    <n v="1493787600"/>
    <n v="1494997200"/>
    <x v="824"/>
    <x v="825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46.235294117647058"/>
    <n v="85"/>
    <x v="1"/>
    <s v="USD"/>
    <n v="1424844000"/>
    <n v="1425448800"/>
    <x v="825"/>
    <x v="826"/>
    <b v="0"/>
    <b v="1"/>
    <s v="theater/plays"/>
    <x v="3"/>
    <x v="3"/>
  </r>
  <r>
    <n v="931"/>
    <x v="910"/>
    <s v="Digitized 24/7 budgetary management"/>
    <n v="7900"/>
    <n v="5729"/>
    <n v="72.51898734177216"/>
    <x v="0"/>
    <n v="51.151785714285715"/>
    <n v="112"/>
    <x v="1"/>
    <s v="USD"/>
    <n v="1403931600"/>
    <n v="1404104400"/>
    <x v="826"/>
    <x v="827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33.909722222222221"/>
    <n v="144"/>
    <x v="1"/>
    <s v="USD"/>
    <n v="1394514000"/>
    <n v="1394773200"/>
    <x v="827"/>
    <x v="828"/>
    <b v="0"/>
    <b v="0"/>
    <s v="music/rock"/>
    <x v="1"/>
    <x v="1"/>
  </r>
  <r>
    <n v="933"/>
    <x v="912"/>
    <s v="Implemented tangible support"/>
    <n v="73000"/>
    <n v="175015"/>
    <n v="239.74657534246577"/>
    <x v="1"/>
    <n v="92.016298633017882"/>
    <n v="1902"/>
    <x v="1"/>
    <s v="USD"/>
    <n v="1365397200"/>
    <n v="1366520400"/>
    <x v="828"/>
    <x v="829"/>
    <b v="0"/>
    <b v="0"/>
    <s v="theater/plays"/>
    <x v="3"/>
    <x v="3"/>
  </r>
  <r>
    <n v="934"/>
    <x v="913"/>
    <s v="Reactive radical framework"/>
    <n v="6200"/>
    <n v="11280"/>
    <n v="181.93548387096774"/>
    <x v="1"/>
    <n v="107.42857142857143"/>
    <n v="105"/>
    <x v="1"/>
    <s v="USD"/>
    <n v="1456120800"/>
    <n v="1456639200"/>
    <x v="829"/>
    <x v="83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75.848484848484844"/>
    <n v="132"/>
    <x v="1"/>
    <s v="USD"/>
    <n v="1437714000"/>
    <n v="1438318800"/>
    <x v="830"/>
    <x v="94"/>
    <b v="0"/>
    <b v="0"/>
    <s v="theater/plays"/>
    <x v="3"/>
    <x v="3"/>
  </r>
  <r>
    <n v="936"/>
    <x v="591"/>
    <s v="Enhanced composite contingency"/>
    <n v="103200"/>
    <n v="1690"/>
    <n v="1.6375968992248062"/>
    <x v="0"/>
    <n v="80.476190476190482"/>
    <n v="21"/>
    <x v="1"/>
    <s v="USD"/>
    <n v="1563771600"/>
    <n v="1564030800"/>
    <x v="831"/>
    <x v="831"/>
    <b v="1"/>
    <b v="0"/>
    <s v="theater/plays"/>
    <x v="3"/>
    <x v="3"/>
  </r>
  <r>
    <n v="937"/>
    <x v="915"/>
    <s v="Cloned fresh-thinking model"/>
    <n v="171000"/>
    <n v="84891"/>
    <n v="49.64385964912281"/>
    <x v="3"/>
    <n v="86.978483606557376"/>
    <n v="976"/>
    <x v="1"/>
    <s v="USD"/>
    <n v="1448517600"/>
    <n v="1449295200"/>
    <x v="832"/>
    <x v="832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105.13541666666667"/>
    <n v="96"/>
    <x v="1"/>
    <s v="USD"/>
    <n v="1528779600"/>
    <n v="1531890000"/>
    <x v="833"/>
    <x v="833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57.298507462686565"/>
    <n v="67"/>
    <x v="1"/>
    <s v="USD"/>
    <n v="1304744400"/>
    <n v="1306213200"/>
    <x v="834"/>
    <x v="834"/>
    <b v="0"/>
    <b v="1"/>
    <s v="games/video games"/>
    <x v="6"/>
    <x v="11"/>
  </r>
  <r>
    <n v="940"/>
    <x v="918"/>
    <s v="Upgradable analyzing core"/>
    <n v="9900"/>
    <n v="6161"/>
    <n v="62.232323232323225"/>
    <x v="2"/>
    <n v="93.348484848484844"/>
    <n v="66"/>
    <x v="0"/>
    <s v="CAD"/>
    <n v="1354341600"/>
    <n v="1356242400"/>
    <x v="835"/>
    <x v="835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1.987179487179489"/>
    <n v="78"/>
    <x v="1"/>
    <s v="USD"/>
    <n v="1294552800"/>
    <n v="1297576800"/>
    <x v="836"/>
    <x v="836"/>
    <b v="1"/>
    <b v="0"/>
    <s v="theater/plays"/>
    <x v="3"/>
    <x v="3"/>
  </r>
  <r>
    <n v="942"/>
    <x v="916"/>
    <s v="Horizontal optimizing model"/>
    <n v="9600"/>
    <n v="6205"/>
    <n v="64.635416666666671"/>
    <x v="0"/>
    <n v="92.611940298507463"/>
    <n v="67"/>
    <x v="2"/>
    <s v="AUD"/>
    <n v="1295935200"/>
    <n v="1296194400"/>
    <x v="837"/>
    <x v="611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04.99122807017544"/>
    <n v="114"/>
    <x v="1"/>
    <s v="USD"/>
    <n v="1411534800"/>
    <n v="1414558800"/>
    <x v="219"/>
    <x v="837"/>
    <b v="0"/>
    <b v="0"/>
    <s v="food/food trucks"/>
    <x v="0"/>
    <x v="0"/>
  </r>
  <r>
    <n v="944"/>
    <x v="921"/>
    <s v="Streamlined 5thgeneration intranet"/>
    <n v="10000"/>
    <n v="8142"/>
    <n v="81.42"/>
    <x v="0"/>
    <n v="30.958174904942965"/>
    <n v="263"/>
    <x v="2"/>
    <s v="AUD"/>
    <n v="1486706400"/>
    <n v="1488348000"/>
    <x v="365"/>
    <x v="334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33.001182732111175"/>
    <n v="1691"/>
    <x v="1"/>
    <s v="USD"/>
    <n v="1333602000"/>
    <n v="1334898000"/>
    <x v="838"/>
    <x v="838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84.187845303867405"/>
    <n v="181"/>
    <x v="1"/>
    <s v="USD"/>
    <n v="1308200400"/>
    <n v="1308373200"/>
    <x v="839"/>
    <x v="839"/>
    <b v="0"/>
    <b v="0"/>
    <s v="theater/plays"/>
    <x v="3"/>
    <x v="3"/>
  </r>
  <r>
    <n v="947"/>
    <x v="924"/>
    <s v="Upgradable clear-thinking hardware"/>
    <n v="3600"/>
    <n v="961"/>
    <n v="26.694444444444443"/>
    <x v="0"/>
    <n v="73.92307692307692"/>
    <n v="13"/>
    <x v="1"/>
    <s v="USD"/>
    <n v="1411707600"/>
    <n v="1412312400"/>
    <x v="840"/>
    <x v="216"/>
    <b v="0"/>
    <b v="0"/>
    <s v="theater/plays"/>
    <x v="3"/>
    <x v="3"/>
  </r>
  <r>
    <n v="948"/>
    <x v="925"/>
    <s v="Integrated holistic paradigm"/>
    <n v="9400"/>
    <n v="5918"/>
    <n v="62.957446808510639"/>
    <x v="3"/>
    <n v="36.987499999999997"/>
    <n v="160"/>
    <x v="1"/>
    <s v="USD"/>
    <n v="1418364000"/>
    <n v="1419228000"/>
    <x v="841"/>
    <x v="84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46.896551724137929"/>
    <n v="203"/>
    <x v="1"/>
    <s v="USD"/>
    <n v="1429333200"/>
    <n v="1430974800"/>
    <x v="842"/>
    <x v="133"/>
    <b v="0"/>
    <b v="0"/>
    <s v="technology/web"/>
    <x v="2"/>
    <x v="2"/>
  </r>
  <r>
    <n v="950"/>
    <x v="927"/>
    <s v="Persistent content-based methodology"/>
    <n v="100"/>
    <n v="5"/>
    <n v="5"/>
    <x v="0"/>
    <n v="5"/>
    <n v="1"/>
    <x v="1"/>
    <s v="USD"/>
    <n v="1555390800"/>
    <n v="1555822800"/>
    <x v="843"/>
    <x v="354"/>
    <b v="0"/>
    <b v="1"/>
    <s v="theater/plays"/>
    <x v="3"/>
    <x v="3"/>
  </r>
  <r>
    <n v="951"/>
    <x v="928"/>
    <s v="Re-engineered 24hour matrix"/>
    <n v="14500"/>
    <n v="159056"/>
    <n v="1096.9379310344827"/>
    <x v="1"/>
    <n v="102.02437459910199"/>
    <n v="1559"/>
    <x v="1"/>
    <s v="USD"/>
    <n v="1482732000"/>
    <n v="1482818400"/>
    <x v="844"/>
    <x v="721"/>
    <b v="0"/>
    <b v="1"/>
    <s v="music/rock"/>
    <x v="1"/>
    <x v="1"/>
  </r>
  <r>
    <n v="952"/>
    <x v="929"/>
    <s v="Virtual multi-tasking core"/>
    <n v="145500"/>
    <n v="101987"/>
    <n v="70.094158075601371"/>
    <x v="3"/>
    <n v="45.007502206531335"/>
    <n v="2266"/>
    <x v="1"/>
    <s v="USD"/>
    <n v="1470718800"/>
    <n v="1471928400"/>
    <x v="845"/>
    <x v="841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94.285714285714292"/>
    <n v="21"/>
    <x v="1"/>
    <s v="USD"/>
    <n v="1450591200"/>
    <n v="1453701600"/>
    <x v="846"/>
    <x v="842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01.02325581395348"/>
    <n v="1548"/>
    <x v="2"/>
    <s v="AUD"/>
    <n v="1348290000"/>
    <n v="1350363600"/>
    <x v="110"/>
    <x v="843"/>
    <b v="0"/>
    <b v="0"/>
    <s v="technology/web"/>
    <x v="2"/>
    <x v="2"/>
  </r>
  <r>
    <n v="955"/>
    <x v="932"/>
    <s v="Function-based next generation emulation"/>
    <n v="700"/>
    <n v="7763"/>
    <n v="1109"/>
    <x v="1"/>
    <n v="97.037499999999994"/>
    <n v="80"/>
    <x v="1"/>
    <s v="USD"/>
    <n v="1353823200"/>
    <n v="1353996000"/>
    <x v="847"/>
    <x v="844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43.00963855421687"/>
    <n v="830"/>
    <x v="1"/>
    <s v="USD"/>
    <n v="1450764000"/>
    <n v="1451109600"/>
    <x v="848"/>
    <x v="845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94.916030534351151"/>
    <n v="131"/>
    <x v="1"/>
    <s v="USD"/>
    <n v="1329372000"/>
    <n v="1329631200"/>
    <x v="849"/>
    <x v="846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72.151785714285708"/>
    <n v="112"/>
    <x v="1"/>
    <s v="USD"/>
    <n v="1277096400"/>
    <n v="1278997200"/>
    <x v="780"/>
    <x v="847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51.007692307692309"/>
    <n v="130"/>
    <x v="1"/>
    <s v="USD"/>
    <n v="1277701200"/>
    <n v="1280120400"/>
    <x v="140"/>
    <x v="688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85.054545454545448"/>
    <n v="55"/>
    <x v="1"/>
    <s v="USD"/>
    <n v="1454911200"/>
    <n v="1458104400"/>
    <x v="850"/>
    <x v="848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43.87096774193548"/>
    <n v="155"/>
    <x v="1"/>
    <s v="USD"/>
    <n v="1297922400"/>
    <n v="1298268000"/>
    <x v="851"/>
    <x v="248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40.063909774436091"/>
    <n v="266"/>
    <x v="1"/>
    <s v="USD"/>
    <n v="1384408800"/>
    <n v="1386223200"/>
    <x v="852"/>
    <x v="849"/>
    <b v="0"/>
    <b v="0"/>
    <s v="food/food trucks"/>
    <x v="0"/>
    <x v="0"/>
  </r>
  <r>
    <n v="963"/>
    <x v="940"/>
    <s v="Ergonomic methodical hub"/>
    <n v="5900"/>
    <n v="4997"/>
    <n v="84.694915254237287"/>
    <x v="0"/>
    <n v="43.833333333333336"/>
    <n v="114"/>
    <x v="6"/>
    <s v="EUR"/>
    <n v="1299304800"/>
    <n v="1299823200"/>
    <x v="853"/>
    <x v="85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84.92903225806451"/>
    <n v="155"/>
    <x v="1"/>
    <s v="USD"/>
    <n v="1431320400"/>
    <n v="1431752400"/>
    <x v="854"/>
    <x v="851"/>
    <b v="0"/>
    <b v="0"/>
    <s v="theater/plays"/>
    <x v="3"/>
    <x v="3"/>
  </r>
  <r>
    <n v="965"/>
    <x v="942"/>
    <s v="Phased clear-thinking policy"/>
    <n v="2200"/>
    <n v="8501"/>
    <n v="386.40909090909093"/>
    <x v="1"/>
    <n v="41.067632850241544"/>
    <n v="207"/>
    <x v="4"/>
    <s v="GBP"/>
    <n v="1264399200"/>
    <n v="1267855200"/>
    <x v="67"/>
    <x v="852"/>
    <b v="0"/>
    <b v="0"/>
    <s v="music/rock"/>
    <x v="1"/>
    <x v="1"/>
  </r>
  <r>
    <n v="966"/>
    <x v="411"/>
    <s v="Seamless solution-oriented capacity"/>
    <n v="1700"/>
    <n v="13468"/>
    <n v="792.23529411764707"/>
    <x v="1"/>
    <n v="54.971428571428568"/>
    <n v="245"/>
    <x v="1"/>
    <s v="USD"/>
    <n v="1497502800"/>
    <n v="1497675600"/>
    <x v="855"/>
    <x v="853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77.010807374443743"/>
    <n v="1573"/>
    <x v="1"/>
    <s v="USD"/>
    <n v="1333688400"/>
    <n v="1336885200"/>
    <x v="107"/>
    <x v="104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71.201754385964918"/>
    <n v="114"/>
    <x v="1"/>
    <s v="USD"/>
    <n v="1293861600"/>
    <n v="1295157600"/>
    <x v="344"/>
    <x v="854"/>
    <b v="0"/>
    <b v="0"/>
    <s v="food/food trucks"/>
    <x v="0"/>
    <x v="0"/>
  </r>
  <r>
    <n v="969"/>
    <x v="945"/>
    <s v="Multi-lateral radical solution"/>
    <n v="7900"/>
    <n v="8550"/>
    <n v="108.22784810126582"/>
    <x v="1"/>
    <n v="91.935483870967744"/>
    <n v="93"/>
    <x v="1"/>
    <s v="USD"/>
    <n v="1576994400"/>
    <n v="1577599200"/>
    <x v="856"/>
    <x v="855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97.069023569023571"/>
    <n v="594"/>
    <x v="1"/>
    <s v="USD"/>
    <n v="1304917200"/>
    <n v="1305003600"/>
    <x v="857"/>
    <x v="856"/>
    <b v="0"/>
    <b v="0"/>
    <s v="theater/plays"/>
    <x v="3"/>
    <x v="3"/>
  </r>
  <r>
    <n v="971"/>
    <x v="947"/>
    <s v="Versatile neutral workforce"/>
    <n v="5100"/>
    <n v="1414"/>
    <n v="27.725490196078432"/>
    <x v="0"/>
    <n v="58.916666666666664"/>
    <n v="24"/>
    <x v="1"/>
    <s v="USD"/>
    <n v="1381208400"/>
    <n v="1381726800"/>
    <x v="858"/>
    <x v="857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58.015466983938133"/>
    <n v="1681"/>
    <x v="1"/>
    <s v="USD"/>
    <n v="1401685200"/>
    <n v="1402462800"/>
    <x v="859"/>
    <x v="858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103.87301587301587"/>
    <n v="252"/>
    <x v="1"/>
    <s v="USD"/>
    <n v="1291960800"/>
    <n v="1292133600"/>
    <x v="860"/>
    <x v="859"/>
    <b v="0"/>
    <b v="1"/>
    <s v="theater/plays"/>
    <x v="3"/>
    <x v="3"/>
  </r>
  <r>
    <n v="974"/>
    <x v="950"/>
    <s v="Multi-channeled reciprocal interface"/>
    <n v="800"/>
    <n v="2991"/>
    <n v="373.875"/>
    <x v="1"/>
    <n v="93.46875"/>
    <n v="32"/>
    <x v="1"/>
    <s v="USD"/>
    <n v="1368853200"/>
    <n v="1368939600"/>
    <x v="170"/>
    <x v="86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61.970370370370368"/>
    <n v="135"/>
    <x v="1"/>
    <s v="USD"/>
    <n v="1448776800"/>
    <n v="1452146400"/>
    <x v="861"/>
    <x v="264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92.042857142857144"/>
    <n v="140"/>
    <x v="1"/>
    <s v="USD"/>
    <n v="1296194400"/>
    <n v="1296712800"/>
    <x v="862"/>
    <x v="65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77.268656716417908"/>
    <n v="67"/>
    <x v="1"/>
    <s v="USD"/>
    <n v="1517983200"/>
    <n v="1520748000"/>
    <x v="863"/>
    <x v="861"/>
    <b v="0"/>
    <b v="0"/>
    <s v="food/food trucks"/>
    <x v="0"/>
    <x v="0"/>
  </r>
  <r>
    <n v="978"/>
    <x v="953"/>
    <s v="Fundamental user-facing productivity"/>
    <n v="1000"/>
    <n v="8641"/>
    <n v="864.1"/>
    <x v="1"/>
    <n v="93.923913043478265"/>
    <n v="92"/>
    <x v="1"/>
    <s v="USD"/>
    <n v="1478930400"/>
    <n v="1480831200"/>
    <x v="864"/>
    <x v="862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84.969458128078813"/>
    <n v="1015"/>
    <x v="4"/>
    <s v="GBP"/>
    <n v="1426395600"/>
    <n v="1426914000"/>
    <x v="527"/>
    <x v="454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105.97035040431267"/>
    <n v="742"/>
    <x v="1"/>
    <s v="USD"/>
    <n v="1446181200"/>
    <n v="1446616800"/>
    <x v="865"/>
    <x v="863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6.969040247678016"/>
    <n v="323"/>
    <x v="1"/>
    <s v="USD"/>
    <n v="1514181600"/>
    <n v="1517032800"/>
    <x v="866"/>
    <x v="864"/>
    <b v="0"/>
    <b v="0"/>
    <s v="technology/web"/>
    <x v="2"/>
    <x v="2"/>
  </r>
  <r>
    <n v="982"/>
    <x v="957"/>
    <s v="Multi-layered optimal application"/>
    <n v="7200"/>
    <n v="6115"/>
    <n v="84.930555555555557"/>
    <x v="0"/>
    <n v="81.533333333333331"/>
    <n v="75"/>
    <x v="1"/>
    <s v="USD"/>
    <n v="1311051600"/>
    <n v="1311224400"/>
    <x v="867"/>
    <x v="865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80.999140154772135"/>
    <n v="2326"/>
    <x v="1"/>
    <s v="USD"/>
    <n v="1564894800"/>
    <n v="1566190800"/>
    <x v="868"/>
    <x v="866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26.010498687664043"/>
    <n v="381"/>
    <x v="1"/>
    <s v="USD"/>
    <n v="1567918800"/>
    <n v="1570165200"/>
    <x v="105"/>
    <x v="867"/>
    <b v="0"/>
    <b v="0"/>
    <s v="theater/plays"/>
    <x v="3"/>
    <x v="3"/>
  </r>
  <r>
    <n v="985"/>
    <x v="960"/>
    <s v="Enhanced optimal ability"/>
    <n v="170600"/>
    <n v="114523"/>
    <n v="67.129542790152414"/>
    <x v="0"/>
    <n v="25.998410896708286"/>
    <n v="4405"/>
    <x v="1"/>
    <s v="USD"/>
    <n v="1386309600"/>
    <n v="1388556000"/>
    <x v="481"/>
    <x v="868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34.173913043478258"/>
    <n v="92"/>
    <x v="1"/>
    <s v="USD"/>
    <n v="1301979600"/>
    <n v="1303189200"/>
    <x v="253"/>
    <x v="296"/>
    <b v="0"/>
    <b v="0"/>
    <s v="music/rock"/>
    <x v="1"/>
    <x v="1"/>
  </r>
  <r>
    <n v="987"/>
    <x v="962"/>
    <s v="Ameliorated foreground focus group"/>
    <n v="6200"/>
    <n v="13441"/>
    <n v="216.79032258064518"/>
    <x v="1"/>
    <n v="28.002083333333335"/>
    <n v="480"/>
    <x v="1"/>
    <s v="USD"/>
    <n v="1493269200"/>
    <n v="1494478800"/>
    <x v="869"/>
    <x v="869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76.546875"/>
    <n v="64"/>
    <x v="1"/>
    <s v="USD"/>
    <n v="1478930400"/>
    <n v="1480744800"/>
    <x v="864"/>
    <x v="274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53.053097345132741"/>
    <n v="226"/>
    <x v="1"/>
    <s v="USD"/>
    <n v="1555390800"/>
    <n v="1555822800"/>
    <x v="843"/>
    <x v="354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106.859375"/>
    <n v="64"/>
    <x v="1"/>
    <s v="USD"/>
    <n v="1456984800"/>
    <n v="1458882000"/>
    <x v="289"/>
    <x v="87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46.020746887966808"/>
    <n v="241"/>
    <x v="1"/>
    <s v="USD"/>
    <n v="1411621200"/>
    <n v="1411966800"/>
    <x v="870"/>
    <x v="871"/>
    <b v="0"/>
    <b v="1"/>
    <s v="music/rock"/>
    <x v="1"/>
    <x v="1"/>
  </r>
  <r>
    <n v="992"/>
    <x v="966"/>
    <s v="Networked global migration"/>
    <n v="3100"/>
    <n v="13223"/>
    <n v="426.54838709677421"/>
    <x v="1"/>
    <n v="100.17424242424242"/>
    <n v="132"/>
    <x v="1"/>
    <s v="USD"/>
    <n v="1525669200"/>
    <n v="1526878800"/>
    <x v="871"/>
    <x v="98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101.44"/>
    <n v="75"/>
    <x v="6"/>
    <s v="EUR"/>
    <n v="1450936800"/>
    <n v="1452405600"/>
    <x v="872"/>
    <x v="872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7.972684085510693"/>
    <n v="842"/>
    <x v="1"/>
    <s v="USD"/>
    <n v="1413522000"/>
    <n v="1414040400"/>
    <x v="873"/>
    <x v="873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74.995594713656388"/>
    <n v="2043"/>
    <x v="1"/>
    <s v="USD"/>
    <n v="1541307600"/>
    <n v="1543816800"/>
    <x v="874"/>
    <x v="526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42.982142857142854"/>
    <n v="112"/>
    <x v="1"/>
    <s v="USD"/>
    <n v="1357106400"/>
    <n v="1359698400"/>
    <x v="875"/>
    <x v="874"/>
    <b v="0"/>
    <b v="0"/>
    <s v="theater/plays"/>
    <x v="3"/>
    <x v="3"/>
  </r>
  <r>
    <n v="997"/>
    <x v="971"/>
    <s v="Right-sized full-range throughput"/>
    <n v="7600"/>
    <n v="4603"/>
    <n v="60.565789473684205"/>
    <x v="3"/>
    <n v="33.115107913669064"/>
    <n v="139"/>
    <x v="6"/>
    <s v="EUR"/>
    <n v="1390197600"/>
    <n v="1390629600"/>
    <x v="876"/>
    <x v="875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101.13101604278074"/>
    <n v="374"/>
    <x v="1"/>
    <s v="USD"/>
    <n v="1265868000"/>
    <n v="1267077600"/>
    <x v="877"/>
    <x v="876"/>
    <b v="0"/>
    <b v="1"/>
    <s v="music/indie rock"/>
    <x v="1"/>
    <x v="7"/>
  </r>
  <r>
    <n v="999"/>
    <x v="973"/>
    <s v="Expanded eco-centric policy"/>
    <n v="111100"/>
    <n v="62819"/>
    <n v="56.542754275427541"/>
    <x v="3"/>
    <n v="55.98841354723708"/>
    <n v="1122"/>
    <x v="1"/>
    <s v="USD"/>
    <n v="1467176400"/>
    <n v="1467781200"/>
    <x v="878"/>
    <x v="877"/>
    <b v="0"/>
    <b v="0"/>
    <s v="food/food trucks"/>
    <x v="0"/>
    <x v="0"/>
  </r>
  <r>
    <m/>
    <x v="974"/>
    <m/>
    <m/>
    <m/>
    <m/>
    <x v="4"/>
    <m/>
    <m/>
    <x v="7"/>
    <m/>
    <m/>
    <m/>
    <x v="879"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DD7FA-DDF9-304E-AAC9-EBE79984142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22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B3BFCD-BDB7-3841-9E39-823CA54BA77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20" firstHeaderRow="1" firstDataRow="2" firstDataCol="1" rowPageCount="2" colPageCount="1"/>
  <pivotFields count="22">
    <pivotField dataField="1" showAll="0"/>
    <pivotField showAll="0">
      <items count="976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id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84837-315D-B648-9DB8-40F4F3BC367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3">
  <location ref="A3:G15" firstHeaderRow="1" firstDataRow="2" firstDataCol="1" rowPageCount="1" colPageCount="1"/>
  <pivotFields count="22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Parent category pivot table 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1B25-E171-F147-A62D-3364CFB9A71B}">
  <dimension ref="A1:G31"/>
  <sheetViews>
    <sheetView workbookViewId="0">
      <selection activeCell="B5" sqref="B5:B31"/>
      <pivotSelection pane="bottomRight" showHeader="1" extendable="1" max="6" activeRow="4" activeCol="1" click="1" r:id="rId1">
        <pivotArea dataOnly="0" outline="0" fieldPosition="0">
          <references count="1">
            <reference field="6" count="1">
              <x v="0"/>
            </reference>
          </references>
        </pivotArea>
      </pivotSelection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15.6640625" bestFit="1" customWidth="1"/>
    <col min="9" max="9" width="19.83203125" bestFit="1" customWidth="1"/>
    <col min="10" max="10" width="15.6640625" bestFit="1" customWidth="1"/>
    <col min="11" max="11" width="19.83203125" bestFit="1" customWidth="1"/>
    <col min="12" max="12" width="20.5" bestFit="1" customWidth="1"/>
    <col min="13" max="13" width="24.6640625" bestFit="1" customWidth="1"/>
  </cols>
  <sheetData>
    <row r="1" spans="1:7" x14ac:dyDescent="0.2">
      <c r="A1" s="6" t="s">
        <v>6</v>
      </c>
      <c r="B1" t="s">
        <v>2045</v>
      </c>
    </row>
    <row r="2" spans="1:7" x14ac:dyDescent="0.2">
      <c r="A2" s="6" t="s">
        <v>2031</v>
      </c>
      <c r="B2" t="s">
        <v>2045</v>
      </c>
    </row>
    <row r="4" spans="1:7" x14ac:dyDescent="0.2">
      <c r="A4" s="6" t="s">
        <v>2047</v>
      </c>
      <c r="B4" s="6" t="s">
        <v>2046</v>
      </c>
    </row>
    <row r="5" spans="1:7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G5" t="s">
        <v>2044</v>
      </c>
    </row>
    <row r="6" spans="1:7" x14ac:dyDescent="0.2">
      <c r="A6" s="7" t="s">
        <v>2048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7" t="s">
        <v>2049</v>
      </c>
      <c r="E7">
        <v>4</v>
      </c>
      <c r="G7">
        <v>4</v>
      </c>
    </row>
    <row r="8" spans="1:7" x14ac:dyDescent="0.2">
      <c r="A8" s="7" t="s">
        <v>2050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7" t="s">
        <v>2051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7" t="s">
        <v>2052</v>
      </c>
      <c r="C10">
        <v>8</v>
      </c>
      <c r="E10">
        <v>10</v>
      </c>
      <c r="G10">
        <v>18</v>
      </c>
    </row>
    <row r="11" spans="1:7" x14ac:dyDescent="0.2">
      <c r="A11" s="7" t="s">
        <v>2053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7" t="s">
        <v>2054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7" t="s">
        <v>2055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7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7" t="s">
        <v>2057</v>
      </c>
      <c r="C15">
        <v>3</v>
      </c>
      <c r="E15">
        <v>4</v>
      </c>
      <c r="G15">
        <v>7</v>
      </c>
    </row>
    <row r="16" spans="1:7" x14ac:dyDescent="0.2">
      <c r="A16" s="7" t="s">
        <v>2058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7" t="s">
        <v>2059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7" t="s">
        <v>2060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7" t="s">
        <v>2061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7" t="s">
        <v>2062</v>
      </c>
      <c r="C20">
        <v>4</v>
      </c>
      <c r="E20">
        <v>4</v>
      </c>
      <c r="G20">
        <v>8</v>
      </c>
    </row>
    <row r="21" spans="1:7" x14ac:dyDescent="0.2">
      <c r="A21" s="7" t="s">
        <v>2063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7" t="s">
        <v>2064</v>
      </c>
      <c r="C22">
        <v>9</v>
      </c>
      <c r="E22">
        <v>5</v>
      </c>
      <c r="G22">
        <v>14</v>
      </c>
    </row>
    <row r="23" spans="1:7" x14ac:dyDescent="0.2">
      <c r="A23" s="7" t="s">
        <v>2065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7" t="s">
        <v>2066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7" t="s">
        <v>2067</v>
      </c>
      <c r="C25">
        <v>7</v>
      </c>
      <c r="E25">
        <v>14</v>
      </c>
      <c r="G25">
        <v>21</v>
      </c>
    </row>
    <row r="26" spans="1:7" x14ac:dyDescent="0.2">
      <c r="A26" s="7" t="s">
        <v>2068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7" t="s">
        <v>2069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7" t="s">
        <v>2070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7" t="s">
        <v>2071</v>
      </c>
      <c r="E29">
        <v>3</v>
      </c>
      <c r="G29">
        <v>3</v>
      </c>
    </row>
    <row r="30" spans="1:7" x14ac:dyDescent="0.2">
      <c r="A30" s="7" t="s">
        <v>2043</v>
      </c>
    </row>
    <row r="31" spans="1:7" x14ac:dyDescent="0.2">
      <c r="A31" s="7" t="s">
        <v>2044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AE40-038E-F54F-809A-FD803AC8CB4F}">
  <dimension ref="A2:I25"/>
  <sheetViews>
    <sheetView tabSelected="1" workbookViewId="0">
      <selection activeCell="D23" sqref="D23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" width="5.83203125" bestFit="1" customWidth="1"/>
    <col min="4" max="4" width="9.5" bestFit="1" customWidth="1"/>
    <col min="5" max="5" width="7" bestFit="1" customWidth="1"/>
    <col min="6" max="7" width="10.83203125" bestFit="1" customWidth="1"/>
    <col min="8" max="8" width="9.5" bestFit="1" customWidth="1"/>
    <col min="9" max="9" width="28.33203125" bestFit="1" customWidth="1"/>
    <col min="10" max="10" width="9" bestFit="1" customWidth="1"/>
    <col min="11" max="11" width="28.33203125" bestFit="1" customWidth="1"/>
    <col min="12" max="12" width="13.6640625" bestFit="1" customWidth="1"/>
    <col min="13" max="13" width="33.1640625" bestFit="1" customWidth="1"/>
  </cols>
  <sheetData>
    <row r="2" spans="1:6" x14ac:dyDescent="0.2">
      <c r="A2" s="6" t="s">
        <v>2031</v>
      </c>
      <c r="B2" t="s">
        <v>2045</v>
      </c>
    </row>
    <row r="3" spans="1:6" x14ac:dyDescent="0.2">
      <c r="A3" s="6" t="s">
        <v>2086</v>
      </c>
      <c r="B3" t="s">
        <v>2045</v>
      </c>
    </row>
    <row r="5" spans="1:6" x14ac:dyDescent="0.2">
      <c r="A5" s="6" t="s">
        <v>2047</v>
      </c>
      <c r="B5" s="6" t="s">
        <v>2046</v>
      </c>
    </row>
    <row r="6" spans="1:6" x14ac:dyDescent="0.2">
      <c r="A6" s="6" t="s">
        <v>2033</v>
      </c>
      <c r="B6" t="s">
        <v>74</v>
      </c>
      <c r="C6" t="s">
        <v>14</v>
      </c>
      <c r="D6" t="s">
        <v>20</v>
      </c>
      <c r="E6" t="s">
        <v>2043</v>
      </c>
      <c r="F6" t="s">
        <v>2044</v>
      </c>
    </row>
    <row r="7" spans="1:6" x14ac:dyDescent="0.2">
      <c r="A7" s="7" t="s">
        <v>2043</v>
      </c>
    </row>
    <row r="8" spans="1:6" x14ac:dyDescent="0.2">
      <c r="A8" s="7" t="s">
        <v>2074</v>
      </c>
      <c r="B8">
        <v>6</v>
      </c>
      <c r="C8">
        <v>36</v>
      </c>
      <c r="D8">
        <v>49</v>
      </c>
      <c r="F8">
        <v>91</v>
      </c>
    </row>
    <row r="9" spans="1:6" x14ac:dyDescent="0.2">
      <c r="A9" s="7" t="s">
        <v>2075</v>
      </c>
      <c r="B9">
        <v>7</v>
      </c>
      <c r="C9">
        <v>28</v>
      </c>
      <c r="D9">
        <v>44</v>
      </c>
      <c r="F9">
        <v>79</v>
      </c>
    </row>
    <row r="10" spans="1:6" x14ac:dyDescent="0.2">
      <c r="A10" s="7" t="s">
        <v>2076</v>
      </c>
      <c r="B10">
        <v>4</v>
      </c>
      <c r="C10">
        <v>33</v>
      </c>
      <c r="D10">
        <v>49</v>
      </c>
      <c r="F10">
        <v>86</v>
      </c>
    </row>
    <row r="11" spans="1:6" x14ac:dyDescent="0.2">
      <c r="A11" s="7" t="s">
        <v>2077</v>
      </c>
      <c r="B11">
        <v>1</v>
      </c>
      <c r="C11">
        <v>30</v>
      </c>
      <c r="D11">
        <v>46</v>
      </c>
      <c r="F11">
        <v>77</v>
      </c>
    </row>
    <row r="12" spans="1:6" x14ac:dyDescent="0.2">
      <c r="A12" s="7" t="s">
        <v>2078</v>
      </c>
      <c r="B12">
        <v>3</v>
      </c>
      <c r="C12">
        <v>35</v>
      </c>
      <c r="D12">
        <v>46</v>
      </c>
      <c r="F12">
        <v>84</v>
      </c>
    </row>
    <row r="13" spans="1:6" x14ac:dyDescent="0.2">
      <c r="A13" s="7" t="s">
        <v>2079</v>
      </c>
      <c r="B13">
        <v>3</v>
      </c>
      <c r="C13">
        <v>28</v>
      </c>
      <c r="D13">
        <v>55</v>
      </c>
      <c r="F13">
        <v>86</v>
      </c>
    </row>
    <row r="14" spans="1:6" x14ac:dyDescent="0.2">
      <c r="A14" s="7" t="s">
        <v>2080</v>
      </c>
      <c r="B14">
        <v>4</v>
      </c>
      <c r="C14">
        <v>31</v>
      </c>
      <c r="D14">
        <v>58</v>
      </c>
      <c r="F14">
        <v>93</v>
      </c>
    </row>
    <row r="15" spans="1:6" x14ac:dyDescent="0.2">
      <c r="A15" s="7" t="s">
        <v>2081</v>
      </c>
      <c r="B15">
        <v>8</v>
      </c>
      <c r="C15">
        <v>35</v>
      </c>
      <c r="D15">
        <v>41</v>
      </c>
      <c r="F15">
        <v>84</v>
      </c>
    </row>
    <row r="16" spans="1:6" x14ac:dyDescent="0.2">
      <c r="A16" s="7" t="s">
        <v>2082</v>
      </c>
      <c r="B16">
        <v>5</v>
      </c>
      <c r="C16">
        <v>23</v>
      </c>
      <c r="D16">
        <v>45</v>
      </c>
      <c r="F16">
        <v>73</v>
      </c>
    </row>
    <row r="17" spans="1:9" x14ac:dyDescent="0.2">
      <c r="A17" s="7" t="s">
        <v>2083</v>
      </c>
      <c r="B17">
        <v>6</v>
      </c>
      <c r="C17">
        <v>26</v>
      </c>
      <c r="D17">
        <v>45</v>
      </c>
      <c r="F17">
        <v>77</v>
      </c>
    </row>
    <row r="18" spans="1:9" x14ac:dyDescent="0.2">
      <c r="A18" s="7" t="s">
        <v>2084</v>
      </c>
      <c r="B18">
        <v>3</v>
      </c>
      <c r="C18">
        <v>27</v>
      </c>
      <c r="D18">
        <v>45</v>
      </c>
      <c r="F18">
        <v>75</v>
      </c>
    </row>
    <row r="19" spans="1:9" x14ac:dyDescent="0.2">
      <c r="A19" s="7" t="s">
        <v>2085</v>
      </c>
      <c r="B19">
        <v>7</v>
      </c>
      <c r="C19">
        <v>32</v>
      </c>
      <c r="D19">
        <v>42</v>
      </c>
      <c r="F19">
        <v>81</v>
      </c>
    </row>
    <row r="20" spans="1:9" x14ac:dyDescent="0.2">
      <c r="A20" s="7" t="s">
        <v>2044</v>
      </c>
      <c r="B20">
        <v>57</v>
      </c>
      <c r="C20">
        <v>364</v>
      </c>
      <c r="D20">
        <v>565</v>
      </c>
      <c r="F20">
        <v>986</v>
      </c>
    </row>
    <row r="22" spans="1:9" ht="25" x14ac:dyDescent="0.25">
      <c r="I22" s="12"/>
    </row>
    <row r="23" spans="1:9" ht="25" x14ac:dyDescent="0.25">
      <c r="I23" s="12"/>
    </row>
    <row r="24" spans="1:9" ht="25" x14ac:dyDescent="0.25">
      <c r="I24" s="12"/>
    </row>
    <row r="25" spans="1:9" ht="25" x14ac:dyDescent="0.25">
      <c r="I25" s="1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650F-8F23-2B4E-81E2-44D0291E308E}">
  <dimension ref="A1:H9"/>
  <sheetViews>
    <sheetView workbookViewId="0">
      <selection activeCell="F6" sqref="F6"/>
    </sheetView>
  </sheetViews>
  <sheetFormatPr baseColWidth="10" defaultRowHeight="16" x14ac:dyDescent="0.2"/>
  <cols>
    <col min="2" max="2" width="18.1640625" customWidth="1"/>
    <col min="3" max="3" width="13.33203125" customWidth="1"/>
    <col min="4" max="4" width="16.1640625" customWidth="1"/>
    <col min="5" max="5" width="14.1640625" customWidth="1"/>
    <col min="6" max="6" width="19.1640625" customWidth="1"/>
    <col min="7" max="7" width="20.1640625" customWidth="1"/>
    <col min="8" max="8" width="18.33203125" customWidth="1"/>
  </cols>
  <sheetData>
    <row r="1" spans="1:8" x14ac:dyDescent="0.2">
      <c r="A1" s="13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3" spans="1:8" x14ac:dyDescent="0.2">
      <c r="B3" s="13"/>
    </row>
    <row r="4" spans="1:8" x14ac:dyDescent="0.2">
      <c r="B4" s="13"/>
    </row>
    <row r="5" spans="1:8" x14ac:dyDescent="0.2">
      <c r="B5" s="13"/>
    </row>
    <row r="6" spans="1:8" x14ac:dyDescent="0.2">
      <c r="B6" s="13"/>
    </row>
    <row r="7" spans="1:8" x14ac:dyDescent="0.2">
      <c r="B7" s="13"/>
    </row>
    <row r="8" spans="1:8" x14ac:dyDescent="0.2">
      <c r="B8" s="13"/>
    </row>
    <row r="9" spans="1:8" x14ac:dyDescent="0.2">
      <c r="B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1" sqref="A1:XFD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6640625" style="5" customWidth="1"/>
    <col min="8" max="8" width="14.83203125" style="5" customWidth="1"/>
    <col min="9" max="9" width="13" bestFit="1" customWidth="1"/>
    <col min="12" max="13" width="11.1640625" bestFit="1" customWidth="1"/>
    <col min="14" max="14" width="21.1640625" style="9" customWidth="1"/>
    <col min="15" max="15" width="16.83203125" style="11" customWidth="1"/>
    <col min="18" max="18" width="28" bestFit="1" customWidth="1"/>
    <col min="19" max="19" width="14.33203125" customWidth="1"/>
    <col min="20" max="20" width="13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4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2072</v>
      </c>
      <c r="O1" s="10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 s="5">
        <f>IF(I2=0,0,E2/I2)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 xml:space="preserve"> (L2/86400) + DATE(1970,1,1)</f>
        <v>42336.25</v>
      </c>
      <c r="O2" s="11">
        <f xml:space="preserve"> (M2/86400) + 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 s="5">
        <f>IF(I3=0,0,E3/I3)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 xml:space="preserve"> (L3/86400) + DATE(1970,1,1)</f>
        <v>41870.208333333336</v>
      </c>
      <c r="O3" s="11">
        <f t="shared" ref="O3:O66" si="2" xml:space="preserve"> (M3/86400) + DATE(1970,1,1)</f>
        <v>41872.208333333336</v>
      </c>
      <c r="P3" t="b">
        <v>0</v>
      </c>
      <c r="Q3" t="b">
        <v>1</v>
      </c>
      <c r="R3" t="s">
        <v>23</v>
      </c>
      <c r="S3" t="str">
        <f>LEFT(R3,FIND("/",R3)-1)</f>
        <v>music</v>
      </c>
      <c r="T3" t="str">
        <f t="shared" ref="T3:T66" si="3">RIGHT(R3,LEN(R3)-FIND("/",R3))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 s="5">
        <f t="shared" ref="H4:H67" si="4">IF(I4=0,0,E4/I4)</f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>
        <f t="shared" ref="S4:S67" si="5">LEFT(R4,FIND("/",R4)-1)</f>
        <v>technology</v>
      </c>
      <c r="T4" t="str">
        <f t="shared" si="3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 s="5">
        <f t="shared" si="4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5"/>
        <v>music</v>
      </c>
      <c r="T5" t="str">
        <f t="shared" si="3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 s="5">
        <f t="shared" si="4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>
        <f t="shared" si="5"/>
        <v>theater</v>
      </c>
      <c r="T6" t="str">
        <f t="shared" si="3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 s="5">
        <f t="shared" si="4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5"/>
        <v>theater</v>
      </c>
      <c r="T7" t="str">
        <f t="shared" si="3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 s="5">
        <f t="shared" si="4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5"/>
        <v>film &amp; video</v>
      </c>
      <c r="T8" t="str">
        <f t="shared" si="3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 s="5">
        <f t="shared" si="4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5"/>
        <v>theater</v>
      </c>
      <c r="T9" t="str">
        <f t="shared" si="3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 s="5">
        <f t="shared" si="4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5"/>
        <v>theater</v>
      </c>
      <c r="T10" t="str">
        <f t="shared" si="3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 s="5">
        <f t="shared" si="4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>
        <f t="shared" si="5"/>
        <v>music</v>
      </c>
      <c r="T11" t="str">
        <f t="shared" si="3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 s="5">
        <f t="shared" si="4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5"/>
        <v>film &amp; video</v>
      </c>
      <c r="T12" t="str">
        <f t="shared" si="3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 s="5">
        <f t="shared" si="4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5"/>
        <v>theater</v>
      </c>
      <c r="T13" t="str">
        <f t="shared" si="3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 s="5">
        <f t="shared" si="4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5"/>
        <v>film &amp; video</v>
      </c>
      <c r="T14" t="str">
        <f t="shared" si="3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 s="5">
        <f t="shared" si="4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5"/>
        <v>music</v>
      </c>
      <c r="T15" t="str">
        <f t="shared" si="3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 s="5">
        <f t="shared" si="4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5"/>
        <v>music</v>
      </c>
      <c r="T16" t="str">
        <f t="shared" si="3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 s="5">
        <f t="shared" si="4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>
        <f t="shared" si="5"/>
        <v>technology</v>
      </c>
      <c r="T17" t="str">
        <f t="shared" si="3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 s="5">
        <f t="shared" si="4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>
        <f t="shared" si="5"/>
        <v>publishing</v>
      </c>
      <c r="T18" t="str">
        <f t="shared" si="3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 s="5">
        <f t="shared" si="4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>
        <f t="shared" si="5"/>
        <v>film &amp; video</v>
      </c>
      <c r="T19" t="str">
        <f t="shared" si="3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 s="5">
        <f t="shared" si="4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5"/>
        <v>theater</v>
      </c>
      <c r="T20" t="str">
        <f t="shared" si="3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 s="5">
        <f t="shared" si="4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5"/>
        <v>theater</v>
      </c>
      <c r="T21" t="str">
        <f t="shared" si="3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 s="5">
        <f t="shared" si="4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5"/>
        <v>film &amp; video</v>
      </c>
      <c r="T22" t="str">
        <f t="shared" si="3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 s="5">
        <f t="shared" si="4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5"/>
        <v>theater</v>
      </c>
      <c r="T23" t="str">
        <f t="shared" si="3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 s="5">
        <f t="shared" si="4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5"/>
        <v>theater</v>
      </c>
      <c r="T24" t="str">
        <f t="shared" si="3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 s="5">
        <f t="shared" si="4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5"/>
        <v>film &amp; video</v>
      </c>
      <c r="T25" t="str">
        <f t="shared" si="3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 s="5">
        <f t="shared" si="4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5"/>
        <v>technology</v>
      </c>
      <c r="T26" t="str">
        <f t="shared" si="3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 s="5">
        <f t="shared" si="4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5"/>
        <v>games</v>
      </c>
      <c r="T27" t="str">
        <f t="shared" si="3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 s="5">
        <f t="shared" si="4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5"/>
        <v>theater</v>
      </c>
      <c r="T28" t="str">
        <f t="shared" si="3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 s="5">
        <f t="shared" si="4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5"/>
        <v>music</v>
      </c>
      <c r="T29" t="str">
        <f t="shared" si="3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 s="5">
        <f t="shared" si="4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>
        <f t="shared" si="5"/>
        <v>theater</v>
      </c>
      <c r="T30" t="str">
        <f t="shared" si="3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 s="5">
        <f t="shared" si="4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5"/>
        <v>film &amp; video</v>
      </c>
      <c r="T31" t="str">
        <f t="shared" si="3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 s="5">
        <f t="shared" si="4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5"/>
        <v>film &amp; video</v>
      </c>
      <c r="T32" t="str">
        <f t="shared" si="3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 s="5">
        <f t="shared" si="4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>
        <f t="shared" si="5"/>
        <v>games</v>
      </c>
      <c r="T33" t="str">
        <f t="shared" si="3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 s="5">
        <f t="shared" si="4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>
        <f t="shared" si="5"/>
        <v>film &amp; video</v>
      </c>
      <c r="T34" t="str">
        <f t="shared" si="3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 s="5">
        <f t="shared" si="4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>
        <f t="shared" si="5"/>
        <v>theater</v>
      </c>
      <c r="T35" t="str">
        <f t="shared" si="3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 s="5">
        <f t="shared" si="4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5"/>
        <v>film &amp; video</v>
      </c>
      <c r="T36" t="str">
        <f t="shared" si="3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 s="5">
        <f t="shared" si="4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>
        <f t="shared" si="5"/>
        <v>film &amp; video</v>
      </c>
      <c r="T37" t="str">
        <f t="shared" si="3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 s="5">
        <f t="shared" si="4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5"/>
        <v>theater</v>
      </c>
      <c r="T38" t="str">
        <f t="shared" si="3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 s="5">
        <f t="shared" si="4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>
        <f t="shared" si="5"/>
        <v>publishing</v>
      </c>
      <c r="T39" t="str">
        <f t="shared" si="3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 s="5">
        <f t="shared" si="4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5"/>
        <v>photography</v>
      </c>
      <c r="T40" t="str">
        <f t="shared" si="3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 s="5">
        <f t="shared" si="4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5"/>
        <v>theater</v>
      </c>
      <c r="T41" t="str">
        <f t="shared" si="3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 s="5">
        <f t="shared" si="4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5"/>
        <v>technology</v>
      </c>
      <c r="T42" t="str">
        <f t="shared" si="3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 s="5">
        <f t="shared" si="4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5"/>
        <v>music</v>
      </c>
      <c r="T43" t="str">
        <f t="shared" si="3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 s="5">
        <f t="shared" si="4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5"/>
        <v>food</v>
      </c>
      <c r="T44" t="str">
        <f t="shared" si="3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 s="5">
        <f t="shared" si="4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5"/>
        <v>publishing</v>
      </c>
      <c r="T45" t="str">
        <f t="shared" si="3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 s="5">
        <f t="shared" si="4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5"/>
        <v>publishing</v>
      </c>
      <c r="T46" t="str">
        <f t="shared" si="3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 s="5">
        <f t="shared" si="4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>
        <f t="shared" si="5"/>
        <v>theater</v>
      </c>
      <c r="T47" t="str">
        <f t="shared" si="3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 s="5">
        <f t="shared" si="4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5"/>
        <v>music</v>
      </c>
      <c r="T48" t="str">
        <f t="shared" si="3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 s="5">
        <f t="shared" si="4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5"/>
        <v>theater</v>
      </c>
      <c r="T49" t="str">
        <f t="shared" si="3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 s="5">
        <f t="shared" si="4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5"/>
        <v>theater</v>
      </c>
      <c r="T50" t="str">
        <f t="shared" si="3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 s="5">
        <f t="shared" si="4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>
        <f t="shared" si="5"/>
        <v>music</v>
      </c>
      <c r="T51" t="str">
        <f t="shared" si="3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 s="5">
        <f t="shared" si="4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5"/>
        <v>music</v>
      </c>
      <c r="T52" t="str">
        <f t="shared" si="3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 s="5">
        <f t="shared" si="4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5"/>
        <v>technology</v>
      </c>
      <c r="T53" t="str">
        <f t="shared" si="3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 s="5">
        <f t="shared" si="4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5"/>
        <v>theater</v>
      </c>
      <c r="T54" t="str">
        <f t="shared" si="3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 s="5">
        <f t="shared" si="4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5"/>
        <v>film &amp; video</v>
      </c>
      <c r="T55" t="str">
        <f t="shared" si="3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 s="5">
        <f t="shared" si="4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5"/>
        <v>technology</v>
      </c>
      <c r="T56" t="str">
        <f t="shared" si="3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 s="5">
        <f t="shared" si="4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5"/>
        <v>music</v>
      </c>
      <c r="T57" t="str">
        <f t="shared" si="3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 s="5">
        <f t="shared" si="4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>
        <f t="shared" si="5"/>
        <v>technology</v>
      </c>
      <c r="T58" t="str">
        <f t="shared" si="3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 s="5">
        <f t="shared" si="4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5"/>
        <v>games</v>
      </c>
      <c r="T59" t="str">
        <f t="shared" si="3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 s="5">
        <f t="shared" si="4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5"/>
        <v>theater</v>
      </c>
      <c r="T60" t="str">
        <f t="shared" si="3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 s="5">
        <f t="shared" si="4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5"/>
        <v>theater</v>
      </c>
      <c r="T61" t="str">
        <f t="shared" si="3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 s="5">
        <f t="shared" si="4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5"/>
        <v>theater</v>
      </c>
      <c r="T62" t="str">
        <f t="shared" si="3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 s="5">
        <f t="shared" si="4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5"/>
        <v>theater</v>
      </c>
      <c r="T63" t="str">
        <f t="shared" si="3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 s="5">
        <f t="shared" si="4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5"/>
        <v>technology</v>
      </c>
      <c r="T64" t="str">
        <f t="shared" si="3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 s="5">
        <f t="shared" si="4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5"/>
        <v>theater</v>
      </c>
      <c r="T65" t="str">
        <f t="shared" si="3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 s="5">
        <f t="shared" si="4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5"/>
        <v>technology</v>
      </c>
      <c r="T66" t="str">
        <f t="shared" si="3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 s="5">
        <f t="shared" si="4"/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7" xml:space="preserve"> (L67/86400) + DATE(1970,1,1)</f>
        <v>40570.25</v>
      </c>
      <c r="O67" s="11">
        <f t="shared" ref="O67:O130" si="8" xml:space="preserve"> (M67/86400) + DATE(1970,1,1)</f>
        <v>40577.25</v>
      </c>
      <c r="P67" t="b">
        <v>0</v>
      </c>
      <c r="Q67" t="b">
        <v>0</v>
      </c>
      <c r="R67" t="s">
        <v>33</v>
      </c>
      <c r="S67" t="str">
        <f t="shared" si="5"/>
        <v>theater</v>
      </c>
      <c r="T67" t="str">
        <f t="shared" ref="T67:T130" si="9">RIGHT(R67,LEN(R67)-FIND("/",R67))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 s="5">
        <f t="shared" ref="H68:H131" si="10">IF(I68=0,0,E68/I68)</f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7"/>
        <v>42102.208333333328</v>
      </c>
      <c r="O68" s="11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ref="S68:S131" si="11">LEFT(R68,FIND("/",R68)-1)</f>
        <v>theater</v>
      </c>
      <c r="T68" t="str">
        <f t="shared" si="9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 s="5">
        <f t="shared" si="10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7"/>
        <v>40203.25</v>
      </c>
      <c r="O69" s="11">
        <f t="shared" si="8"/>
        <v>40208.25</v>
      </c>
      <c r="P69" t="b">
        <v>0</v>
      </c>
      <c r="Q69" t="b">
        <v>1</v>
      </c>
      <c r="R69" t="s">
        <v>65</v>
      </c>
      <c r="S69" t="str">
        <f t="shared" si="11"/>
        <v>technology</v>
      </c>
      <c r="T69" t="str">
        <f t="shared" si="9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 s="5">
        <f t="shared" si="10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7"/>
        <v>42943.208333333328</v>
      </c>
      <c r="O70" s="11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11"/>
        <v>theater</v>
      </c>
      <c r="T70" t="str">
        <f t="shared" si="9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 s="5">
        <f t="shared" si="10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7"/>
        <v>40531.25</v>
      </c>
      <c r="O71" s="11">
        <f t="shared" si="8"/>
        <v>40565.25</v>
      </c>
      <c r="P71" t="b">
        <v>0</v>
      </c>
      <c r="Q71" t="b">
        <v>0</v>
      </c>
      <c r="R71" t="s">
        <v>33</v>
      </c>
      <c r="S71" t="str">
        <f t="shared" si="11"/>
        <v>theater</v>
      </c>
      <c r="T71" t="str">
        <f t="shared" si="9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 s="5">
        <f t="shared" si="10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7"/>
        <v>40484.208333333336</v>
      </c>
      <c r="O72" s="11">
        <f t="shared" si="8"/>
        <v>40533.25</v>
      </c>
      <c r="P72" t="b">
        <v>0</v>
      </c>
      <c r="Q72" t="b">
        <v>1</v>
      </c>
      <c r="R72" t="s">
        <v>33</v>
      </c>
      <c r="S72" t="str">
        <f t="shared" si="11"/>
        <v>theater</v>
      </c>
      <c r="T72" t="str">
        <f t="shared" si="9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 s="5">
        <f t="shared" si="10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7"/>
        <v>43799.25</v>
      </c>
      <c r="O73" s="11">
        <f t="shared" si="8"/>
        <v>43803.25</v>
      </c>
      <c r="P73" t="b">
        <v>0</v>
      </c>
      <c r="Q73" t="b">
        <v>0</v>
      </c>
      <c r="R73" t="s">
        <v>33</v>
      </c>
      <c r="S73" t="str">
        <f t="shared" si="11"/>
        <v>theater</v>
      </c>
      <c r="T73" t="str">
        <f t="shared" si="9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 s="5">
        <f t="shared" si="10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7"/>
        <v>42186.208333333328</v>
      </c>
      <c r="O74" s="11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11"/>
        <v>film &amp; video</v>
      </c>
      <c r="T74" t="str">
        <f t="shared" si="9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 s="5">
        <f t="shared" si="10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7"/>
        <v>42701.25</v>
      </c>
      <c r="O75" s="11">
        <f t="shared" si="8"/>
        <v>42704.25</v>
      </c>
      <c r="P75" t="b">
        <v>0</v>
      </c>
      <c r="Q75" t="b">
        <v>0</v>
      </c>
      <c r="R75" t="s">
        <v>159</v>
      </c>
      <c r="S75" t="str">
        <f t="shared" si="11"/>
        <v>music</v>
      </c>
      <c r="T75" t="str">
        <f t="shared" si="9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 s="5">
        <f t="shared" si="10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7"/>
        <v>42456.208333333328</v>
      </c>
      <c r="O76" s="11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11"/>
        <v>music</v>
      </c>
      <c r="T76" t="str">
        <f t="shared" si="9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 s="5">
        <f t="shared" si="10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7"/>
        <v>43296.208333333328</v>
      </c>
      <c r="O77" s="11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11"/>
        <v>photography</v>
      </c>
      <c r="T77" t="str">
        <f t="shared" si="9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 s="5">
        <f t="shared" si="10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7"/>
        <v>42027.25</v>
      </c>
      <c r="O78" s="11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11"/>
        <v>theater</v>
      </c>
      <c r="T78" t="str">
        <f t="shared" si="9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 s="5">
        <f t="shared" si="10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7"/>
        <v>40448.208333333336</v>
      </c>
      <c r="O79" s="11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11"/>
        <v>film &amp; video</v>
      </c>
      <c r="T79" t="str">
        <f t="shared" si="9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 s="5">
        <f t="shared" si="10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7"/>
        <v>43206.208333333328</v>
      </c>
      <c r="O80" s="11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11"/>
        <v>publishing</v>
      </c>
      <c r="T80" t="str">
        <f t="shared" si="9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 s="5">
        <f t="shared" si="10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7"/>
        <v>43267.208333333328</v>
      </c>
      <c r="O81" s="11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11"/>
        <v>theater</v>
      </c>
      <c r="T81" t="str">
        <f t="shared" si="9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 s="5">
        <f t="shared" si="10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7"/>
        <v>42976.208333333328</v>
      </c>
      <c r="O82" s="11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11"/>
        <v>games</v>
      </c>
      <c r="T82" t="str">
        <f t="shared" si="9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 s="5">
        <f t="shared" si="10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7"/>
        <v>43062.25</v>
      </c>
      <c r="O83" s="11">
        <f t="shared" si="8"/>
        <v>43087.25</v>
      </c>
      <c r="P83" t="b">
        <v>0</v>
      </c>
      <c r="Q83" t="b">
        <v>0</v>
      </c>
      <c r="R83" t="s">
        <v>23</v>
      </c>
      <c r="S83" t="str">
        <f t="shared" si="11"/>
        <v>music</v>
      </c>
      <c r="T83" t="str">
        <f t="shared" si="9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 s="5">
        <f t="shared" si="10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7"/>
        <v>43482.25</v>
      </c>
      <c r="O84" s="11">
        <f t="shared" si="8"/>
        <v>43489.25</v>
      </c>
      <c r="P84" t="b">
        <v>0</v>
      </c>
      <c r="Q84" t="b">
        <v>1</v>
      </c>
      <c r="R84" t="s">
        <v>89</v>
      </c>
      <c r="S84" t="str">
        <f t="shared" si="11"/>
        <v>games</v>
      </c>
      <c r="T84" t="str">
        <f t="shared" si="9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 s="5">
        <f t="shared" si="10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7"/>
        <v>42579.208333333328</v>
      </c>
      <c r="O85" s="11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11"/>
        <v>music</v>
      </c>
      <c r="T85" t="str">
        <f t="shared" si="9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 s="5">
        <f t="shared" si="10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7"/>
        <v>41118.208333333336</v>
      </c>
      <c r="O86" s="11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11"/>
        <v>technology</v>
      </c>
      <c r="T86" t="str">
        <f t="shared" si="9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 s="5">
        <f t="shared" si="10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7"/>
        <v>40797.208333333336</v>
      </c>
      <c r="O87" s="11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11"/>
        <v>music</v>
      </c>
      <c r="T87" t="str">
        <f t="shared" si="9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 s="5">
        <f t="shared" si="10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7"/>
        <v>42128.208333333328</v>
      </c>
      <c r="O88" s="11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11"/>
        <v>theater</v>
      </c>
      <c r="T88" t="str">
        <f t="shared" si="9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 s="5">
        <f t="shared" si="10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7"/>
        <v>40610.25</v>
      </c>
      <c r="O89" s="11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11"/>
        <v>music</v>
      </c>
      <c r="T89" t="str">
        <f t="shared" si="9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 s="5">
        <f t="shared" si="10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7"/>
        <v>42110.208333333328</v>
      </c>
      <c r="O90" s="11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11"/>
        <v>publishing</v>
      </c>
      <c r="T90" t="str">
        <f t="shared" si="9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 s="5">
        <f t="shared" si="10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7"/>
        <v>40283.208333333336</v>
      </c>
      <c r="O91" s="11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11"/>
        <v>theater</v>
      </c>
      <c r="T91" t="str">
        <f t="shared" si="9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 s="5">
        <f t="shared" si="10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7"/>
        <v>42425.25</v>
      </c>
      <c r="O92" s="11">
        <f t="shared" si="8"/>
        <v>42425.25</v>
      </c>
      <c r="P92" t="b">
        <v>0</v>
      </c>
      <c r="Q92" t="b">
        <v>1</v>
      </c>
      <c r="R92" t="s">
        <v>33</v>
      </c>
      <c r="S92" t="str">
        <f t="shared" si="11"/>
        <v>theater</v>
      </c>
      <c r="T92" t="str">
        <f t="shared" si="9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 s="5">
        <f t="shared" si="10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7"/>
        <v>42588.208333333328</v>
      </c>
      <c r="O93" s="11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11"/>
        <v>publishing</v>
      </c>
      <c r="T93" t="str">
        <f t="shared" si="9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 s="5">
        <f t="shared" si="10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7"/>
        <v>40352.208333333336</v>
      </c>
      <c r="O94" s="11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11"/>
        <v>games</v>
      </c>
      <c r="T94" t="str">
        <f t="shared" si="9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 s="5">
        <f t="shared" si="10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7"/>
        <v>41202.208333333336</v>
      </c>
      <c r="O95" s="11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11"/>
        <v>theater</v>
      </c>
      <c r="T95" t="str">
        <f t="shared" si="9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 s="5">
        <f t="shared" si="10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7"/>
        <v>43562.208333333328</v>
      </c>
      <c r="O96" s="11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11"/>
        <v>technology</v>
      </c>
      <c r="T96" t="str">
        <f t="shared" si="9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 s="5">
        <f t="shared" si="10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7"/>
        <v>43752.208333333328</v>
      </c>
      <c r="O97" s="11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11"/>
        <v>film &amp; video</v>
      </c>
      <c r="T97" t="str">
        <f t="shared" si="9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 s="5">
        <f t="shared" si="10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7"/>
        <v>40612.25</v>
      </c>
      <c r="O98" s="11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11"/>
        <v>theater</v>
      </c>
      <c r="T98" t="str">
        <f t="shared" si="9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 s="5">
        <f t="shared" si="10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7"/>
        <v>42180.208333333328</v>
      </c>
      <c r="O99" s="11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11"/>
        <v>food</v>
      </c>
      <c r="T99" t="str">
        <f t="shared" si="9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 s="5">
        <f t="shared" si="10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7"/>
        <v>42212.208333333328</v>
      </c>
      <c r="O100" s="11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11"/>
        <v>games</v>
      </c>
      <c r="T100" t="str">
        <f t="shared" si="9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 s="5">
        <f t="shared" si="10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7"/>
        <v>41968.25</v>
      </c>
      <c r="O101" s="11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11"/>
        <v>theater</v>
      </c>
      <c r="T101" t="str">
        <f t="shared" si="9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 s="5">
        <f t="shared" si="10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7"/>
        <v>40835.208333333336</v>
      </c>
      <c r="O102" s="11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11"/>
        <v>theater</v>
      </c>
      <c r="T102" t="str">
        <f t="shared" si="9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 s="5">
        <f t="shared" si="10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7"/>
        <v>42056.25</v>
      </c>
      <c r="O103" s="11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11"/>
        <v>music</v>
      </c>
      <c r="T103" t="str">
        <f t="shared" si="9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 s="5">
        <f t="shared" si="10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7"/>
        <v>43234.208333333328</v>
      </c>
      <c r="O104" s="11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11"/>
        <v>technology</v>
      </c>
      <c r="T104" t="str">
        <f t="shared" si="9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 s="5">
        <f t="shared" si="10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7"/>
        <v>40475.208333333336</v>
      </c>
      <c r="O105" s="11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11"/>
        <v>music</v>
      </c>
      <c r="T105" t="str">
        <f t="shared" si="9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 s="5">
        <f t="shared" si="10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7"/>
        <v>42878.208333333328</v>
      </c>
      <c r="O106" s="11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11"/>
        <v>music</v>
      </c>
      <c r="T106" t="str">
        <f t="shared" si="9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 s="5">
        <f t="shared" si="10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7"/>
        <v>41366.208333333336</v>
      </c>
      <c r="O107" s="11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11"/>
        <v>technology</v>
      </c>
      <c r="T107" t="str">
        <f t="shared" si="9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 s="5">
        <f t="shared" si="10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7"/>
        <v>43716.208333333328</v>
      </c>
      <c r="O108" s="11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11"/>
        <v>theater</v>
      </c>
      <c r="T108" t="str">
        <f t="shared" si="9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 s="5">
        <f t="shared" si="10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7"/>
        <v>43213.208333333328</v>
      </c>
      <c r="O109" s="11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11"/>
        <v>theater</v>
      </c>
      <c r="T109" t="str">
        <f t="shared" si="9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 s="5">
        <f t="shared" si="10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7"/>
        <v>41005.208333333336</v>
      </c>
      <c r="O110" s="11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11"/>
        <v>film &amp; video</v>
      </c>
      <c r="T110" t="str">
        <f t="shared" si="9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 s="5">
        <f t="shared" si="10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7"/>
        <v>41651.25</v>
      </c>
      <c r="O111" s="11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11"/>
        <v>film &amp; video</v>
      </c>
      <c r="T111" t="str">
        <f t="shared" si="9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 s="5">
        <f t="shared" si="10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7"/>
        <v>43354.208333333328</v>
      </c>
      <c r="O112" s="11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11"/>
        <v>food</v>
      </c>
      <c r="T112" t="str">
        <f t="shared" si="9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 s="5">
        <f t="shared" si="10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7"/>
        <v>41174.208333333336</v>
      </c>
      <c r="O113" s="11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11"/>
        <v>publishing</v>
      </c>
      <c r="T113" t="str">
        <f t="shared" si="9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 s="5">
        <f t="shared" si="10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7"/>
        <v>41875.208333333336</v>
      </c>
      <c r="O114" s="11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11"/>
        <v>technology</v>
      </c>
      <c r="T114" t="str">
        <f t="shared" si="9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 s="5">
        <f t="shared" si="10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7"/>
        <v>42990.208333333328</v>
      </c>
      <c r="O115" s="11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11"/>
        <v>food</v>
      </c>
      <c r="T115" t="str">
        <f t="shared" si="9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 s="5">
        <f t="shared" si="10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7"/>
        <v>43564.208333333328</v>
      </c>
      <c r="O116" s="11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11"/>
        <v>technology</v>
      </c>
      <c r="T116" t="str">
        <f t="shared" si="9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 s="5">
        <f t="shared" si="10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7"/>
        <v>43056.25</v>
      </c>
      <c r="O117" s="11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11"/>
        <v>publishing</v>
      </c>
      <c r="T117" t="str">
        <f t="shared" si="9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 s="5">
        <f t="shared" si="10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7"/>
        <v>42265.208333333328</v>
      </c>
      <c r="O118" s="11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11"/>
        <v>theater</v>
      </c>
      <c r="T118" t="str">
        <f t="shared" si="9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 s="5">
        <f t="shared" si="10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7"/>
        <v>40808.208333333336</v>
      </c>
      <c r="O119" s="11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11"/>
        <v>film &amp; video</v>
      </c>
      <c r="T119" t="str">
        <f t="shared" si="9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 s="5">
        <f t="shared" si="10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7"/>
        <v>41665.25</v>
      </c>
      <c r="O120" s="11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11"/>
        <v>photography</v>
      </c>
      <c r="T120" t="str">
        <f t="shared" si="9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 s="5">
        <f t="shared" si="10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7"/>
        <v>41806.208333333336</v>
      </c>
      <c r="O121" s="11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11"/>
        <v>film &amp; video</v>
      </c>
      <c r="T121" t="str">
        <f t="shared" si="9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 s="5">
        <f t="shared" si="10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7"/>
        <v>42111.208333333328</v>
      </c>
      <c r="O122" s="11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11"/>
        <v>games</v>
      </c>
      <c r="T122" t="str">
        <f t="shared" si="9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 s="5">
        <f t="shared" si="10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7"/>
        <v>41917.208333333336</v>
      </c>
      <c r="O123" s="11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11"/>
        <v>games</v>
      </c>
      <c r="T123" t="str">
        <f t="shared" si="9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 s="5">
        <f t="shared" si="10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7"/>
        <v>41970.25</v>
      </c>
      <c r="O124" s="11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11"/>
        <v>publishing</v>
      </c>
      <c r="T124" t="str">
        <f t="shared" si="9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 s="5">
        <f t="shared" si="10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7"/>
        <v>42332.25</v>
      </c>
      <c r="O125" s="11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11"/>
        <v>theater</v>
      </c>
      <c r="T125" t="str">
        <f t="shared" si="9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 s="5">
        <f t="shared" si="10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7"/>
        <v>43598.208333333328</v>
      </c>
      <c r="O126" s="11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11"/>
        <v>photography</v>
      </c>
      <c r="T126" t="str">
        <f t="shared" si="9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 s="5">
        <f t="shared" si="10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7"/>
        <v>43362.208333333328</v>
      </c>
      <c r="O127" s="11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11"/>
        <v>theater</v>
      </c>
      <c r="T127" t="str">
        <f t="shared" si="9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 s="5">
        <f t="shared" si="10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7"/>
        <v>42596.208333333328</v>
      </c>
      <c r="O128" s="11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11"/>
        <v>theater</v>
      </c>
      <c r="T128" t="str">
        <f t="shared" si="9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 s="5">
        <f t="shared" si="10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7"/>
        <v>40310.208333333336</v>
      </c>
      <c r="O129" s="11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11"/>
        <v>theater</v>
      </c>
      <c r="T129" t="str">
        <f t="shared" si="9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 s="5">
        <f t="shared" si="10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7"/>
        <v>40417.208333333336</v>
      </c>
      <c r="O130" s="11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11"/>
        <v>music</v>
      </c>
      <c r="T130" t="str">
        <f t="shared" si="9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 s="5">
        <f t="shared" si="10"/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3" xml:space="preserve"> (L131/86400) + DATE(1970,1,1)</f>
        <v>42038.25</v>
      </c>
      <c r="O131" s="11">
        <f t="shared" ref="O131:O194" si="14" xml:space="preserve"> (M131/86400) + DATE(1970,1,1)</f>
        <v>42063.25</v>
      </c>
      <c r="P131" t="b">
        <v>0</v>
      </c>
      <c r="Q131" t="b">
        <v>0</v>
      </c>
      <c r="R131" t="s">
        <v>17</v>
      </c>
      <c r="S131" t="str">
        <f t="shared" si="11"/>
        <v>food</v>
      </c>
      <c r="T131" t="str">
        <f t="shared" ref="T131:T194" si="15">RIGHT(R131,LEN(R131)-FIND("/",R131))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 s="5">
        <f t="shared" ref="H132:H195" si="16">IF(I132=0,0,E132/I132)</f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3"/>
        <v>40842.208333333336</v>
      </c>
      <c r="O132" s="11">
        <f t="shared" si="14"/>
        <v>40858.25</v>
      </c>
      <c r="P132" t="b">
        <v>0</v>
      </c>
      <c r="Q132" t="b">
        <v>0</v>
      </c>
      <c r="R132" t="s">
        <v>53</v>
      </c>
      <c r="S132" t="str">
        <f t="shared" ref="S132:S195" si="17">LEFT(R132,FIND("/",R132)-1)</f>
        <v>film &amp; video</v>
      </c>
      <c r="T132" t="str">
        <f t="shared" si="15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 s="5">
        <f t="shared" si="16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3"/>
        <v>41607.25</v>
      </c>
      <c r="O133" s="11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7"/>
        <v>technology</v>
      </c>
      <c r="T133" t="str">
        <f t="shared" si="15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 s="5">
        <f t="shared" si="16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3"/>
        <v>43112.25</v>
      </c>
      <c r="O134" s="11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7"/>
        <v>theater</v>
      </c>
      <c r="T134" t="str">
        <f t="shared" si="15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 s="5">
        <f t="shared" si="16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3"/>
        <v>40767.208333333336</v>
      </c>
      <c r="O135" s="11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7"/>
        <v>music</v>
      </c>
      <c r="T135" t="str">
        <f t="shared" si="15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 s="5">
        <f t="shared" si="16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3"/>
        <v>40713.208333333336</v>
      </c>
      <c r="O136" s="11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7"/>
        <v>film &amp; video</v>
      </c>
      <c r="T136" t="str">
        <f t="shared" si="15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 s="5">
        <f t="shared" si="16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3"/>
        <v>41340.25</v>
      </c>
      <c r="O137" s="11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7"/>
        <v>theater</v>
      </c>
      <c r="T137" t="str">
        <f t="shared" si="15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 s="5">
        <f t="shared" si="16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3"/>
        <v>41797.208333333336</v>
      </c>
      <c r="O138" s="11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7"/>
        <v>film &amp; video</v>
      </c>
      <c r="T138" t="str">
        <f t="shared" si="15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 s="5">
        <f t="shared" si="16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3"/>
        <v>40457.208333333336</v>
      </c>
      <c r="O139" s="11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7"/>
        <v>publishing</v>
      </c>
      <c r="T139" t="str">
        <f t="shared" si="15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 s="5">
        <f t="shared" si="16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3"/>
        <v>41180.208333333336</v>
      </c>
      <c r="O140" s="11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7"/>
        <v>games</v>
      </c>
      <c r="T140" t="str">
        <f t="shared" si="15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 s="5">
        <f t="shared" si="16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3"/>
        <v>42115.208333333328</v>
      </c>
      <c r="O141" s="11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7"/>
        <v>technology</v>
      </c>
      <c r="T141" t="str">
        <f t="shared" si="15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 s="5">
        <f t="shared" si="16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3"/>
        <v>43156.25</v>
      </c>
      <c r="O142" s="11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7"/>
        <v>film &amp; video</v>
      </c>
      <c r="T142" t="str">
        <f t="shared" si="15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 s="5">
        <f t="shared" si="16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3"/>
        <v>42167.208333333328</v>
      </c>
      <c r="O143" s="11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7"/>
        <v>technology</v>
      </c>
      <c r="T143" t="str">
        <f t="shared" si="15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 s="5">
        <f t="shared" si="16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3"/>
        <v>41005.208333333336</v>
      </c>
      <c r="O144" s="11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7"/>
        <v>technology</v>
      </c>
      <c r="T144" t="str">
        <f t="shared" si="15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 s="5">
        <f t="shared" si="16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3"/>
        <v>40357.208333333336</v>
      </c>
      <c r="O145" s="11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7"/>
        <v>music</v>
      </c>
      <c r="T145" t="str">
        <f t="shared" si="15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 s="5">
        <f t="shared" si="16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3"/>
        <v>43633.208333333328</v>
      </c>
      <c r="O146" s="11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7"/>
        <v>theater</v>
      </c>
      <c r="T146" t="str">
        <f t="shared" si="15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 s="5">
        <f t="shared" si="16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3"/>
        <v>41889.208333333336</v>
      </c>
      <c r="O147" s="11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7"/>
        <v>technology</v>
      </c>
      <c r="T147" t="str">
        <f t="shared" si="15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 s="5">
        <f t="shared" si="16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3"/>
        <v>40855.25</v>
      </c>
      <c r="O148" s="11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7"/>
        <v>theater</v>
      </c>
      <c r="T148" t="str">
        <f t="shared" si="15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 s="5">
        <f t="shared" si="16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3"/>
        <v>42534.208333333328</v>
      </c>
      <c r="O149" s="11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7"/>
        <v>theater</v>
      </c>
      <c r="T149" t="str">
        <f t="shared" si="15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 s="5">
        <f t="shared" si="16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3"/>
        <v>42941.208333333328</v>
      </c>
      <c r="O150" s="11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7"/>
        <v>technology</v>
      </c>
      <c r="T150" t="str">
        <f t="shared" si="15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 s="5">
        <f t="shared" si="16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3"/>
        <v>41275.25</v>
      </c>
      <c r="O151" s="11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7"/>
        <v>music</v>
      </c>
      <c r="T151" t="str">
        <f t="shared" si="15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 s="5">
        <f t="shared" si="16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3"/>
        <v>43450.25</v>
      </c>
      <c r="O152" s="11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7"/>
        <v>music</v>
      </c>
      <c r="T152" t="str">
        <f t="shared" si="15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 s="5">
        <f t="shared" si="16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3"/>
        <v>41799.208333333336</v>
      </c>
      <c r="O153" s="11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7"/>
        <v>music</v>
      </c>
      <c r="T153" t="str">
        <f t="shared" si="15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 s="5">
        <f t="shared" si="16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3"/>
        <v>42783.25</v>
      </c>
      <c r="O154" s="11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7"/>
        <v>music</v>
      </c>
      <c r="T154" t="str">
        <f t="shared" si="15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 s="5">
        <f t="shared" si="16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3"/>
        <v>41201.208333333336</v>
      </c>
      <c r="O155" s="11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7"/>
        <v>theater</v>
      </c>
      <c r="T155" t="str">
        <f t="shared" si="15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 s="5">
        <f t="shared" si="16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3"/>
        <v>42502.208333333328</v>
      </c>
      <c r="O156" s="11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7"/>
        <v>music</v>
      </c>
      <c r="T156" t="str">
        <f t="shared" si="15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 s="5">
        <f t="shared" si="16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3"/>
        <v>40262.208333333336</v>
      </c>
      <c r="O157" s="11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7"/>
        <v>theater</v>
      </c>
      <c r="T157" t="str">
        <f t="shared" si="15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 s="5">
        <f t="shared" si="16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3"/>
        <v>43743.208333333328</v>
      </c>
      <c r="O158" s="11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7"/>
        <v>music</v>
      </c>
      <c r="T158" t="str">
        <f t="shared" si="15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 s="5">
        <f t="shared" si="16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3"/>
        <v>41638.25</v>
      </c>
      <c r="O159" s="11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7"/>
        <v>photography</v>
      </c>
      <c r="T159" t="str">
        <f t="shared" si="15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 s="5">
        <f t="shared" si="16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3"/>
        <v>42346.25</v>
      </c>
      <c r="O160" s="11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7"/>
        <v>music</v>
      </c>
      <c r="T160" t="str">
        <f t="shared" si="15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 s="5">
        <f t="shared" si="16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3"/>
        <v>43551.208333333328</v>
      </c>
      <c r="O161" s="11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7"/>
        <v>theater</v>
      </c>
      <c r="T161" t="str">
        <f t="shared" si="15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 s="5">
        <f t="shared" si="16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3"/>
        <v>43582.208333333328</v>
      </c>
      <c r="O162" s="11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7"/>
        <v>technology</v>
      </c>
      <c r="T162" t="str">
        <f t="shared" si="15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 s="5">
        <f t="shared" si="16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3"/>
        <v>42270.208333333328</v>
      </c>
      <c r="O163" s="11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7"/>
        <v>technology</v>
      </c>
      <c r="T163" t="str">
        <f t="shared" si="15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 s="5">
        <f t="shared" si="16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3"/>
        <v>43442.25</v>
      </c>
      <c r="O164" s="11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7"/>
        <v>music</v>
      </c>
      <c r="T164" t="str">
        <f t="shared" si="15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 s="5">
        <f t="shared" si="16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3"/>
        <v>43028.208333333328</v>
      </c>
      <c r="O165" s="11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7"/>
        <v>photography</v>
      </c>
      <c r="T165" t="str">
        <f t="shared" si="15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 s="5">
        <f t="shared" si="16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3"/>
        <v>43016.208333333328</v>
      </c>
      <c r="O166" s="11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7"/>
        <v>theater</v>
      </c>
      <c r="T166" t="str">
        <f t="shared" si="15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 s="5">
        <f t="shared" si="16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3"/>
        <v>42948.208333333328</v>
      </c>
      <c r="O167" s="11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7"/>
        <v>technology</v>
      </c>
      <c r="T167" t="str">
        <f t="shared" si="15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 s="5">
        <f t="shared" si="16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3"/>
        <v>40534.25</v>
      </c>
      <c r="O168" s="11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7"/>
        <v>photography</v>
      </c>
      <c r="T168" t="str">
        <f t="shared" si="15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 s="5">
        <f t="shared" si="16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3"/>
        <v>41435.208333333336</v>
      </c>
      <c r="O169" s="11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7"/>
        <v>theater</v>
      </c>
      <c r="T169" t="str">
        <f t="shared" si="15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 s="5">
        <f t="shared" si="16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3"/>
        <v>43518.25</v>
      </c>
      <c r="O170" s="11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7"/>
        <v>music</v>
      </c>
      <c r="T170" t="str">
        <f t="shared" si="15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 s="5">
        <f t="shared" si="16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3"/>
        <v>41077.208333333336</v>
      </c>
      <c r="O171" s="11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7"/>
        <v>film &amp; video</v>
      </c>
      <c r="T171" t="str">
        <f t="shared" si="15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 s="5">
        <f t="shared" si="16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3"/>
        <v>42950.208333333328</v>
      </c>
      <c r="O172" s="11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7"/>
        <v>music</v>
      </c>
      <c r="T172" t="str">
        <f t="shared" si="15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 s="5">
        <f t="shared" si="16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3"/>
        <v>41718.208333333336</v>
      </c>
      <c r="O173" s="11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7"/>
        <v>publishing</v>
      </c>
      <c r="T173" t="str">
        <f t="shared" si="15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 s="5">
        <f t="shared" si="16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3"/>
        <v>41839.208333333336</v>
      </c>
      <c r="O174" s="11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7"/>
        <v>film &amp; video</v>
      </c>
      <c r="T174" t="str">
        <f t="shared" si="15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 s="5">
        <f t="shared" si="16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3"/>
        <v>41412.208333333336</v>
      </c>
      <c r="O175" s="11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7"/>
        <v>theater</v>
      </c>
      <c r="T175" t="str">
        <f t="shared" si="15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 s="5">
        <f t="shared" si="16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3"/>
        <v>42282.208333333328</v>
      </c>
      <c r="O176" s="11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7"/>
        <v>technology</v>
      </c>
      <c r="T176" t="str">
        <f t="shared" si="15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 s="5">
        <f t="shared" si="16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3"/>
        <v>42613.208333333328</v>
      </c>
      <c r="O177" s="11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7"/>
        <v>theater</v>
      </c>
      <c r="T177" t="str">
        <f t="shared" si="15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 s="5">
        <f t="shared" si="16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3"/>
        <v>42616.208333333328</v>
      </c>
      <c r="O178" s="11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7"/>
        <v>theater</v>
      </c>
      <c r="T178" t="str">
        <f t="shared" si="15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 s="5">
        <f t="shared" si="16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3"/>
        <v>40497.25</v>
      </c>
      <c r="O179" s="11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7"/>
        <v>theater</v>
      </c>
      <c r="T179" t="str">
        <f t="shared" si="15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 s="5">
        <f t="shared" si="16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3"/>
        <v>42999.208333333328</v>
      </c>
      <c r="O180" s="11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7"/>
        <v>food</v>
      </c>
      <c r="T180" t="str">
        <f t="shared" si="15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 s="5">
        <f t="shared" si="16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3"/>
        <v>41350.208333333336</v>
      </c>
      <c r="O181" s="11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7"/>
        <v>theater</v>
      </c>
      <c r="T181" t="str">
        <f t="shared" si="15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 s="5">
        <f t="shared" si="16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3"/>
        <v>40259.208333333336</v>
      </c>
      <c r="O182" s="11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7"/>
        <v>technology</v>
      </c>
      <c r="T182" t="str">
        <f t="shared" si="15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 s="5">
        <f t="shared" si="16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3"/>
        <v>43012.208333333328</v>
      </c>
      <c r="O183" s="11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7"/>
        <v>technology</v>
      </c>
      <c r="T183" t="str">
        <f t="shared" si="15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 s="5">
        <f t="shared" si="16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3"/>
        <v>43631.208333333328</v>
      </c>
      <c r="O184" s="11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7"/>
        <v>theater</v>
      </c>
      <c r="T184" t="str">
        <f t="shared" si="15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 s="5">
        <f t="shared" si="16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3"/>
        <v>40430.208333333336</v>
      </c>
      <c r="O185" s="11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7"/>
        <v>music</v>
      </c>
      <c r="T185" t="str">
        <f t="shared" si="15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 s="5">
        <f t="shared" si="16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3"/>
        <v>43588.208333333328</v>
      </c>
      <c r="O186" s="11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7"/>
        <v>theater</v>
      </c>
      <c r="T186" t="str">
        <f t="shared" si="15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 s="5">
        <f t="shared" si="16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3"/>
        <v>43233.208333333328</v>
      </c>
      <c r="O187" s="11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7"/>
        <v>film &amp; video</v>
      </c>
      <c r="T187" t="str">
        <f t="shared" si="15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 s="5">
        <f t="shared" si="16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3"/>
        <v>41782.208333333336</v>
      </c>
      <c r="O188" s="11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7"/>
        <v>theater</v>
      </c>
      <c r="T188" t="str">
        <f t="shared" si="15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 s="5">
        <f t="shared" si="16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3"/>
        <v>41328.25</v>
      </c>
      <c r="O189" s="11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7"/>
        <v>film &amp; video</v>
      </c>
      <c r="T189" t="str">
        <f t="shared" si="15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 s="5">
        <f t="shared" si="16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3"/>
        <v>41975.25</v>
      </c>
      <c r="O190" s="11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7"/>
        <v>theater</v>
      </c>
      <c r="T190" t="str">
        <f t="shared" si="15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 s="5">
        <f t="shared" si="16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3"/>
        <v>42433.25</v>
      </c>
      <c r="O191" s="11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7"/>
        <v>theater</v>
      </c>
      <c r="T191" t="str">
        <f t="shared" si="15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 s="5">
        <f t="shared" si="16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3"/>
        <v>41429.208333333336</v>
      </c>
      <c r="O192" s="11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7"/>
        <v>theater</v>
      </c>
      <c r="T192" t="str">
        <f t="shared" si="15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 s="5">
        <f t="shared" si="16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3"/>
        <v>43536.208333333328</v>
      </c>
      <c r="O193" s="11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7"/>
        <v>theater</v>
      </c>
      <c r="T193" t="str">
        <f t="shared" si="15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 s="5">
        <f t="shared" si="16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3"/>
        <v>41817.208333333336</v>
      </c>
      <c r="O194" s="11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7"/>
        <v>music</v>
      </c>
      <c r="T194" t="str">
        <f t="shared" si="15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 s="5">
        <f t="shared" si="16"/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9" xml:space="preserve"> (L195/86400) + DATE(1970,1,1)</f>
        <v>43198.208333333328</v>
      </c>
      <c r="O195" s="11">
        <f t="shared" ref="O195:O258" si="20" xml:space="preserve"> (M195/86400) + DATE(1970,1,1)</f>
        <v>43202.208333333328</v>
      </c>
      <c r="P195" t="b">
        <v>1</v>
      </c>
      <c r="Q195" t="b">
        <v>0</v>
      </c>
      <c r="R195" t="s">
        <v>60</v>
      </c>
      <c r="S195" t="str">
        <f t="shared" si="17"/>
        <v>music</v>
      </c>
      <c r="T195" t="str">
        <f t="shared" ref="T195:T258" si="21">RIGHT(R195,LEN(R195)-FIND("/",R195))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 s="5">
        <f t="shared" ref="H196:H259" si="22">IF(I196=0,0,E196/I196)</f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9"/>
        <v>42261.208333333328</v>
      </c>
      <c r="O196" s="11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ref="S196:S259" si="23">LEFT(R196,FIND("/",R196)-1)</f>
        <v>music</v>
      </c>
      <c r="T196" t="str">
        <f t="shared" si="21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 s="5">
        <f t="shared" si="22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9"/>
        <v>43310.208333333328</v>
      </c>
      <c r="O197" s="11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3"/>
        <v>music</v>
      </c>
      <c r="T197" t="str">
        <f t="shared" si="21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 s="5">
        <f t="shared" si="22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9"/>
        <v>42616.208333333328</v>
      </c>
      <c r="O198" s="11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3"/>
        <v>technology</v>
      </c>
      <c r="T198" t="str">
        <f t="shared" si="21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 s="5">
        <f t="shared" si="22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9"/>
        <v>42909.208333333328</v>
      </c>
      <c r="O199" s="11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3"/>
        <v>film &amp; video</v>
      </c>
      <c r="T199" t="str">
        <f t="shared" si="21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 s="5">
        <f t="shared" si="22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9"/>
        <v>40396.208333333336</v>
      </c>
      <c r="O200" s="11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3"/>
        <v>music</v>
      </c>
      <c r="T200" t="str">
        <f t="shared" si="21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 s="5">
        <f t="shared" si="22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9"/>
        <v>42192.208333333328</v>
      </c>
      <c r="O201" s="11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3"/>
        <v>music</v>
      </c>
      <c r="T201" t="str">
        <f t="shared" si="21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 s="5">
        <f t="shared" si="22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9"/>
        <v>40262.208333333336</v>
      </c>
      <c r="O202" s="11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3"/>
        <v>theater</v>
      </c>
      <c r="T202" t="str">
        <f t="shared" si="21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 s="5">
        <f t="shared" si="22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9"/>
        <v>41845.208333333336</v>
      </c>
      <c r="O203" s="11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3"/>
        <v>technology</v>
      </c>
      <c r="T203" t="str">
        <f t="shared" si="21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 s="5">
        <f t="shared" si="22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9"/>
        <v>40818.208333333336</v>
      </c>
      <c r="O204" s="11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3"/>
        <v>food</v>
      </c>
      <c r="T204" t="str">
        <f t="shared" si="21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 s="5">
        <f t="shared" si="22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9"/>
        <v>42752.25</v>
      </c>
      <c r="O205" s="11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3"/>
        <v>theater</v>
      </c>
      <c r="T205" t="str">
        <f t="shared" si="21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 s="5">
        <f t="shared" si="22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9"/>
        <v>40636.208333333336</v>
      </c>
      <c r="O206" s="11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3"/>
        <v>music</v>
      </c>
      <c r="T206" t="str">
        <f t="shared" si="21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 s="5">
        <f t="shared" si="22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9"/>
        <v>43390.208333333328</v>
      </c>
      <c r="O207" s="11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3"/>
        <v>theater</v>
      </c>
      <c r="T207" t="str">
        <f t="shared" si="21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 s="5">
        <f t="shared" si="22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9"/>
        <v>40236.25</v>
      </c>
      <c r="O208" s="11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3"/>
        <v>publishing</v>
      </c>
      <c r="T208" t="str">
        <f t="shared" si="21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 s="5">
        <f t="shared" si="22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9"/>
        <v>43340.208333333328</v>
      </c>
      <c r="O209" s="11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3"/>
        <v>music</v>
      </c>
      <c r="T209" t="str">
        <f t="shared" si="21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 s="5">
        <f t="shared" si="22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9"/>
        <v>43048.25</v>
      </c>
      <c r="O210" s="11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3"/>
        <v>film &amp; video</v>
      </c>
      <c r="T210" t="str">
        <f t="shared" si="21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 s="5">
        <f t="shared" si="22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9"/>
        <v>42496.208333333328</v>
      </c>
      <c r="O211" s="11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3"/>
        <v>film &amp; video</v>
      </c>
      <c r="T211" t="str">
        <f t="shared" si="21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 s="5">
        <f t="shared" si="22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9"/>
        <v>42797.25</v>
      </c>
      <c r="O212" s="11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3"/>
        <v>film &amp; video</v>
      </c>
      <c r="T212" t="str">
        <f t="shared" si="21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 s="5">
        <f t="shared" si="22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9"/>
        <v>41513.208333333336</v>
      </c>
      <c r="O213" s="11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3"/>
        <v>theater</v>
      </c>
      <c r="T213" t="str">
        <f t="shared" si="21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 s="5">
        <f t="shared" si="22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9"/>
        <v>43814.25</v>
      </c>
      <c r="O214" s="11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3"/>
        <v>theater</v>
      </c>
      <c r="T214" t="str">
        <f t="shared" si="21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 s="5">
        <f t="shared" si="22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9"/>
        <v>40488.208333333336</v>
      </c>
      <c r="O215" s="11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3"/>
        <v>music</v>
      </c>
      <c r="T215" t="str">
        <f t="shared" si="21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 s="5">
        <f t="shared" si="22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9"/>
        <v>40409.208333333336</v>
      </c>
      <c r="O216" s="11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3"/>
        <v>music</v>
      </c>
      <c r="T216" t="str">
        <f t="shared" si="21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 s="5">
        <f t="shared" si="22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9"/>
        <v>43509.25</v>
      </c>
      <c r="O217" s="11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3"/>
        <v>theater</v>
      </c>
      <c r="T217" t="str">
        <f t="shared" si="21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 s="5">
        <f t="shared" si="22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9"/>
        <v>40869.25</v>
      </c>
      <c r="O218" s="11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3"/>
        <v>theater</v>
      </c>
      <c r="T218" t="str">
        <f t="shared" si="21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 s="5">
        <f t="shared" si="22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9"/>
        <v>43583.208333333328</v>
      </c>
      <c r="O219" s="11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3"/>
        <v>film &amp; video</v>
      </c>
      <c r="T219" t="str">
        <f t="shared" si="21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 s="5">
        <f t="shared" si="22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9"/>
        <v>40858.25</v>
      </c>
      <c r="O220" s="11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3"/>
        <v>film &amp; video</v>
      </c>
      <c r="T220" t="str">
        <f t="shared" si="21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 s="5">
        <f t="shared" si="22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9"/>
        <v>41137.208333333336</v>
      </c>
      <c r="O221" s="11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3"/>
        <v>film &amp; video</v>
      </c>
      <c r="T221" t="str">
        <f t="shared" si="21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 s="5">
        <f t="shared" si="22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9"/>
        <v>40725.208333333336</v>
      </c>
      <c r="O222" s="11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3"/>
        <v>theater</v>
      </c>
      <c r="T222" t="str">
        <f t="shared" si="21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 s="5">
        <f t="shared" si="22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9"/>
        <v>41081.208333333336</v>
      </c>
      <c r="O223" s="11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3"/>
        <v>food</v>
      </c>
      <c r="T223" t="str">
        <f t="shared" si="21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 s="5">
        <f t="shared" si="22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9"/>
        <v>41914.208333333336</v>
      </c>
      <c r="O224" s="11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3"/>
        <v>photography</v>
      </c>
      <c r="T224" t="str">
        <f t="shared" si="21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 s="5">
        <f t="shared" si="22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9"/>
        <v>42445.208333333328</v>
      </c>
      <c r="O225" s="11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3"/>
        <v>theater</v>
      </c>
      <c r="T225" t="str">
        <f t="shared" si="21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 s="5">
        <f t="shared" si="22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9"/>
        <v>41906.208333333336</v>
      </c>
      <c r="O226" s="11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3"/>
        <v>film &amp; video</v>
      </c>
      <c r="T226" t="str">
        <f t="shared" si="21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 s="5">
        <f t="shared" si="22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9"/>
        <v>41762.208333333336</v>
      </c>
      <c r="O227" s="11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3"/>
        <v>music</v>
      </c>
      <c r="T227" t="str">
        <f t="shared" si="21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 s="5">
        <f t="shared" si="22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9"/>
        <v>40276.208333333336</v>
      </c>
      <c r="O228" s="11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3"/>
        <v>photography</v>
      </c>
      <c r="T228" t="str">
        <f t="shared" si="21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 s="5">
        <f t="shared" si="22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9"/>
        <v>42139.208333333328</v>
      </c>
      <c r="O229" s="11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3"/>
        <v>games</v>
      </c>
      <c r="T229" t="str">
        <f t="shared" si="21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 s="5">
        <f t="shared" si="22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9"/>
        <v>42613.208333333328</v>
      </c>
      <c r="O230" s="11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3"/>
        <v>film &amp; video</v>
      </c>
      <c r="T230" t="str">
        <f t="shared" si="21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 s="5">
        <f t="shared" si="22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9"/>
        <v>42887.208333333328</v>
      </c>
      <c r="O231" s="11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3"/>
        <v>games</v>
      </c>
      <c r="T231" t="str">
        <f t="shared" si="21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 s="5">
        <f t="shared" si="22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9"/>
        <v>43805.25</v>
      </c>
      <c r="O232" s="11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3"/>
        <v>games</v>
      </c>
      <c r="T232" t="str">
        <f t="shared" si="21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 s="5">
        <f t="shared" si="22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9"/>
        <v>41415.208333333336</v>
      </c>
      <c r="O233" s="11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3"/>
        <v>theater</v>
      </c>
      <c r="T233" t="str">
        <f t="shared" si="21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 s="5">
        <f t="shared" si="22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9"/>
        <v>42576.208333333328</v>
      </c>
      <c r="O234" s="11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3"/>
        <v>theater</v>
      </c>
      <c r="T234" t="str">
        <f t="shared" si="21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 s="5">
        <f t="shared" si="22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9"/>
        <v>40706.208333333336</v>
      </c>
      <c r="O235" s="11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3"/>
        <v>film &amp; video</v>
      </c>
      <c r="T235" t="str">
        <f t="shared" si="21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 s="5">
        <f t="shared" si="22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9"/>
        <v>42969.208333333328</v>
      </c>
      <c r="O236" s="11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3"/>
        <v>games</v>
      </c>
      <c r="T236" t="str">
        <f t="shared" si="21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 s="5">
        <f t="shared" si="22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9"/>
        <v>42779.25</v>
      </c>
      <c r="O237" s="11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3"/>
        <v>film &amp; video</v>
      </c>
      <c r="T237" t="str">
        <f t="shared" si="21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 s="5">
        <f t="shared" si="22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9"/>
        <v>43641.208333333328</v>
      </c>
      <c r="O238" s="11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3"/>
        <v>music</v>
      </c>
      <c r="T238" t="str">
        <f t="shared" si="21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 s="5">
        <f t="shared" si="22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9"/>
        <v>41754.208333333336</v>
      </c>
      <c r="O239" s="11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3"/>
        <v>film &amp; video</v>
      </c>
      <c r="T239" t="str">
        <f t="shared" si="21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 s="5">
        <f t="shared" si="22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9"/>
        <v>43083.25</v>
      </c>
      <c r="O240" s="11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3"/>
        <v>theater</v>
      </c>
      <c r="T240" t="str">
        <f t="shared" si="21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 s="5">
        <f t="shared" si="22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9"/>
        <v>42245.208333333328</v>
      </c>
      <c r="O241" s="11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3"/>
        <v>technology</v>
      </c>
      <c r="T241" t="str">
        <f t="shared" si="21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 s="5">
        <f t="shared" si="22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9"/>
        <v>40396.208333333336</v>
      </c>
      <c r="O242" s="11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3"/>
        <v>theater</v>
      </c>
      <c r="T242" t="str">
        <f t="shared" si="21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 s="5">
        <f t="shared" si="22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9"/>
        <v>41742.208333333336</v>
      </c>
      <c r="O243" s="11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3"/>
        <v>publishing</v>
      </c>
      <c r="T243" t="str">
        <f t="shared" si="21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 s="5">
        <f t="shared" si="22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9"/>
        <v>42865.208333333328</v>
      </c>
      <c r="O244" s="11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3"/>
        <v>music</v>
      </c>
      <c r="T244" t="str">
        <f t="shared" si="21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 s="5">
        <f t="shared" si="22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9"/>
        <v>43163.25</v>
      </c>
      <c r="O245" s="11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3"/>
        <v>theater</v>
      </c>
      <c r="T245" t="str">
        <f t="shared" si="21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 s="5">
        <f t="shared" si="22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9"/>
        <v>41834.208333333336</v>
      </c>
      <c r="O246" s="11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3"/>
        <v>theater</v>
      </c>
      <c r="T246" t="str">
        <f t="shared" si="21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 s="5">
        <f t="shared" si="22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9"/>
        <v>41736.208333333336</v>
      </c>
      <c r="O247" s="11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3"/>
        <v>theater</v>
      </c>
      <c r="T247" t="str">
        <f t="shared" si="21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 s="5">
        <f t="shared" si="22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9"/>
        <v>41491.208333333336</v>
      </c>
      <c r="O248" s="11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3"/>
        <v>technology</v>
      </c>
      <c r="T248" t="str">
        <f t="shared" si="21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 s="5">
        <f t="shared" si="22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9"/>
        <v>42726.25</v>
      </c>
      <c r="O249" s="11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3"/>
        <v>publishing</v>
      </c>
      <c r="T249" t="str">
        <f t="shared" si="21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 s="5">
        <f t="shared" si="22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9"/>
        <v>42004.25</v>
      </c>
      <c r="O250" s="11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3"/>
        <v>games</v>
      </c>
      <c r="T250" t="str">
        <f t="shared" si="21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 s="5">
        <f t="shared" si="22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9"/>
        <v>42006.25</v>
      </c>
      <c r="O251" s="11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3"/>
        <v>publishing</v>
      </c>
      <c r="T251" t="str">
        <f t="shared" si="21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 s="5">
        <f t="shared" si="22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9"/>
        <v>40203.25</v>
      </c>
      <c r="O252" s="11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3"/>
        <v>music</v>
      </c>
      <c r="T252" t="str">
        <f t="shared" si="21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 s="5">
        <f t="shared" si="22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9"/>
        <v>41252.25</v>
      </c>
      <c r="O253" s="11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3"/>
        <v>theater</v>
      </c>
      <c r="T253" t="str">
        <f t="shared" si="21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 s="5">
        <f t="shared" si="22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9"/>
        <v>41572.208333333336</v>
      </c>
      <c r="O254" s="11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3"/>
        <v>theater</v>
      </c>
      <c r="T254" t="str">
        <f t="shared" si="21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 s="5">
        <f t="shared" si="22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9"/>
        <v>40641.208333333336</v>
      </c>
      <c r="O255" s="11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3"/>
        <v>film &amp; video</v>
      </c>
      <c r="T255" t="str">
        <f t="shared" si="21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 s="5">
        <f t="shared" si="22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9"/>
        <v>42787.25</v>
      </c>
      <c r="O256" s="11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3"/>
        <v>publishing</v>
      </c>
      <c r="T256" t="str">
        <f t="shared" si="21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 s="5">
        <f t="shared" si="22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9"/>
        <v>40590.25</v>
      </c>
      <c r="O257" s="11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3"/>
        <v>music</v>
      </c>
      <c r="T257" t="str">
        <f t="shared" si="21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 s="5">
        <f t="shared" si="22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9"/>
        <v>42393.25</v>
      </c>
      <c r="O258" s="11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3"/>
        <v>music</v>
      </c>
      <c r="T258" t="str">
        <f t="shared" si="21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 s="5">
        <f t="shared" si="22"/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25" xml:space="preserve"> (L259/86400) + DATE(1970,1,1)</f>
        <v>41338.25</v>
      </c>
      <c r="O259" s="11">
        <f t="shared" ref="O259:O322" si="26" xml:space="preserve"> (M259/86400) + DATE(1970,1,1)</f>
        <v>41352.208333333336</v>
      </c>
      <c r="P259" t="b">
        <v>0</v>
      </c>
      <c r="Q259" t="b">
        <v>0</v>
      </c>
      <c r="R259" t="s">
        <v>33</v>
      </c>
      <c r="S259" t="str">
        <f t="shared" si="23"/>
        <v>theater</v>
      </c>
      <c r="T259" t="str">
        <f t="shared" ref="T259:T322" si="27">RIGHT(R259,LEN(R259)-FIND("/",R259))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 s="5">
        <f t="shared" ref="H260:H323" si="28">IF(I260=0,0,E260/I260)</f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25"/>
        <v>42712.25</v>
      </c>
      <c r="O260" s="11">
        <f t="shared" si="26"/>
        <v>42732.25</v>
      </c>
      <c r="P260" t="b">
        <v>0</v>
      </c>
      <c r="Q260" t="b">
        <v>1</v>
      </c>
      <c r="R260" t="s">
        <v>33</v>
      </c>
      <c r="S260" t="str">
        <f t="shared" ref="S260:S323" si="29">LEFT(R260,FIND("/",R260)-1)</f>
        <v>theater</v>
      </c>
      <c r="T260" t="str">
        <f t="shared" si="27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 s="5">
        <f t="shared" si="28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25"/>
        <v>41251.25</v>
      </c>
      <c r="O261" s="11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9"/>
        <v>photography</v>
      </c>
      <c r="T261" t="str">
        <f t="shared" si="27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 s="5">
        <f t="shared" si="28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25"/>
        <v>41180.208333333336</v>
      </c>
      <c r="O262" s="11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9"/>
        <v>music</v>
      </c>
      <c r="T262" t="str">
        <f t="shared" si="27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 s="5">
        <f t="shared" si="28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25"/>
        <v>40415.208333333336</v>
      </c>
      <c r="O263" s="11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9"/>
        <v>music</v>
      </c>
      <c r="T263" t="str">
        <f t="shared" si="27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 s="5">
        <f t="shared" si="28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25"/>
        <v>40638.208333333336</v>
      </c>
      <c r="O264" s="11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9"/>
        <v>music</v>
      </c>
      <c r="T264" t="str">
        <f t="shared" si="27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 s="5">
        <f t="shared" si="28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25"/>
        <v>40187.25</v>
      </c>
      <c r="O265" s="11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9"/>
        <v>photography</v>
      </c>
      <c r="T265" t="str">
        <f t="shared" si="27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 s="5">
        <f t="shared" si="28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25"/>
        <v>41317.25</v>
      </c>
      <c r="O266" s="11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9"/>
        <v>theater</v>
      </c>
      <c r="T266" t="str">
        <f t="shared" si="27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 s="5">
        <f t="shared" si="28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25"/>
        <v>42372.25</v>
      </c>
      <c r="O267" s="11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9"/>
        <v>theater</v>
      </c>
      <c r="T267" t="str">
        <f t="shared" si="27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 s="5">
        <f t="shared" si="28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25"/>
        <v>41950.25</v>
      </c>
      <c r="O268" s="11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9"/>
        <v>music</v>
      </c>
      <c r="T268" t="str">
        <f t="shared" si="27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 s="5">
        <f t="shared" si="28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25"/>
        <v>41206.208333333336</v>
      </c>
      <c r="O269" s="11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9"/>
        <v>theater</v>
      </c>
      <c r="T269" t="str">
        <f t="shared" si="27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 s="5">
        <f t="shared" si="28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25"/>
        <v>41186.208333333336</v>
      </c>
      <c r="O270" s="11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9"/>
        <v>film &amp; video</v>
      </c>
      <c r="T270" t="str">
        <f t="shared" si="27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 s="5">
        <f t="shared" si="28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25"/>
        <v>43496.25</v>
      </c>
      <c r="O271" s="11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9"/>
        <v>film &amp; video</v>
      </c>
      <c r="T271" t="str">
        <f t="shared" si="27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 s="5">
        <f t="shared" si="28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25"/>
        <v>40514.25</v>
      </c>
      <c r="O272" s="11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9"/>
        <v>games</v>
      </c>
      <c r="T272" t="str">
        <f t="shared" si="27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 s="5">
        <f t="shared" si="28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25"/>
        <v>42345.25</v>
      </c>
      <c r="O273" s="11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9"/>
        <v>photography</v>
      </c>
      <c r="T273" t="str">
        <f t="shared" si="27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 s="5">
        <f t="shared" si="28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25"/>
        <v>43656.208333333328</v>
      </c>
      <c r="O274" s="11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9"/>
        <v>theater</v>
      </c>
      <c r="T274" t="str">
        <f t="shared" si="27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 s="5">
        <f t="shared" si="28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25"/>
        <v>42995.208333333328</v>
      </c>
      <c r="O275" s="11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9"/>
        <v>theater</v>
      </c>
      <c r="T275" t="str">
        <f t="shared" si="27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 s="5">
        <f t="shared" si="28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25"/>
        <v>43045.25</v>
      </c>
      <c r="O276" s="11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9"/>
        <v>theater</v>
      </c>
      <c r="T276" t="str">
        <f t="shared" si="27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 s="5">
        <f t="shared" si="28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25"/>
        <v>43561.208333333328</v>
      </c>
      <c r="O277" s="11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9"/>
        <v>publishing</v>
      </c>
      <c r="T277" t="str">
        <f t="shared" si="27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 s="5">
        <f t="shared" si="28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25"/>
        <v>41018.208333333336</v>
      </c>
      <c r="O278" s="11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9"/>
        <v>games</v>
      </c>
      <c r="T278" t="str">
        <f t="shared" si="27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 s="5">
        <f t="shared" si="28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25"/>
        <v>40378.208333333336</v>
      </c>
      <c r="O279" s="11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9"/>
        <v>theater</v>
      </c>
      <c r="T279" t="str">
        <f t="shared" si="27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 s="5">
        <f t="shared" si="28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25"/>
        <v>41239.25</v>
      </c>
      <c r="O280" s="11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9"/>
        <v>technology</v>
      </c>
      <c r="T280" t="str">
        <f t="shared" si="27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 s="5">
        <f t="shared" si="28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25"/>
        <v>43346.208333333328</v>
      </c>
      <c r="O281" s="11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9"/>
        <v>theater</v>
      </c>
      <c r="T281" t="str">
        <f t="shared" si="27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 s="5">
        <f t="shared" si="28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25"/>
        <v>43060.25</v>
      </c>
      <c r="O282" s="11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9"/>
        <v>film &amp; video</v>
      </c>
      <c r="T282" t="str">
        <f t="shared" si="27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 s="5">
        <f t="shared" si="28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25"/>
        <v>40979.25</v>
      </c>
      <c r="O283" s="11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9"/>
        <v>theater</v>
      </c>
      <c r="T283" t="str">
        <f t="shared" si="27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 s="5">
        <f t="shared" si="28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25"/>
        <v>42701.25</v>
      </c>
      <c r="O284" s="11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9"/>
        <v>film &amp; video</v>
      </c>
      <c r="T284" t="str">
        <f t="shared" si="27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 s="5">
        <f t="shared" si="28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25"/>
        <v>42520.208333333328</v>
      </c>
      <c r="O285" s="11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9"/>
        <v>music</v>
      </c>
      <c r="T285" t="str">
        <f t="shared" si="27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 s="5">
        <f t="shared" si="28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25"/>
        <v>41030.208333333336</v>
      </c>
      <c r="O286" s="11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9"/>
        <v>technology</v>
      </c>
      <c r="T286" t="str">
        <f t="shared" si="27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 s="5">
        <f t="shared" si="28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25"/>
        <v>42623.208333333328</v>
      </c>
      <c r="O287" s="11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9"/>
        <v>theater</v>
      </c>
      <c r="T287" t="str">
        <f t="shared" si="27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 s="5">
        <f t="shared" si="28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25"/>
        <v>42697.25</v>
      </c>
      <c r="O288" s="11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9"/>
        <v>theater</v>
      </c>
      <c r="T288" t="str">
        <f t="shared" si="27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 s="5">
        <f t="shared" si="28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25"/>
        <v>42122.208333333328</v>
      </c>
      <c r="O289" s="11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9"/>
        <v>music</v>
      </c>
      <c r="T289" t="str">
        <f t="shared" si="27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 s="5">
        <f t="shared" si="28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25"/>
        <v>40982.208333333336</v>
      </c>
      <c r="O290" s="11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9"/>
        <v>music</v>
      </c>
      <c r="T290" t="str">
        <f t="shared" si="27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 s="5">
        <f t="shared" si="28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25"/>
        <v>42219.208333333328</v>
      </c>
      <c r="O291" s="11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9"/>
        <v>theater</v>
      </c>
      <c r="T291" t="str">
        <f t="shared" si="27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 s="5">
        <f t="shared" si="28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25"/>
        <v>41404.208333333336</v>
      </c>
      <c r="O292" s="11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9"/>
        <v>film &amp; video</v>
      </c>
      <c r="T292" t="str">
        <f t="shared" si="27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 s="5">
        <f t="shared" si="28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25"/>
        <v>40831.208333333336</v>
      </c>
      <c r="O293" s="11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9"/>
        <v>technology</v>
      </c>
      <c r="T293" t="str">
        <f t="shared" si="27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 s="5">
        <f t="shared" si="28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25"/>
        <v>40984.208333333336</v>
      </c>
      <c r="O294" s="11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9"/>
        <v>food</v>
      </c>
      <c r="T294" t="str">
        <f t="shared" si="27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 s="5">
        <f t="shared" si="28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25"/>
        <v>40456.208333333336</v>
      </c>
      <c r="O295" s="11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9"/>
        <v>theater</v>
      </c>
      <c r="T295" t="str">
        <f t="shared" si="27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 s="5">
        <f t="shared" si="28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25"/>
        <v>43399.208333333328</v>
      </c>
      <c r="O296" s="11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9"/>
        <v>theater</v>
      </c>
      <c r="T296" t="str">
        <f t="shared" si="27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 s="5">
        <f t="shared" si="28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25"/>
        <v>41562.208333333336</v>
      </c>
      <c r="O297" s="11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9"/>
        <v>theater</v>
      </c>
      <c r="T297" t="str">
        <f t="shared" si="27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 s="5">
        <f t="shared" si="28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25"/>
        <v>43493.25</v>
      </c>
      <c r="O298" s="11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9"/>
        <v>theater</v>
      </c>
      <c r="T298" t="str">
        <f t="shared" si="27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 s="5">
        <f t="shared" si="28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25"/>
        <v>41653.25</v>
      </c>
      <c r="O299" s="11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9"/>
        <v>theater</v>
      </c>
      <c r="T299" t="str">
        <f t="shared" si="27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 s="5">
        <f t="shared" si="28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25"/>
        <v>42426.25</v>
      </c>
      <c r="O300" s="11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9"/>
        <v>music</v>
      </c>
      <c r="T300" t="str">
        <f t="shared" si="27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 s="5">
        <f t="shared" si="28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25"/>
        <v>42432.25</v>
      </c>
      <c r="O301" s="11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9"/>
        <v>food</v>
      </c>
      <c r="T301" t="str">
        <f t="shared" si="27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 s="5">
        <f t="shared" si="28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25"/>
        <v>42977.208333333328</v>
      </c>
      <c r="O302" s="11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9"/>
        <v>publishing</v>
      </c>
      <c r="T302" t="str">
        <f t="shared" si="27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 s="5">
        <f t="shared" si="28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25"/>
        <v>42061.25</v>
      </c>
      <c r="O303" s="11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9"/>
        <v>film &amp; video</v>
      </c>
      <c r="T303" t="str">
        <f t="shared" si="27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 s="5">
        <f t="shared" si="28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25"/>
        <v>43345.208333333328</v>
      </c>
      <c r="O304" s="11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9"/>
        <v>theater</v>
      </c>
      <c r="T304" t="str">
        <f t="shared" si="27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 s="5">
        <f t="shared" si="28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25"/>
        <v>42376.25</v>
      </c>
      <c r="O305" s="11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9"/>
        <v>music</v>
      </c>
      <c r="T305" t="str">
        <f t="shared" si="27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 s="5">
        <f t="shared" si="28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25"/>
        <v>42589.208333333328</v>
      </c>
      <c r="O306" s="11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9"/>
        <v>film &amp; video</v>
      </c>
      <c r="T306" t="str">
        <f t="shared" si="27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 s="5">
        <f t="shared" si="28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25"/>
        <v>42448.208333333328</v>
      </c>
      <c r="O307" s="11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9"/>
        <v>theater</v>
      </c>
      <c r="T307" t="str">
        <f t="shared" si="27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 s="5">
        <f t="shared" si="28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25"/>
        <v>42930.208333333328</v>
      </c>
      <c r="O308" s="11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9"/>
        <v>theater</v>
      </c>
      <c r="T308" t="str">
        <f t="shared" si="27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 s="5">
        <f t="shared" si="28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25"/>
        <v>41066.208333333336</v>
      </c>
      <c r="O309" s="11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9"/>
        <v>publishing</v>
      </c>
      <c r="T309" t="str">
        <f t="shared" si="27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 s="5">
        <f t="shared" si="28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25"/>
        <v>40651.208333333336</v>
      </c>
      <c r="O310" s="11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9"/>
        <v>theater</v>
      </c>
      <c r="T310" t="str">
        <f t="shared" si="27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 s="5">
        <f t="shared" si="28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25"/>
        <v>40807.208333333336</v>
      </c>
      <c r="O311" s="11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9"/>
        <v>music</v>
      </c>
      <c r="T311" t="str">
        <f t="shared" si="27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 s="5">
        <f t="shared" si="28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25"/>
        <v>40277.208333333336</v>
      </c>
      <c r="O312" s="11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9"/>
        <v>games</v>
      </c>
      <c r="T312" t="str">
        <f t="shared" si="27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 s="5">
        <f t="shared" si="28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25"/>
        <v>40590.25</v>
      </c>
      <c r="O313" s="11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9"/>
        <v>theater</v>
      </c>
      <c r="T313" t="str">
        <f t="shared" si="27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 s="5">
        <f t="shared" si="28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25"/>
        <v>41572.208333333336</v>
      </c>
      <c r="O314" s="11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9"/>
        <v>theater</v>
      </c>
      <c r="T314" t="str">
        <f t="shared" si="27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 s="5">
        <f t="shared" si="28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25"/>
        <v>40966.25</v>
      </c>
      <c r="O315" s="11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9"/>
        <v>music</v>
      </c>
      <c r="T315" t="str">
        <f t="shared" si="27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 s="5">
        <f t="shared" si="28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25"/>
        <v>43536.208333333328</v>
      </c>
      <c r="O316" s="11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9"/>
        <v>film &amp; video</v>
      </c>
      <c r="T316" t="str">
        <f t="shared" si="27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 s="5">
        <f t="shared" si="28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25"/>
        <v>41783.208333333336</v>
      </c>
      <c r="O317" s="11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9"/>
        <v>theater</v>
      </c>
      <c r="T317" t="str">
        <f t="shared" si="27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 s="5">
        <f t="shared" si="28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25"/>
        <v>43788.25</v>
      </c>
      <c r="O318" s="11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9"/>
        <v>food</v>
      </c>
      <c r="T318" t="str">
        <f t="shared" si="27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 s="5">
        <f t="shared" si="28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25"/>
        <v>42869.208333333328</v>
      </c>
      <c r="O319" s="11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9"/>
        <v>theater</v>
      </c>
      <c r="T319" t="str">
        <f t="shared" si="27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 s="5">
        <f t="shared" si="28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25"/>
        <v>41684.25</v>
      </c>
      <c r="O320" s="11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9"/>
        <v>music</v>
      </c>
      <c r="T320" t="str">
        <f t="shared" si="27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 s="5">
        <f t="shared" si="28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25"/>
        <v>40402.208333333336</v>
      </c>
      <c r="O321" s="11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9"/>
        <v>technology</v>
      </c>
      <c r="T321" t="str">
        <f t="shared" si="27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 s="5">
        <f t="shared" si="28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25"/>
        <v>40673.208333333336</v>
      </c>
      <c r="O322" s="11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9"/>
        <v>publishing</v>
      </c>
      <c r="T322" t="str">
        <f t="shared" si="27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 s="5">
        <f t="shared" si="28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31" xml:space="preserve"> (L323/86400) + DATE(1970,1,1)</f>
        <v>40634.208333333336</v>
      </c>
      <c r="O323" s="11">
        <f t="shared" ref="O323:O386" si="32" xml:space="preserve"> (M323/86400) + DATE(1970,1,1)</f>
        <v>40642.208333333336</v>
      </c>
      <c r="P323" t="b">
        <v>0</v>
      </c>
      <c r="Q323" t="b">
        <v>0</v>
      </c>
      <c r="R323" t="s">
        <v>100</v>
      </c>
      <c r="S323" t="str">
        <f t="shared" si="29"/>
        <v>film &amp; video</v>
      </c>
      <c r="T323" t="str">
        <f t="shared" ref="T323:T386" si="33">RIGHT(R323,LEN(R323)-FIND("/",R323))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 s="5">
        <f t="shared" ref="H324:H387" si="34">IF(I324=0,0,E324/I324)</f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31"/>
        <v>40507.25</v>
      </c>
      <c r="O324" s="11">
        <f t="shared" si="32"/>
        <v>40520.25</v>
      </c>
      <c r="P324" t="b">
        <v>0</v>
      </c>
      <c r="Q324" t="b">
        <v>0</v>
      </c>
      <c r="R324" t="s">
        <v>33</v>
      </c>
      <c r="S324" t="str">
        <f t="shared" ref="S324:S387" si="35">LEFT(R324,FIND("/",R324)-1)</f>
        <v>theater</v>
      </c>
      <c r="T324" t="str">
        <f t="shared" si="33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 s="5">
        <f t="shared" si="34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31"/>
        <v>41725.208333333336</v>
      </c>
      <c r="O325" s="11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5"/>
        <v>film &amp; video</v>
      </c>
      <c r="T325" t="str">
        <f t="shared" si="33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 s="5">
        <f t="shared" si="34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31"/>
        <v>42176.208333333328</v>
      </c>
      <c r="O326" s="11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5"/>
        <v>theater</v>
      </c>
      <c r="T326" t="str">
        <f t="shared" si="33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 s="5">
        <f t="shared" si="34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31"/>
        <v>43267.208333333328</v>
      </c>
      <c r="O327" s="11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5"/>
        <v>theater</v>
      </c>
      <c r="T327" t="str">
        <f t="shared" si="33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 s="5">
        <f t="shared" si="34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31"/>
        <v>42364.25</v>
      </c>
      <c r="O328" s="11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5"/>
        <v>film &amp; video</v>
      </c>
      <c r="T328" t="str">
        <f t="shared" si="33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 s="5">
        <f t="shared" si="34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31"/>
        <v>43705.208333333328</v>
      </c>
      <c r="O329" s="11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5"/>
        <v>theater</v>
      </c>
      <c r="T329" t="str">
        <f t="shared" si="33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 s="5">
        <f t="shared" si="34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31"/>
        <v>43434.25</v>
      </c>
      <c r="O330" s="11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5"/>
        <v>music</v>
      </c>
      <c r="T330" t="str">
        <f t="shared" si="33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 s="5">
        <f t="shared" si="34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31"/>
        <v>42716.25</v>
      </c>
      <c r="O331" s="11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5"/>
        <v>games</v>
      </c>
      <c r="T331" t="str">
        <f t="shared" si="33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 s="5">
        <f t="shared" si="34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31"/>
        <v>43077.25</v>
      </c>
      <c r="O332" s="11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5"/>
        <v>film &amp; video</v>
      </c>
      <c r="T332" t="str">
        <f t="shared" si="33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 s="5">
        <f t="shared" si="34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31"/>
        <v>40896.25</v>
      </c>
      <c r="O333" s="11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5"/>
        <v>food</v>
      </c>
      <c r="T333" t="str">
        <f t="shared" si="33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 s="5">
        <f t="shared" si="34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31"/>
        <v>41361.208333333336</v>
      </c>
      <c r="O334" s="11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5"/>
        <v>technology</v>
      </c>
      <c r="T334" t="str">
        <f t="shared" si="33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 s="5">
        <f t="shared" si="34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31"/>
        <v>43424.25</v>
      </c>
      <c r="O335" s="11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5"/>
        <v>theater</v>
      </c>
      <c r="T335" t="str">
        <f t="shared" si="33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 s="5">
        <f t="shared" si="34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31"/>
        <v>43110.25</v>
      </c>
      <c r="O336" s="11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5"/>
        <v>music</v>
      </c>
      <c r="T336" t="str">
        <f t="shared" si="33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 s="5">
        <f t="shared" si="34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31"/>
        <v>43784.25</v>
      </c>
      <c r="O337" s="11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5"/>
        <v>music</v>
      </c>
      <c r="T337" t="str">
        <f t="shared" si="33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 s="5">
        <f t="shared" si="34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31"/>
        <v>40527.25</v>
      </c>
      <c r="O338" s="11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5"/>
        <v>music</v>
      </c>
      <c r="T338" t="str">
        <f t="shared" si="33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 s="5">
        <f t="shared" si="34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31"/>
        <v>43780.25</v>
      </c>
      <c r="O339" s="11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5"/>
        <v>theater</v>
      </c>
      <c r="T339" t="str">
        <f t="shared" si="33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 s="5">
        <f t="shared" si="34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31"/>
        <v>40821.208333333336</v>
      </c>
      <c r="O340" s="11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5"/>
        <v>theater</v>
      </c>
      <c r="T340" t="str">
        <f t="shared" si="33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 s="5">
        <f t="shared" si="34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31"/>
        <v>42949.208333333328</v>
      </c>
      <c r="O341" s="11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5"/>
        <v>theater</v>
      </c>
      <c r="T341" t="str">
        <f t="shared" si="33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 s="5">
        <f t="shared" si="34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31"/>
        <v>40889.25</v>
      </c>
      <c r="O342" s="11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5"/>
        <v>photography</v>
      </c>
      <c r="T342" t="str">
        <f t="shared" si="33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 s="5">
        <f t="shared" si="34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31"/>
        <v>42244.208333333328</v>
      </c>
      <c r="O343" s="11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5"/>
        <v>music</v>
      </c>
      <c r="T343" t="str">
        <f t="shared" si="33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 s="5">
        <f t="shared" si="34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31"/>
        <v>41475.208333333336</v>
      </c>
      <c r="O344" s="11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5"/>
        <v>theater</v>
      </c>
      <c r="T344" t="str">
        <f t="shared" si="33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 s="5">
        <f t="shared" si="34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31"/>
        <v>41597.25</v>
      </c>
      <c r="O345" s="11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5"/>
        <v>theater</v>
      </c>
      <c r="T345" t="str">
        <f t="shared" si="33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 s="5">
        <f t="shared" si="34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31"/>
        <v>43122.25</v>
      </c>
      <c r="O346" s="11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5"/>
        <v>games</v>
      </c>
      <c r="T346" t="str">
        <f t="shared" si="33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 s="5">
        <f t="shared" si="34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31"/>
        <v>42194.208333333328</v>
      </c>
      <c r="O347" s="11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5"/>
        <v>film &amp; video</v>
      </c>
      <c r="T347" t="str">
        <f t="shared" si="33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 s="5">
        <f t="shared" si="34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31"/>
        <v>42971.208333333328</v>
      </c>
      <c r="O348" s="11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5"/>
        <v>music</v>
      </c>
      <c r="T348" t="str">
        <f t="shared" si="33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 s="5">
        <f t="shared" si="34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31"/>
        <v>42046.25</v>
      </c>
      <c r="O349" s="11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5"/>
        <v>technology</v>
      </c>
      <c r="T349" t="str">
        <f t="shared" si="33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 s="5">
        <f t="shared" si="34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31"/>
        <v>42782.25</v>
      </c>
      <c r="O350" s="11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5"/>
        <v>food</v>
      </c>
      <c r="T350" t="str">
        <f t="shared" si="33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 s="5">
        <f t="shared" si="34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31"/>
        <v>42930.208333333328</v>
      </c>
      <c r="O351" s="11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5"/>
        <v>theater</v>
      </c>
      <c r="T351" t="str">
        <f t="shared" si="33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 s="5">
        <f t="shared" si="34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31"/>
        <v>42144.208333333328</v>
      </c>
      <c r="O352" s="11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5"/>
        <v>music</v>
      </c>
      <c r="T352" t="str">
        <f t="shared" si="33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 s="5">
        <f t="shared" si="34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31"/>
        <v>42240.208333333328</v>
      </c>
      <c r="O353" s="11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5"/>
        <v>music</v>
      </c>
      <c r="T353" t="str">
        <f t="shared" si="33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 s="5">
        <f t="shared" si="34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31"/>
        <v>42315.25</v>
      </c>
      <c r="O354" s="11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5"/>
        <v>theater</v>
      </c>
      <c r="T354" t="str">
        <f t="shared" si="33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 s="5">
        <f t="shared" si="34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31"/>
        <v>43651.208333333328</v>
      </c>
      <c r="O355" s="11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5"/>
        <v>theater</v>
      </c>
      <c r="T355" t="str">
        <f t="shared" si="33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 s="5">
        <f t="shared" si="34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31"/>
        <v>41520.208333333336</v>
      </c>
      <c r="O356" s="11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5"/>
        <v>film &amp; video</v>
      </c>
      <c r="T356" t="str">
        <f t="shared" si="33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 s="5">
        <f t="shared" si="34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31"/>
        <v>42757.25</v>
      </c>
      <c r="O357" s="11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5"/>
        <v>technology</v>
      </c>
      <c r="T357" t="str">
        <f t="shared" si="33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 s="5">
        <f t="shared" si="34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31"/>
        <v>40922.25</v>
      </c>
      <c r="O358" s="11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5"/>
        <v>theater</v>
      </c>
      <c r="T358" t="str">
        <f t="shared" si="33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 s="5">
        <f t="shared" si="34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31"/>
        <v>42250.208333333328</v>
      </c>
      <c r="O359" s="11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5"/>
        <v>games</v>
      </c>
      <c r="T359" t="str">
        <f t="shared" si="33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 s="5">
        <f t="shared" si="34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31"/>
        <v>43322.208333333328</v>
      </c>
      <c r="O360" s="11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5"/>
        <v>photography</v>
      </c>
      <c r="T360" t="str">
        <f t="shared" si="33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 s="5">
        <f t="shared" si="34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31"/>
        <v>40782.208333333336</v>
      </c>
      <c r="O361" s="11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5"/>
        <v>film &amp; video</v>
      </c>
      <c r="T361" t="str">
        <f t="shared" si="33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 s="5">
        <f t="shared" si="34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31"/>
        <v>40544.25</v>
      </c>
      <c r="O362" s="11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5"/>
        <v>theater</v>
      </c>
      <c r="T362" t="str">
        <f t="shared" si="33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 s="5">
        <f t="shared" si="34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31"/>
        <v>43015.208333333328</v>
      </c>
      <c r="O363" s="11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5"/>
        <v>theater</v>
      </c>
      <c r="T363" t="str">
        <f t="shared" si="33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 s="5">
        <f t="shared" si="34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31"/>
        <v>40570.25</v>
      </c>
      <c r="O364" s="11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5"/>
        <v>music</v>
      </c>
      <c r="T364" t="str">
        <f t="shared" si="33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 s="5">
        <f t="shared" si="34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31"/>
        <v>40904.25</v>
      </c>
      <c r="O365" s="11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5"/>
        <v>music</v>
      </c>
      <c r="T365" t="str">
        <f t="shared" si="33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 s="5">
        <f t="shared" si="34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31"/>
        <v>43164.25</v>
      </c>
      <c r="O366" s="11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5"/>
        <v>music</v>
      </c>
      <c r="T366" t="str">
        <f t="shared" si="33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 s="5">
        <f t="shared" si="34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31"/>
        <v>42733.25</v>
      </c>
      <c r="O367" s="11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5"/>
        <v>theater</v>
      </c>
      <c r="T367" t="str">
        <f t="shared" si="33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 s="5">
        <f t="shared" si="34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31"/>
        <v>40546.25</v>
      </c>
      <c r="O368" s="11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5"/>
        <v>theater</v>
      </c>
      <c r="T368" t="str">
        <f t="shared" si="33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 s="5">
        <f t="shared" si="34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31"/>
        <v>41930.208333333336</v>
      </c>
      <c r="O369" s="11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5"/>
        <v>theater</v>
      </c>
      <c r="T369" t="str">
        <f t="shared" si="33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 s="5">
        <f t="shared" si="34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31"/>
        <v>40464.208333333336</v>
      </c>
      <c r="O370" s="11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5"/>
        <v>film &amp; video</v>
      </c>
      <c r="T370" t="str">
        <f t="shared" si="33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 s="5">
        <f t="shared" si="34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31"/>
        <v>41308.25</v>
      </c>
      <c r="O371" s="11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5"/>
        <v>film &amp; video</v>
      </c>
      <c r="T371" t="str">
        <f t="shared" si="33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 s="5">
        <f t="shared" si="34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31"/>
        <v>43570.208333333328</v>
      </c>
      <c r="O372" s="11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5"/>
        <v>theater</v>
      </c>
      <c r="T372" t="str">
        <f t="shared" si="33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 s="5">
        <f t="shared" si="34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31"/>
        <v>42043.25</v>
      </c>
      <c r="O373" s="11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5"/>
        <v>theater</v>
      </c>
      <c r="T373" t="str">
        <f t="shared" si="33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 s="5">
        <f t="shared" si="34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31"/>
        <v>42012.25</v>
      </c>
      <c r="O374" s="11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5"/>
        <v>film &amp; video</v>
      </c>
      <c r="T374" t="str">
        <f t="shared" si="33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 s="5">
        <f t="shared" si="34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31"/>
        <v>42964.208333333328</v>
      </c>
      <c r="O375" s="11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5"/>
        <v>theater</v>
      </c>
      <c r="T375" t="str">
        <f t="shared" si="33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 s="5">
        <f t="shared" si="34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31"/>
        <v>43476.25</v>
      </c>
      <c r="O376" s="11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5"/>
        <v>film &amp; video</v>
      </c>
      <c r="T376" t="str">
        <f t="shared" si="33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 s="5">
        <f t="shared" si="34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31"/>
        <v>42293.208333333328</v>
      </c>
      <c r="O377" s="11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5"/>
        <v>music</v>
      </c>
      <c r="T377" t="str">
        <f t="shared" si="33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 s="5">
        <f t="shared" si="34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31"/>
        <v>41826.208333333336</v>
      </c>
      <c r="O378" s="11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5"/>
        <v>music</v>
      </c>
      <c r="T378" t="str">
        <f t="shared" si="33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 s="5">
        <f t="shared" si="34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31"/>
        <v>43760.208333333328</v>
      </c>
      <c r="O379" s="11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5"/>
        <v>theater</v>
      </c>
      <c r="T379" t="str">
        <f t="shared" si="33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 s="5">
        <f t="shared" si="34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31"/>
        <v>43241.208333333328</v>
      </c>
      <c r="O380" s="11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5"/>
        <v>film &amp; video</v>
      </c>
      <c r="T380" t="str">
        <f t="shared" si="33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 s="5">
        <f t="shared" si="34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31"/>
        <v>40843.208333333336</v>
      </c>
      <c r="O381" s="11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5"/>
        <v>theater</v>
      </c>
      <c r="T381" t="str">
        <f t="shared" si="33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 s="5">
        <f t="shared" si="34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31"/>
        <v>41448.208333333336</v>
      </c>
      <c r="O382" s="11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5"/>
        <v>theater</v>
      </c>
      <c r="T382" t="str">
        <f t="shared" si="33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 s="5">
        <f t="shared" si="34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31"/>
        <v>42163.208333333328</v>
      </c>
      <c r="O383" s="11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5"/>
        <v>theater</v>
      </c>
      <c r="T383" t="str">
        <f t="shared" si="33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 s="5">
        <f t="shared" si="34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31"/>
        <v>43024.208333333328</v>
      </c>
      <c r="O384" s="11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5"/>
        <v>photography</v>
      </c>
      <c r="T384" t="str">
        <f t="shared" si="33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 s="5">
        <f t="shared" si="34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31"/>
        <v>43509.25</v>
      </c>
      <c r="O385" s="11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5"/>
        <v>food</v>
      </c>
      <c r="T385" t="str">
        <f t="shared" si="33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 s="5">
        <f t="shared" si="34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31"/>
        <v>42776.25</v>
      </c>
      <c r="O386" s="11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5"/>
        <v>film &amp; video</v>
      </c>
      <c r="T386" t="str">
        <f t="shared" si="33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 s="5">
        <f t="shared" si="34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37" xml:space="preserve"> (L387/86400) + DATE(1970,1,1)</f>
        <v>43553.208333333328</v>
      </c>
      <c r="O387" s="11">
        <f t="shared" ref="O387:O450" si="38" xml:space="preserve"> (M387/86400) + DATE(1970,1,1)</f>
        <v>43585.208333333328</v>
      </c>
      <c r="P387" t="b">
        <v>0</v>
      </c>
      <c r="Q387" t="b">
        <v>0</v>
      </c>
      <c r="R387" t="s">
        <v>68</v>
      </c>
      <c r="S387" t="str">
        <f t="shared" si="35"/>
        <v>publishing</v>
      </c>
      <c r="T387" t="str">
        <f t="shared" ref="T387:T450" si="39">RIGHT(R387,LEN(R387)-FIND("/",R387))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 s="5">
        <f t="shared" ref="H388:H451" si="40">IF(I388=0,0,E388/I388)</f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37"/>
        <v>40355.208333333336</v>
      </c>
      <c r="O388" s="11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ref="S388:S451" si="41">LEFT(R388,FIND("/",R388)-1)</f>
        <v>theater</v>
      </c>
      <c r="T388" t="str">
        <f t="shared" si="39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 s="5">
        <f t="shared" si="40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37"/>
        <v>41072.208333333336</v>
      </c>
      <c r="O389" s="11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41"/>
        <v>technology</v>
      </c>
      <c r="T389" t="str">
        <f t="shared" si="39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 s="5">
        <f t="shared" si="40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37"/>
        <v>40912.25</v>
      </c>
      <c r="O390" s="11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41"/>
        <v>music</v>
      </c>
      <c r="T390" t="str">
        <f t="shared" si="39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 s="5">
        <f t="shared" si="40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37"/>
        <v>40479.208333333336</v>
      </c>
      <c r="O391" s="11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41"/>
        <v>theater</v>
      </c>
      <c r="T391" t="str">
        <f t="shared" si="39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 s="5">
        <f t="shared" si="40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37"/>
        <v>41530.208333333336</v>
      </c>
      <c r="O392" s="11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41"/>
        <v>photography</v>
      </c>
      <c r="T392" t="str">
        <f t="shared" si="39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 s="5">
        <f t="shared" si="40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37"/>
        <v>41653.25</v>
      </c>
      <c r="O393" s="11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41"/>
        <v>publishing</v>
      </c>
      <c r="T393" t="str">
        <f t="shared" si="39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 s="5">
        <f t="shared" si="40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37"/>
        <v>40549.25</v>
      </c>
      <c r="O394" s="11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41"/>
        <v>technology</v>
      </c>
      <c r="T394" t="str">
        <f t="shared" si="39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 s="5">
        <f t="shared" si="40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37"/>
        <v>42933.208333333328</v>
      </c>
      <c r="O395" s="11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41"/>
        <v>music</v>
      </c>
      <c r="T395" t="str">
        <f t="shared" si="39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 s="5">
        <f t="shared" si="40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37"/>
        <v>41484.208333333336</v>
      </c>
      <c r="O396" s="11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41"/>
        <v>film &amp; video</v>
      </c>
      <c r="T396" t="str">
        <f t="shared" si="39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 s="5">
        <f t="shared" si="40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37"/>
        <v>40885.25</v>
      </c>
      <c r="O397" s="11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41"/>
        <v>theater</v>
      </c>
      <c r="T397" t="str">
        <f t="shared" si="39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 s="5">
        <f t="shared" si="40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37"/>
        <v>43378.208333333328</v>
      </c>
      <c r="O398" s="11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41"/>
        <v>film &amp; video</v>
      </c>
      <c r="T398" t="str">
        <f t="shared" si="39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 s="5">
        <f t="shared" si="40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37"/>
        <v>41417.208333333336</v>
      </c>
      <c r="O399" s="11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41"/>
        <v>music</v>
      </c>
      <c r="T399" t="str">
        <f t="shared" si="39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 s="5">
        <f t="shared" si="40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37"/>
        <v>43228.208333333328</v>
      </c>
      <c r="O400" s="11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41"/>
        <v>film &amp; video</v>
      </c>
      <c r="T400" t="str">
        <f t="shared" si="39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 s="5">
        <f t="shared" si="40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37"/>
        <v>40576.25</v>
      </c>
      <c r="O401" s="11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41"/>
        <v>music</v>
      </c>
      <c r="T401" t="str">
        <f t="shared" si="39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 s="5">
        <f t="shared" si="40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37"/>
        <v>41502.208333333336</v>
      </c>
      <c r="O402" s="11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41"/>
        <v>photography</v>
      </c>
      <c r="T402" t="str">
        <f t="shared" si="39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 s="5">
        <f t="shared" si="40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37"/>
        <v>43765.208333333328</v>
      </c>
      <c r="O403" s="11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41"/>
        <v>theater</v>
      </c>
      <c r="T403" t="str">
        <f t="shared" si="39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 s="5">
        <f t="shared" si="40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37"/>
        <v>40914.25</v>
      </c>
      <c r="O404" s="11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41"/>
        <v>film &amp; video</v>
      </c>
      <c r="T404" t="str">
        <f t="shared" si="39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 s="5">
        <f t="shared" si="40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37"/>
        <v>40310.208333333336</v>
      </c>
      <c r="O405" s="11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41"/>
        <v>theater</v>
      </c>
      <c r="T405" t="str">
        <f t="shared" si="39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 s="5">
        <f t="shared" si="40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37"/>
        <v>43053.25</v>
      </c>
      <c r="O406" s="11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41"/>
        <v>theater</v>
      </c>
      <c r="T406" t="str">
        <f t="shared" si="39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 s="5">
        <f t="shared" si="40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37"/>
        <v>43255.208333333328</v>
      </c>
      <c r="O407" s="11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41"/>
        <v>theater</v>
      </c>
      <c r="T407" t="str">
        <f t="shared" si="39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 s="5">
        <f t="shared" si="40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37"/>
        <v>41304.25</v>
      </c>
      <c r="O408" s="11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41"/>
        <v>film &amp; video</v>
      </c>
      <c r="T408" t="str">
        <f t="shared" si="39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 s="5">
        <f t="shared" si="40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37"/>
        <v>43751.208333333328</v>
      </c>
      <c r="O409" s="11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41"/>
        <v>theater</v>
      </c>
      <c r="T409" t="str">
        <f t="shared" si="39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 s="5">
        <f t="shared" si="40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37"/>
        <v>42541.208333333328</v>
      </c>
      <c r="O410" s="11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41"/>
        <v>film &amp; video</v>
      </c>
      <c r="T410" t="str">
        <f t="shared" si="39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 s="5">
        <f t="shared" si="40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37"/>
        <v>42843.208333333328</v>
      </c>
      <c r="O411" s="11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41"/>
        <v>music</v>
      </c>
      <c r="T411" t="str">
        <f t="shared" si="39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 s="5">
        <f t="shared" si="40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37"/>
        <v>42122.208333333328</v>
      </c>
      <c r="O412" s="11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41"/>
        <v>games</v>
      </c>
      <c r="T412" t="str">
        <f t="shared" si="39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 s="5">
        <f t="shared" si="40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37"/>
        <v>42884.208333333328</v>
      </c>
      <c r="O413" s="11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41"/>
        <v>theater</v>
      </c>
      <c r="T413" t="str">
        <f t="shared" si="39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 s="5">
        <f t="shared" si="40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37"/>
        <v>41642.25</v>
      </c>
      <c r="O414" s="11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41"/>
        <v>publishing</v>
      </c>
      <c r="T414" t="str">
        <f t="shared" si="39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 s="5">
        <f t="shared" si="40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37"/>
        <v>43431.25</v>
      </c>
      <c r="O415" s="11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41"/>
        <v>film &amp; video</v>
      </c>
      <c r="T415" t="str">
        <f t="shared" si="39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 s="5">
        <f t="shared" si="40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37"/>
        <v>40288.208333333336</v>
      </c>
      <c r="O416" s="11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41"/>
        <v>food</v>
      </c>
      <c r="T416" t="str">
        <f t="shared" si="39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 s="5">
        <f t="shared" si="40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37"/>
        <v>40921.25</v>
      </c>
      <c r="O417" s="11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41"/>
        <v>theater</v>
      </c>
      <c r="T417" t="str">
        <f t="shared" si="39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 s="5">
        <f t="shared" si="40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37"/>
        <v>40560.25</v>
      </c>
      <c r="O418" s="11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41"/>
        <v>film &amp; video</v>
      </c>
      <c r="T418" t="str">
        <f t="shared" si="39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 s="5">
        <f t="shared" si="40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37"/>
        <v>43407.208333333328</v>
      </c>
      <c r="O419" s="11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41"/>
        <v>theater</v>
      </c>
      <c r="T419" t="str">
        <f t="shared" si="39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 s="5">
        <f t="shared" si="40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37"/>
        <v>41035.208333333336</v>
      </c>
      <c r="O420" s="11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41"/>
        <v>film &amp; video</v>
      </c>
      <c r="T420" t="str">
        <f t="shared" si="39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 s="5">
        <f t="shared" si="40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37"/>
        <v>40899.25</v>
      </c>
      <c r="O421" s="11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41"/>
        <v>technology</v>
      </c>
      <c r="T421" t="str">
        <f t="shared" si="39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 s="5">
        <f t="shared" si="40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37"/>
        <v>42911.208333333328</v>
      </c>
      <c r="O422" s="11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41"/>
        <v>theater</v>
      </c>
      <c r="T422" t="str">
        <f t="shared" si="39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 s="5">
        <f t="shared" si="40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37"/>
        <v>42915.208333333328</v>
      </c>
      <c r="O423" s="11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41"/>
        <v>technology</v>
      </c>
      <c r="T423" t="str">
        <f t="shared" si="39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 s="5">
        <f t="shared" si="40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37"/>
        <v>40285.208333333336</v>
      </c>
      <c r="O424" s="11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41"/>
        <v>theater</v>
      </c>
      <c r="T424" t="str">
        <f t="shared" si="39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 s="5">
        <f t="shared" si="40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37"/>
        <v>40808.208333333336</v>
      </c>
      <c r="O425" s="11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41"/>
        <v>food</v>
      </c>
      <c r="T425" t="str">
        <f t="shared" si="39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 s="5">
        <f t="shared" si="40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37"/>
        <v>43208.208333333328</v>
      </c>
      <c r="O426" s="11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41"/>
        <v>music</v>
      </c>
      <c r="T426" t="str">
        <f t="shared" si="39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 s="5">
        <f t="shared" si="40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37"/>
        <v>42213.208333333328</v>
      </c>
      <c r="O427" s="11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41"/>
        <v>photography</v>
      </c>
      <c r="T427" t="str">
        <f t="shared" si="39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 s="5">
        <f t="shared" si="40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37"/>
        <v>41332.25</v>
      </c>
      <c r="O428" s="11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41"/>
        <v>theater</v>
      </c>
      <c r="T428" t="str">
        <f t="shared" si="39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 s="5">
        <f t="shared" si="40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37"/>
        <v>41895.208333333336</v>
      </c>
      <c r="O429" s="11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41"/>
        <v>theater</v>
      </c>
      <c r="T429" t="str">
        <f t="shared" si="39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 s="5">
        <f t="shared" si="40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37"/>
        <v>40585.25</v>
      </c>
      <c r="O430" s="11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41"/>
        <v>film &amp; video</v>
      </c>
      <c r="T430" t="str">
        <f t="shared" si="39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 s="5">
        <f t="shared" si="40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37"/>
        <v>41680.25</v>
      </c>
      <c r="O431" s="11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41"/>
        <v>photography</v>
      </c>
      <c r="T431" t="str">
        <f t="shared" si="39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 s="5">
        <f t="shared" si="40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37"/>
        <v>43737.208333333328</v>
      </c>
      <c r="O432" s="11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41"/>
        <v>theater</v>
      </c>
      <c r="T432" t="str">
        <f t="shared" si="39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 s="5">
        <f t="shared" si="40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37"/>
        <v>43273.208333333328</v>
      </c>
      <c r="O433" s="11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41"/>
        <v>theater</v>
      </c>
      <c r="T433" t="str">
        <f t="shared" si="39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 s="5">
        <f t="shared" si="40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37"/>
        <v>41761.208333333336</v>
      </c>
      <c r="O434" s="11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41"/>
        <v>theater</v>
      </c>
      <c r="T434" t="str">
        <f t="shared" si="39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 s="5">
        <f t="shared" si="40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37"/>
        <v>41603.25</v>
      </c>
      <c r="O435" s="11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41"/>
        <v>film &amp; video</v>
      </c>
      <c r="T435" t="str">
        <f t="shared" si="39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 s="5">
        <f t="shared" si="40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37"/>
        <v>42705.25</v>
      </c>
      <c r="O436" s="11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41"/>
        <v>theater</v>
      </c>
      <c r="T436" t="str">
        <f t="shared" si="39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 s="5">
        <f t="shared" si="40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37"/>
        <v>41988.25</v>
      </c>
      <c r="O437" s="11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41"/>
        <v>theater</v>
      </c>
      <c r="T437" t="str">
        <f t="shared" si="39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 s="5">
        <f t="shared" si="40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37"/>
        <v>43575.208333333328</v>
      </c>
      <c r="O438" s="11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41"/>
        <v>music</v>
      </c>
      <c r="T438" t="str">
        <f t="shared" si="39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 s="5">
        <f t="shared" si="40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37"/>
        <v>42260.208333333328</v>
      </c>
      <c r="O439" s="11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41"/>
        <v>film &amp; video</v>
      </c>
      <c r="T439" t="str">
        <f t="shared" si="39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 s="5">
        <f t="shared" si="40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37"/>
        <v>41337.25</v>
      </c>
      <c r="O440" s="11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41"/>
        <v>theater</v>
      </c>
      <c r="T440" t="str">
        <f t="shared" si="39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 s="5">
        <f t="shared" si="40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37"/>
        <v>42680.208333333328</v>
      </c>
      <c r="O441" s="11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41"/>
        <v>film &amp; video</v>
      </c>
      <c r="T441" t="str">
        <f t="shared" si="39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 s="5">
        <f t="shared" si="40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37"/>
        <v>42916.208333333328</v>
      </c>
      <c r="O442" s="11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41"/>
        <v>film &amp; video</v>
      </c>
      <c r="T442" t="str">
        <f t="shared" si="39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 s="5">
        <f t="shared" si="40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37"/>
        <v>41025.208333333336</v>
      </c>
      <c r="O443" s="11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41"/>
        <v>technology</v>
      </c>
      <c r="T443" t="str">
        <f t="shared" si="39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 s="5">
        <f t="shared" si="40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37"/>
        <v>42980.208333333328</v>
      </c>
      <c r="O444" s="11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41"/>
        <v>theater</v>
      </c>
      <c r="T444" t="str">
        <f t="shared" si="39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 s="5">
        <f t="shared" si="40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37"/>
        <v>40451.208333333336</v>
      </c>
      <c r="O445" s="11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41"/>
        <v>theater</v>
      </c>
      <c r="T445" t="str">
        <f t="shared" si="39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 s="5">
        <f t="shared" si="40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37"/>
        <v>40748.208333333336</v>
      </c>
      <c r="O446" s="11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41"/>
        <v>music</v>
      </c>
      <c r="T446" t="str">
        <f t="shared" si="39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 s="5">
        <f t="shared" si="40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37"/>
        <v>40515.25</v>
      </c>
      <c r="O447" s="11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41"/>
        <v>theater</v>
      </c>
      <c r="T447" t="str">
        <f t="shared" si="39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 s="5">
        <f t="shared" si="40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37"/>
        <v>41261.25</v>
      </c>
      <c r="O448" s="11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41"/>
        <v>technology</v>
      </c>
      <c r="T448" t="str">
        <f t="shared" si="39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 s="5">
        <f t="shared" si="40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37"/>
        <v>43088.25</v>
      </c>
      <c r="O449" s="11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41"/>
        <v>film &amp; video</v>
      </c>
      <c r="T449" t="str">
        <f t="shared" si="39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 s="5">
        <f t="shared" si="40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37"/>
        <v>41378.208333333336</v>
      </c>
      <c r="O450" s="11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41"/>
        <v>games</v>
      </c>
      <c r="T450" t="str">
        <f t="shared" si="39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 s="5">
        <f t="shared" si="40"/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43" xml:space="preserve"> (L451/86400) + DATE(1970,1,1)</f>
        <v>43530.25</v>
      </c>
      <c r="O451" s="11">
        <f t="shared" ref="O451:O514" si="44" xml:space="preserve"> (M451/86400) + DATE(1970,1,1)</f>
        <v>43547.208333333328</v>
      </c>
      <c r="P451" t="b">
        <v>0</v>
      </c>
      <c r="Q451" t="b">
        <v>0</v>
      </c>
      <c r="R451" t="s">
        <v>89</v>
      </c>
      <c r="S451" t="str">
        <f t="shared" si="41"/>
        <v>games</v>
      </c>
      <c r="T451" t="str">
        <f t="shared" ref="T451:T514" si="45">RIGHT(R451,LEN(R451)-FIND("/",R451))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 s="5">
        <f t="shared" ref="H452:H515" si="46">IF(I452=0,0,E452/I452)</f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43"/>
        <v>43394.208333333328</v>
      </c>
      <c r="O452" s="11">
        <f t="shared" si="44"/>
        <v>43417.25</v>
      </c>
      <c r="P452" t="b">
        <v>0</v>
      </c>
      <c r="Q452" t="b">
        <v>0</v>
      </c>
      <c r="R452" t="s">
        <v>71</v>
      </c>
      <c r="S452" t="str">
        <f t="shared" ref="S452:S515" si="47">LEFT(R452,FIND("/",R452)-1)</f>
        <v>film &amp; video</v>
      </c>
      <c r="T452" t="str">
        <f t="shared" si="45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 s="5">
        <f t="shared" si="46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43"/>
        <v>42935.208333333328</v>
      </c>
      <c r="O453" s="11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7"/>
        <v>music</v>
      </c>
      <c r="T453" t="str">
        <f t="shared" si="45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 s="5">
        <f t="shared" si="46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43"/>
        <v>40365.208333333336</v>
      </c>
      <c r="O454" s="11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7"/>
        <v>film &amp; video</v>
      </c>
      <c r="T454" t="str">
        <f t="shared" si="45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 s="5">
        <f t="shared" si="46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43"/>
        <v>42705.25</v>
      </c>
      <c r="O455" s="11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7"/>
        <v>film &amp; video</v>
      </c>
      <c r="T455" t="str">
        <f t="shared" si="45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 s="5">
        <f t="shared" si="46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43"/>
        <v>41568.208333333336</v>
      </c>
      <c r="O456" s="11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7"/>
        <v>film &amp; video</v>
      </c>
      <c r="T456" t="str">
        <f t="shared" si="45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 s="5">
        <f t="shared" si="46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43"/>
        <v>40809.208333333336</v>
      </c>
      <c r="O457" s="11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7"/>
        <v>theater</v>
      </c>
      <c r="T457" t="str">
        <f t="shared" si="45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 s="5">
        <f t="shared" si="46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43"/>
        <v>43141.25</v>
      </c>
      <c r="O458" s="11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7"/>
        <v>music</v>
      </c>
      <c r="T458" t="str">
        <f t="shared" si="45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 s="5">
        <f t="shared" si="46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43"/>
        <v>42657.208333333328</v>
      </c>
      <c r="O459" s="11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7"/>
        <v>theater</v>
      </c>
      <c r="T459" t="str">
        <f t="shared" si="45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 s="5">
        <f t="shared" si="46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43"/>
        <v>40265.208333333336</v>
      </c>
      <c r="O460" s="11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7"/>
        <v>theater</v>
      </c>
      <c r="T460" t="str">
        <f t="shared" si="45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 s="5">
        <f t="shared" si="46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43"/>
        <v>42001.25</v>
      </c>
      <c r="O461" s="11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7"/>
        <v>film &amp; video</v>
      </c>
      <c r="T461" t="str">
        <f t="shared" si="45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 s="5">
        <f t="shared" si="46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43"/>
        <v>40399.208333333336</v>
      </c>
      <c r="O462" s="11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7"/>
        <v>theater</v>
      </c>
      <c r="T462" t="str">
        <f t="shared" si="45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 s="5">
        <f t="shared" si="46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43"/>
        <v>41757.208333333336</v>
      </c>
      <c r="O463" s="11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7"/>
        <v>film &amp; video</v>
      </c>
      <c r="T463" t="str">
        <f t="shared" si="45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 s="5">
        <f t="shared" si="46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43"/>
        <v>41304.25</v>
      </c>
      <c r="O464" s="11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7"/>
        <v>games</v>
      </c>
      <c r="T464" t="str">
        <f t="shared" si="45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 s="5">
        <f t="shared" si="46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43"/>
        <v>41639.25</v>
      </c>
      <c r="O465" s="11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7"/>
        <v>film &amp; video</v>
      </c>
      <c r="T465" t="str">
        <f t="shared" si="45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 s="5">
        <f t="shared" si="46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43"/>
        <v>43142.25</v>
      </c>
      <c r="O466" s="11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7"/>
        <v>theater</v>
      </c>
      <c r="T466" t="str">
        <f t="shared" si="45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 s="5">
        <f t="shared" si="46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43"/>
        <v>43127.25</v>
      </c>
      <c r="O467" s="11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7"/>
        <v>publishing</v>
      </c>
      <c r="T467" t="str">
        <f t="shared" si="45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 s="5">
        <f t="shared" si="46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43"/>
        <v>41409.208333333336</v>
      </c>
      <c r="O468" s="11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7"/>
        <v>technology</v>
      </c>
      <c r="T468" t="str">
        <f t="shared" si="45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 s="5">
        <f t="shared" si="46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43"/>
        <v>42331.25</v>
      </c>
      <c r="O469" s="11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7"/>
        <v>technology</v>
      </c>
      <c r="T469" t="str">
        <f t="shared" si="45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 s="5">
        <f t="shared" si="46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43"/>
        <v>43569.208333333328</v>
      </c>
      <c r="O470" s="11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7"/>
        <v>theater</v>
      </c>
      <c r="T470" t="str">
        <f t="shared" si="45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 s="5">
        <f t="shared" si="46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43"/>
        <v>42142.208333333328</v>
      </c>
      <c r="O471" s="11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7"/>
        <v>film &amp; video</v>
      </c>
      <c r="T471" t="str">
        <f t="shared" si="45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 s="5">
        <f t="shared" si="46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43"/>
        <v>42716.25</v>
      </c>
      <c r="O472" s="11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7"/>
        <v>technology</v>
      </c>
      <c r="T472" t="str">
        <f t="shared" si="45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 s="5">
        <f t="shared" si="46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43"/>
        <v>41031.208333333336</v>
      </c>
      <c r="O473" s="11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7"/>
        <v>food</v>
      </c>
      <c r="T473" t="str">
        <f t="shared" si="45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 s="5">
        <f t="shared" si="46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43"/>
        <v>43535.208333333328</v>
      </c>
      <c r="O474" s="11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7"/>
        <v>music</v>
      </c>
      <c r="T474" t="str">
        <f t="shared" si="45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 s="5">
        <f t="shared" si="46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43"/>
        <v>43277.208333333328</v>
      </c>
      <c r="O475" s="11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7"/>
        <v>music</v>
      </c>
      <c r="T475" t="str">
        <f t="shared" si="45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 s="5">
        <f t="shared" si="46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43"/>
        <v>41989.25</v>
      </c>
      <c r="O476" s="11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7"/>
        <v>film &amp; video</v>
      </c>
      <c r="T476" t="str">
        <f t="shared" si="45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 s="5">
        <f t="shared" si="46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43"/>
        <v>41450.208333333336</v>
      </c>
      <c r="O477" s="11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7"/>
        <v>publishing</v>
      </c>
      <c r="T477" t="str">
        <f t="shared" si="45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 s="5">
        <f t="shared" si="46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43"/>
        <v>43322.208333333328</v>
      </c>
      <c r="O478" s="11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7"/>
        <v>publishing</v>
      </c>
      <c r="T478" t="str">
        <f t="shared" si="45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 s="5">
        <f t="shared" si="46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43"/>
        <v>40720.208333333336</v>
      </c>
      <c r="O479" s="11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7"/>
        <v>film &amp; video</v>
      </c>
      <c r="T479" t="str">
        <f t="shared" si="45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 s="5">
        <f t="shared" si="46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43"/>
        <v>42072.208333333328</v>
      </c>
      <c r="O480" s="11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7"/>
        <v>technology</v>
      </c>
      <c r="T480" t="str">
        <f t="shared" si="45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 s="5">
        <f t="shared" si="46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43"/>
        <v>42945.208333333328</v>
      </c>
      <c r="O481" s="11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7"/>
        <v>food</v>
      </c>
      <c r="T481" t="str">
        <f t="shared" si="45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 s="5">
        <f t="shared" si="46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43"/>
        <v>40248.25</v>
      </c>
      <c r="O482" s="11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7"/>
        <v>photography</v>
      </c>
      <c r="T482" t="str">
        <f t="shared" si="45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 s="5">
        <f t="shared" si="46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43"/>
        <v>41913.208333333336</v>
      </c>
      <c r="O483" s="11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7"/>
        <v>theater</v>
      </c>
      <c r="T483" t="str">
        <f t="shared" si="45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 s="5">
        <f t="shared" si="46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43"/>
        <v>40963.25</v>
      </c>
      <c r="O484" s="11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7"/>
        <v>publishing</v>
      </c>
      <c r="T484" t="str">
        <f t="shared" si="45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 s="5">
        <f t="shared" si="46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43"/>
        <v>43811.25</v>
      </c>
      <c r="O485" s="11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7"/>
        <v>theater</v>
      </c>
      <c r="T485" t="str">
        <f t="shared" si="45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 s="5">
        <f t="shared" si="46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43"/>
        <v>41855.208333333336</v>
      </c>
      <c r="O486" s="11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7"/>
        <v>food</v>
      </c>
      <c r="T486" t="str">
        <f t="shared" si="45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 s="5">
        <f t="shared" si="46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43"/>
        <v>43626.208333333328</v>
      </c>
      <c r="O487" s="11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7"/>
        <v>theater</v>
      </c>
      <c r="T487" t="str">
        <f t="shared" si="45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 s="5">
        <f t="shared" si="46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43"/>
        <v>43168.25</v>
      </c>
      <c r="O488" s="11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7"/>
        <v>publishing</v>
      </c>
      <c r="T488" t="str">
        <f t="shared" si="45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 s="5">
        <f t="shared" si="46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43"/>
        <v>42845.208333333328</v>
      </c>
      <c r="O489" s="11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7"/>
        <v>theater</v>
      </c>
      <c r="T489" t="str">
        <f t="shared" si="45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 s="5">
        <f t="shared" si="46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43"/>
        <v>42403.25</v>
      </c>
      <c r="O490" s="11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7"/>
        <v>theater</v>
      </c>
      <c r="T490" t="str">
        <f t="shared" si="45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 s="5">
        <f t="shared" si="46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43"/>
        <v>40406.208333333336</v>
      </c>
      <c r="O491" s="11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7"/>
        <v>technology</v>
      </c>
      <c r="T491" t="str">
        <f t="shared" si="45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 s="5">
        <f t="shared" si="46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43"/>
        <v>43786.25</v>
      </c>
      <c r="O492" s="11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7"/>
        <v>journalism</v>
      </c>
      <c r="T492" t="str">
        <f t="shared" si="45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 s="5">
        <f t="shared" si="46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43"/>
        <v>41456.208333333336</v>
      </c>
      <c r="O493" s="11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7"/>
        <v>food</v>
      </c>
      <c r="T493" t="str">
        <f t="shared" si="45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 s="5">
        <f t="shared" si="46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43"/>
        <v>40336.208333333336</v>
      </c>
      <c r="O494" s="11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7"/>
        <v>film &amp; video</v>
      </c>
      <c r="T494" t="str">
        <f t="shared" si="45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 s="5">
        <f t="shared" si="46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43"/>
        <v>43645.208333333328</v>
      </c>
      <c r="O495" s="11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7"/>
        <v>photography</v>
      </c>
      <c r="T495" t="str">
        <f t="shared" si="45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 s="5">
        <f t="shared" si="46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43"/>
        <v>40990.208333333336</v>
      </c>
      <c r="O496" s="11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7"/>
        <v>technology</v>
      </c>
      <c r="T496" t="str">
        <f t="shared" si="45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 s="5">
        <f t="shared" si="46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43"/>
        <v>41800.208333333336</v>
      </c>
      <c r="O497" s="11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7"/>
        <v>theater</v>
      </c>
      <c r="T497" t="str">
        <f t="shared" si="45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 s="5">
        <f t="shared" si="46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43"/>
        <v>42876.208333333328</v>
      </c>
      <c r="O498" s="11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7"/>
        <v>film &amp; video</v>
      </c>
      <c r="T498" t="str">
        <f t="shared" si="45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 s="5">
        <f t="shared" si="46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43"/>
        <v>42724.25</v>
      </c>
      <c r="O499" s="11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7"/>
        <v>technology</v>
      </c>
      <c r="T499" t="str">
        <f t="shared" si="45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 s="5">
        <f t="shared" si="46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43"/>
        <v>42005.25</v>
      </c>
      <c r="O500" s="11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7"/>
        <v>technology</v>
      </c>
      <c r="T500" t="str">
        <f t="shared" si="45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 s="5">
        <f t="shared" si="46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43"/>
        <v>42444.208333333328</v>
      </c>
      <c r="O501" s="11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7"/>
        <v>film &amp; video</v>
      </c>
      <c r="T501" t="str">
        <f t="shared" si="45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 s="5">
        <f t="shared" si="46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43"/>
        <v>41395.208333333336</v>
      </c>
      <c r="O502" s="11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7"/>
        <v>theater</v>
      </c>
      <c r="T502" t="str">
        <f t="shared" si="45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 s="5">
        <f t="shared" si="46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43"/>
        <v>41345.208333333336</v>
      </c>
      <c r="O503" s="11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7"/>
        <v>film &amp; video</v>
      </c>
      <c r="T503" t="str">
        <f t="shared" si="45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 s="5">
        <f t="shared" si="46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43"/>
        <v>41117.208333333336</v>
      </c>
      <c r="O504" s="11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7"/>
        <v>games</v>
      </c>
      <c r="T504" t="str">
        <f t="shared" si="45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 s="5">
        <f t="shared" si="46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43"/>
        <v>42186.208333333328</v>
      </c>
      <c r="O505" s="11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7"/>
        <v>film &amp; video</v>
      </c>
      <c r="T505" t="str">
        <f t="shared" si="45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 s="5">
        <f t="shared" si="46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43"/>
        <v>42142.208333333328</v>
      </c>
      <c r="O506" s="11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7"/>
        <v>music</v>
      </c>
      <c r="T506" t="str">
        <f t="shared" si="45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 s="5">
        <f t="shared" si="46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43"/>
        <v>41341.25</v>
      </c>
      <c r="O507" s="11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7"/>
        <v>publishing</v>
      </c>
      <c r="T507" t="str">
        <f t="shared" si="45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 s="5">
        <f t="shared" si="46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43"/>
        <v>43062.25</v>
      </c>
      <c r="O508" s="11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7"/>
        <v>theater</v>
      </c>
      <c r="T508" t="str">
        <f t="shared" si="45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 s="5">
        <f t="shared" si="46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43"/>
        <v>41373.208333333336</v>
      </c>
      <c r="O509" s="11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7"/>
        <v>technology</v>
      </c>
      <c r="T509" t="str">
        <f t="shared" si="45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 s="5">
        <f t="shared" si="46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43"/>
        <v>43310.208333333328</v>
      </c>
      <c r="O510" s="11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7"/>
        <v>theater</v>
      </c>
      <c r="T510" t="str">
        <f t="shared" si="45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 s="5">
        <f t="shared" si="46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43"/>
        <v>41034.208333333336</v>
      </c>
      <c r="O511" s="11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7"/>
        <v>theater</v>
      </c>
      <c r="T511" t="str">
        <f t="shared" si="45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 s="5">
        <f t="shared" si="46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43"/>
        <v>43251.208333333328</v>
      </c>
      <c r="O512" s="11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7"/>
        <v>film &amp; video</v>
      </c>
      <c r="T512" t="str">
        <f t="shared" si="45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 s="5">
        <f t="shared" si="46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43"/>
        <v>43671.208333333328</v>
      </c>
      <c r="O513" s="11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7"/>
        <v>theater</v>
      </c>
      <c r="T513" t="str">
        <f t="shared" si="45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 s="5">
        <f t="shared" si="46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43"/>
        <v>41825.208333333336</v>
      </c>
      <c r="O514" s="11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7"/>
        <v>games</v>
      </c>
      <c r="T514" t="str">
        <f t="shared" si="45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 s="5">
        <f t="shared" si="46"/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49" xml:space="preserve"> (L515/86400) + DATE(1970,1,1)</f>
        <v>40430.208333333336</v>
      </c>
      <c r="O515" s="11">
        <f t="shared" ref="O515:O578" si="50" xml:space="preserve"> (M515/86400) + DATE(1970,1,1)</f>
        <v>40432.208333333336</v>
      </c>
      <c r="P515" t="b">
        <v>0</v>
      </c>
      <c r="Q515" t="b">
        <v>0</v>
      </c>
      <c r="R515" t="s">
        <v>269</v>
      </c>
      <c r="S515" t="str">
        <f t="shared" si="47"/>
        <v>film &amp; video</v>
      </c>
      <c r="T515" t="str">
        <f t="shared" ref="T515:T578" si="51">RIGHT(R515,LEN(R515)-FIND("/",R515))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 s="5">
        <f t="shared" ref="H516:H579" si="52">IF(I516=0,0,E516/I516)</f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49"/>
        <v>41614.25</v>
      </c>
      <c r="O516" s="11">
        <f t="shared" si="50"/>
        <v>41619.25</v>
      </c>
      <c r="P516" t="b">
        <v>0</v>
      </c>
      <c r="Q516" t="b">
        <v>1</v>
      </c>
      <c r="R516" t="s">
        <v>23</v>
      </c>
      <c r="S516" t="str">
        <f t="shared" ref="S516:S579" si="53">LEFT(R516,FIND("/",R516)-1)</f>
        <v>music</v>
      </c>
      <c r="T516" t="str">
        <f t="shared" si="51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 s="5">
        <f t="shared" si="52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49"/>
        <v>40900.25</v>
      </c>
      <c r="O517" s="11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3"/>
        <v>theater</v>
      </c>
      <c r="T517" t="str">
        <f t="shared" si="51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 s="5">
        <f t="shared" si="52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49"/>
        <v>40396.208333333336</v>
      </c>
      <c r="O518" s="11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3"/>
        <v>publishing</v>
      </c>
      <c r="T518" t="str">
        <f t="shared" si="51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 s="5">
        <f t="shared" si="52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49"/>
        <v>42860.208333333328</v>
      </c>
      <c r="O519" s="11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3"/>
        <v>food</v>
      </c>
      <c r="T519" t="str">
        <f t="shared" si="51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 s="5">
        <f t="shared" si="52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49"/>
        <v>43154.25</v>
      </c>
      <c r="O520" s="11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3"/>
        <v>film &amp; video</v>
      </c>
      <c r="T520" t="str">
        <f t="shared" si="51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 s="5">
        <f t="shared" si="52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49"/>
        <v>42012.25</v>
      </c>
      <c r="O521" s="11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3"/>
        <v>music</v>
      </c>
      <c r="T521" t="str">
        <f t="shared" si="51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 s="5">
        <f t="shared" si="52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49"/>
        <v>43574.208333333328</v>
      </c>
      <c r="O522" s="11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3"/>
        <v>theater</v>
      </c>
      <c r="T522" t="str">
        <f t="shared" si="51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 s="5">
        <f t="shared" si="52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49"/>
        <v>42605.208333333328</v>
      </c>
      <c r="O523" s="11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3"/>
        <v>film &amp; video</v>
      </c>
      <c r="T523" t="str">
        <f t="shared" si="51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 s="5">
        <f t="shared" si="52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49"/>
        <v>41093.208333333336</v>
      </c>
      <c r="O524" s="11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3"/>
        <v>film &amp; video</v>
      </c>
      <c r="T524" t="str">
        <f t="shared" si="51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 s="5">
        <f t="shared" si="52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49"/>
        <v>40241.25</v>
      </c>
      <c r="O525" s="11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3"/>
        <v>film &amp; video</v>
      </c>
      <c r="T525" t="str">
        <f t="shared" si="51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 s="5">
        <f t="shared" si="52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49"/>
        <v>40294.208333333336</v>
      </c>
      <c r="O526" s="11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3"/>
        <v>theater</v>
      </c>
      <c r="T526" t="str">
        <f t="shared" si="51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 s="5">
        <f t="shared" si="52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49"/>
        <v>40505.25</v>
      </c>
      <c r="O527" s="11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3"/>
        <v>technology</v>
      </c>
      <c r="T527" t="str">
        <f t="shared" si="51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 s="5">
        <f t="shared" si="52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49"/>
        <v>42364.25</v>
      </c>
      <c r="O528" s="11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3"/>
        <v>theater</v>
      </c>
      <c r="T528" t="str">
        <f t="shared" si="51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 s="5">
        <f t="shared" si="52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49"/>
        <v>42405.25</v>
      </c>
      <c r="O529" s="11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3"/>
        <v>film &amp; video</v>
      </c>
      <c r="T529" t="str">
        <f t="shared" si="51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 s="5">
        <f t="shared" si="52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49"/>
        <v>41601.25</v>
      </c>
      <c r="O530" s="11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3"/>
        <v>music</v>
      </c>
      <c r="T530" t="str">
        <f t="shared" si="51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 s="5">
        <f t="shared" si="52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49"/>
        <v>41769.208333333336</v>
      </c>
      <c r="O531" s="11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3"/>
        <v>games</v>
      </c>
      <c r="T531" t="str">
        <f t="shared" si="51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 s="5">
        <f t="shared" si="52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49"/>
        <v>40421.208333333336</v>
      </c>
      <c r="O532" s="11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3"/>
        <v>publishing</v>
      </c>
      <c r="T532" t="str">
        <f t="shared" si="51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 s="5">
        <f t="shared" si="52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49"/>
        <v>41589.25</v>
      </c>
      <c r="O533" s="11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3"/>
        <v>games</v>
      </c>
      <c r="T533" t="str">
        <f t="shared" si="51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 s="5">
        <f t="shared" si="52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49"/>
        <v>43125.25</v>
      </c>
      <c r="O534" s="11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3"/>
        <v>theater</v>
      </c>
      <c r="T534" t="str">
        <f t="shared" si="51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 s="5">
        <f t="shared" si="52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49"/>
        <v>41479.208333333336</v>
      </c>
      <c r="O535" s="11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3"/>
        <v>music</v>
      </c>
      <c r="T535" t="str">
        <f t="shared" si="51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 s="5">
        <f t="shared" si="52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49"/>
        <v>43329.208333333328</v>
      </c>
      <c r="O536" s="11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3"/>
        <v>film &amp; video</v>
      </c>
      <c r="T536" t="str">
        <f t="shared" si="51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 s="5">
        <f t="shared" si="52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49"/>
        <v>43259.208333333328</v>
      </c>
      <c r="O537" s="11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3"/>
        <v>theater</v>
      </c>
      <c r="T537" t="str">
        <f t="shared" si="51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 s="5">
        <f t="shared" si="52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49"/>
        <v>40414.208333333336</v>
      </c>
      <c r="O538" s="11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3"/>
        <v>publishing</v>
      </c>
      <c r="T538" t="str">
        <f t="shared" si="51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 s="5">
        <f t="shared" si="52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49"/>
        <v>43342.208333333328</v>
      </c>
      <c r="O539" s="11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3"/>
        <v>film &amp; video</v>
      </c>
      <c r="T539" t="str">
        <f t="shared" si="51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 s="5">
        <f t="shared" si="52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49"/>
        <v>41539.208333333336</v>
      </c>
      <c r="O540" s="11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3"/>
        <v>games</v>
      </c>
      <c r="T540" t="str">
        <f t="shared" si="51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 s="5">
        <f t="shared" si="52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49"/>
        <v>43647.208333333328</v>
      </c>
      <c r="O541" s="11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3"/>
        <v>food</v>
      </c>
      <c r="T541" t="str">
        <f t="shared" si="51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 s="5">
        <f t="shared" si="52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49"/>
        <v>43225.208333333328</v>
      </c>
      <c r="O542" s="11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3"/>
        <v>photography</v>
      </c>
      <c r="T542" t="str">
        <f t="shared" si="51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 s="5">
        <f t="shared" si="52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49"/>
        <v>42165.208333333328</v>
      </c>
      <c r="O543" s="11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3"/>
        <v>games</v>
      </c>
      <c r="T543" t="str">
        <f t="shared" si="51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 s="5">
        <f t="shared" si="52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49"/>
        <v>42391.25</v>
      </c>
      <c r="O544" s="11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3"/>
        <v>music</v>
      </c>
      <c r="T544" t="str">
        <f t="shared" si="51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 s="5">
        <f t="shared" si="52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49"/>
        <v>41528.208333333336</v>
      </c>
      <c r="O545" s="11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3"/>
        <v>games</v>
      </c>
      <c r="T545" t="str">
        <f t="shared" si="51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 s="5">
        <f t="shared" si="52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49"/>
        <v>42377.25</v>
      </c>
      <c r="O546" s="11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3"/>
        <v>music</v>
      </c>
      <c r="T546" t="str">
        <f t="shared" si="51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 s="5">
        <f t="shared" si="52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49"/>
        <v>43824.25</v>
      </c>
      <c r="O547" s="11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3"/>
        <v>theater</v>
      </c>
      <c r="T547" t="str">
        <f t="shared" si="51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 s="5">
        <f t="shared" si="52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49"/>
        <v>43360.208333333328</v>
      </c>
      <c r="O548" s="11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3"/>
        <v>theater</v>
      </c>
      <c r="T548" t="str">
        <f t="shared" si="51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 s="5">
        <f t="shared" si="52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49"/>
        <v>42029.25</v>
      </c>
      <c r="O549" s="11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3"/>
        <v>film &amp; video</v>
      </c>
      <c r="T549" t="str">
        <f t="shared" si="51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 s="5">
        <f t="shared" si="52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49"/>
        <v>42461.208333333328</v>
      </c>
      <c r="O550" s="11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3"/>
        <v>theater</v>
      </c>
      <c r="T550" t="str">
        <f t="shared" si="51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 s="5">
        <f t="shared" si="52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49"/>
        <v>41422.208333333336</v>
      </c>
      <c r="O551" s="11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3"/>
        <v>technology</v>
      </c>
      <c r="T551" t="str">
        <f t="shared" si="51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 s="5">
        <f t="shared" si="52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49"/>
        <v>40968.25</v>
      </c>
      <c r="O552" s="11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3"/>
        <v>music</v>
      </c>
      <c r="T552" t="str">
        <f t="shared" si="51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 s="5">
        <f t="shared" si="52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49"/>
        <v>41993.25</v>
      </c>
      <c r="O553" s="11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3"/>
        <v>technology</v>
      </c>
      <c r="T553" t="str">
        <f t="shared" si="51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 s="5">
        <f t="shared" si="52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49"/>
        <v>42700.25</v>
      </c>
      <c r="O554" s="11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3"/>
        <v>theater</v>
      </c>
      <c r="T554" t="str">
        <f t="shared" si="51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 s="5">
        <f t="shared" si="52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49"/>
        <v>40545.25</v>
      </c>
      <c r="O555" s="11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3"/>
        <v>music</v>
      </c>
      <c r="T555" t="str">
        <f t="shared" si="51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 s="5">
        <f t="shared" si="52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49"/>
        <v>42723.25</v>
      </c>
      <c r="O556" s="11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3"/>
        <v>music</v>
      </c>
      <c r="T556" t="str">
        <f t="shared" si="51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 s="5">
        <f t="shared" si="52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49"/>
        <v>41731.208333333336</v>
      </c>
      <c r="O557" s="11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3"/>
        <v>music</v>
      </c>
      <c r="T557" t="str">
        <f t="shared" si="51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 s="5">
        <f t="shared" si="52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49"/>
        <v>40792.208333333336</v>
      </c>
      <c r="O558" s="11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3"/>
        <v>publishing</v>
      </c>
      <c r="T558" t="str">
        <f t="shared" si="51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 s="5">
        <f t="shared" si="52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49"/>
        <v>42279.208333333328</v>
      </c>
      <c r="O559" s="11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3"/>
        <v>film &amp; video</v>
      </c>
      <c r="T559" t="str">
        <f t="shared" si="51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 s="5">
        <f t="shared" si="52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49"/>
        <v>42424.25</v>
      </c>
      <c r="O560" s="11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3"/>
        <v>theater</v>
      </c>
      <c r="T560" t="str">
        <f t="shared" si="51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 s="5">
        <f t="shared" si="52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49"/>
        <v>42584.208333333328</v>
      </c>
      <c r="O561" s="11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3"/>
        <v>theater</v>
      </c>
      <c r="T561" t="str">
        <f t="shared" si="51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 s="5">
        <f t="shared" si="52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49"/>
        <v>40865.25</v>
      </c>
      <c r="O562" s="11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3"/>
        <v>film &amp; video</v>
      </c>
      <c r="T562" t="str">
        <f t="shared" si="51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 s="5">
        <f t="shared" si="52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49"/>
        <v>40833.208333333336</v>
      </c>
      <c r="O563" s="11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3"/>
        <v>theater</v>
      </c>
      <c r="T563" t="str">
        <f t="shared" si="51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 s="5">
        <f t="shared" si="52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49"/>
        <v>43536.208333333328</v>
      </c>
      <c r="O564" s="11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3"/>
        <v>music</v>
      </c>
      <c r="T564" t="str">
        <f t="shared" si="51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 s="5">
        <f t="shared" si="52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49"/>
        <v>43417.25</v>
      </c>
      <c r="O565" s="11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3"/>
        <v>film &amp; video</v>
      </c>
      <c r="T565" t="str">
        <f t="shared" si="51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 s="5">
        <f t="shared" si="52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49"/>
        <v>42078.208333333328</v>
      </c>
      <c r="O566" s="11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3"/>
        <v>theater</v>
      </c>
      <c r="T566" t="str">
        <f t="shared" si="51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 s="5">
        <f t="shared" si="52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49"/>
        <v>40862.25</v>
      </c>
      <c r="O567" s="11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3"/>
        <v>theater</v>
      </c>
      <c r="T567" t="str">
        <f t="shared" si="51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 s="5">
        <f t="shared" si="52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49"/>
        <v>42424.25</v>
      </c>
      <c r="O568" s="11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3"/>
        <v>music</v>
      </c>
      <c r="T568" t="str">
        <f t="shared" si="51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 s="5">
        <f t="shared" si="52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49"/>
        <v>41830.208333333336</v>
      </c>
      <c r="O569" s="11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3"/>
        <v>music</v>
      </c>
      <c r="T569" t="str">
        <f t="shared" si="51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 s="5">
        <f t="shared" si="52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49"/>
        <v>40374.208333333336</v>
      </c>
      <c r="O570" s="11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3"/>
        <v>theater</v>
      </c>
      <c r="T570" t="str">
        <f t="shared" si="51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 s="5">
        <f t="shared" si="52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49"/>
        <v>40554.25</v>
      </c>
      <c r="O571" s="11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3"/>
        <v>film &amp; video</v>
      </c>
      <c r="T571" t="str">
        <f t="shared" si="51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 s="5">
        <f t="shared" si="52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49"/>
        <v>41993.25</v>
      </c>
      <c r="O572" s="11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3"/>
        <v>music</v>
      </c>
      <c r="T572" t="str">
        <f t="shared" si="51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 s="5">
        <f t="shared" si="52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49"/>
        <v>42174.208333333328</v>
      </c>
      <c r="O573" s="11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3"/>
        <v>film &amp; video</v>
      </c>
      <c r="T573" t="str">
        <f t="shared" si="51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 s="5">
        <f t="shared" si="52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49"/>
        <v>42275.208333333328</v>
      </c>
      <c r="O574" s="11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3"/>
        <v>music</v>
      </c>
      <c r="T574" t="str">
        <f t="shared" si="51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 s="5">
        <f t="shared" si="52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49"/>
        <v>41761.208333333336</v>
      </c>
      <c r="O575" s="11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3"/>
        <v>journalism</v>
      </c>
      <c r="T575" t="str">
        <f t="shared" si="51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 s="5">
        <f t="shared" si="52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49"/>
        <v>43806.25</v>
      </c>
      <c r="O576" s="11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3"/>
        <v>food</v>
      </c>
      <c r="T576" t="str">
        <f t="shared" si="51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 s="5">
        <f t="shared" si="52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49"/>
        <v>41779.208333333336</v>
      </c>
      <c r="O577" s="11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3"/>
        <v>theater</v>
      </c>
      <c r="T577" t="str">
        <f t="shared" si="51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 s="5">
        <f t="shared" si="52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49"/>
        <v>43040.208333333328</v>
      </c>
      <c r="O578" s="11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3"/>
        <v>theater</v>
      </c>
      <c r="T578" t="str">
        <f t="shared" si="51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 s="5">
        <f t="shared" si="52"/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55" xml:space="preserve"> (L579/86400) + DATE(1970,1,1)</f>
        <v>40613.25</v>
      </c>
      <c r="O579" s="11">
        <f t="shared" ref="O579:O642" si="56" xml:space="preserve"> (M579/86400) + DATE(1970,1,1)</f>
        <v>40639.208333333336</v>
      </c>
      <c r="P579" t="b">
        <v>0</v>
      </c>
      <c r="Q579" t="b">
        <v>0</v>
      </c>
      <c r="R579" t="s">
        <v>159</v>
      </c>
      <c r="S579" t="str">
        <f t="shared" si="53"/>
        <v>music</v>
      </c>
      <c r="T579" t="str">
        <f t="shared" ref="T579:T642" si="57">RIGHT(R579,LEN(R579)-FIND("/",R579))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 s="5">
        <f t="shared" ref="H580:H643" si="58">IF(I580=0,0,E580/I580)</f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55"/>
        <v>40878.25</v>
      </c>
      <c r="O580" s="11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ref="S580:S643" si="59">LEFT(R580,FIND("/",R580)-1)</f>
        <v>film &amp; video</v>
      </c>
      <c r="T580" t="str">
        <f t="shared" si="57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 s="5">
        <f t="shared" si="58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55"/>
        <v>40762.208333333336</v>
      </c>
      <c r="O581" s="11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9"/>
        <v>music</v>
      </c>
      <c r="T581" t="str">
        <f t="shared" si="57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 s="5">
        <f t="shared" si="58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55"/>
        <v>41696.25</v>
      </c>
      <c r="O582" s="11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9"/>
        <v>theater</v>
      </c>
      <c r="T582" t="str">
        <f t="shared" si="57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 s="5">
        <f t="shared" si="58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55"/>
        <v>40662.208333333336</v>
      </c>
      <c r="O583" s="11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9"/>
        <v>technology</v>
      </c>
      <c r="T583" t="str">
        <f t="shared" si="57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 s="5">
        <f t="shared" si="58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55"/>
        <v>42165.208333333328</v>
      </c>
      <c r="O584" s="11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9"/>
        <v>games</v>
      </c>
      <c r="T584" t="str">
        <f t="shared" si="57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 s="5">
        <f t="shared" si="58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55"/>
        <v>40959.25</v>
      </c>
      <c r="O585" s="11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9"/>
        <v>film &amp; video</v>
      </c>
      <c r="T585" t="str">
        <f t="shared" si="57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 s="5">
        <f t="shared" si="58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55"/>
        <v>41024.208333333336</v>
      </c>
      <c r="O586" s="11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9"/>
        <v>technology</v>
      </c>
      <c r="T586" t="str">
        <f t="shared" si="57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 s="5">
        <f t="shared" si="58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55"/>
        <v>40255.208333333336</v>
      </c>
      <c r="O587" s="11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9"/>
        <v>publishing</v>
      </c>
      <c r="T587" t="str">
        <f t="shared" si="57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 s="5">
        <f t="shared" si="58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55"/>
        <v>40499.25</v>
      </c>
      <c r="O588" s="11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9"/>
        <v>music</v>
      </c>
      <c r="T588" t="str">
        <f t="shared" si="57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 s="5">
        <f t="shared" si="58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55"/>
        <v>43484.25</v>
      </c>
      <c r="O589" s="11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9"/>
        <v>food</v>
      </c>
      <c r="T589" t="str">
        <f t="shared" si="57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 s="5">
        <f t="shared" si="58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55"/>
        <v>40262.208333333336</v>
      </c>
      <c r="O590" s="11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9"/>
        <v>theater</v>
      </c>
      <c r="T590" t="str">
        <f t="shared" si="57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 s="5">
        <f t="shared" si="58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55"/>
        <v>42190.208333333328</v>
      </c>
      <c r="O591" s="11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9"/>
        <v>film &amp; video</v>
      </c>
      <c r="T591" t="str">
        <f t="shared" si="57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 s="5">
        <f t="shared" si="58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55"/>
        <v>41994.25</v>
      </c>
      <c r="O592" s="11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9"/>
        <v>publishing</v>
      </c>
      <c r="T592" t="str">
        <f t="shared" si="57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 s="5">
        <f t="shared" si="58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55"/>
        <v>40373.208333333336</v>
      </c>
      <c r="O593" s="11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9"/>
        <v>games</v>
      </c>
      <c r="T593" t="str">
        <f t="shared" si="57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 s="5">
        <f t="shared" si="58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55"/>
        <v>41789.208333333336</v>
      </c>
      <c r="O594" s="11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9"/>
        <v>theater</v>
      </c>
      <c r="T594" t="str">
        <f t="shared" si="57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 s="5">
        <f t="shared" si="58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55"/>
        <v>41724.208333333336</v>
      </c>
      <c r="O595" s="11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9"/>
        <v>film &amp; video</v>
      </c>
      <c r="T595" t="str">
        <f t="shared" si="57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 s="5">
        <f t="shared" si="58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55"/>
        <v>42548.208333333328</v>
      </c>
      <c r="O596" s="11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9"/>
        <v>theater</v>
      </c>
      <c r="T596" t="str">
        <f t="shared" si="57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 s="5">
        <f t="shared" si="58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55"/>
        <v>40253.208333333336</v>
      </c>
      <c r="O597" s="11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9"/>
        <v>theater</v>
      </c>
      <c r="T597" t="str">
        <f t="shared" si="57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 s="5">
        <f t="shared" si="58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55"/>
        <v>42434.25</v>
      </c>
      <c r="O598" s="11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9"/>
        <v>film &amp; video</v>
      </c>
      <c r="T598" t="str">
        <f t="shared" si="57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 s="5">
        <f t="shared" si="58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55"/>
        <v>43786.25</v>
      </c>
      <c r="O599" s="11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9"/>
        <v>theater</v>
      </c>
      <c r="T599" t="str">
        <f t="shared" si="57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 s="5">
        <f t="shared" si="58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55"/>
        <v>40344.208333333336</v>
      </c>
      <c r="O600" s="11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9"/>
        <v>music</v>
      </c>
      <c r="T600" t="str">
        <f t="shared" si="57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 s="5">
        <f t="shared" si="58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55"/>
        <v>42047.25</v>
      </c>
      <c r="O601" s="11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9"/>
        <v>film &amp; video</v>
      </c>
      <c r="T601" t="str">
        <f t="shared" si="57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 s="5">
        <f t="shared" si="58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55"/>
        <v>41485.208333333336</v>
      </c>
      <c r="O602" s="11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9"/>
        <v>food</v>
      </c>
      <c r="T602" t="str">
        <f t="shared" si="57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 s="5">
        <f t="shared" si="58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55"/>
        <v>41789.208333333336</v>
      </c>
      <c r="O603" s="11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9"/>
        <v>technology</v>
      </c>
      <c r="T603" t="str">
        <f t="shared" si="57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 s="5">
        <f t="shared" si="58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55"/>
        <v>42160.208333333328</v>
      </c>
      <c r="O604" s="11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9"/>
        <v>theater</v>
      </c>
      <c r="T604" t="str">
        <f t="shared" si="57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 s="5">
        <f t="shared" si="58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55"/>
        <v>43573.208333333328</v>
      </c>
      <c r="O605" s="11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9"/>
        <v>theater</v>
      </c>
      <c r="T605" t="str">
        <f t="shared" si="57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 s="5">
        <f t="shared" si="58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55"/>
        <v>40565.25</v>
      </c>
      <c r="O606" s="11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9"/>
        <v>theater</v>
      </c>
      <c r="T606" t="str">
        <f t="shared" si="57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 s="5">
        <f t="shared" si="58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55"/>
        <v>42280.208333333328</v>
      </c>
      <c r="O607" s="11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9"/>
        <v>publishing</v>
      </c>
      <c r="T607" t="str">
        <f t="shared" si="57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 s="5">
        <f t="shared" si="58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55"/>
        <v>42436.25</v>
      </c>
      <c r="O608" s="11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9"/>
        <v>music</v>
      </c>
      <c r="T608" t="str">
        <f t="shared" si="57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 s="5">
        <f t="shared" si="58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55"/>
        <v>41721.208333333336</v>
      </c>
      <c r="O609" s="11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9"/>
        <v>food</v>
      </c>
      <c r="T609" t="str">
        <f t="shared" si="57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 s="5">
        <f t="shared" si="58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55"/>
        <v>43530.25</v>
      </c>
      <c r="O610" s="11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9"/>
        <v>music</v>
      </c>
      <c r="T610" t="str">
        <f t="shared" si="57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 s="5">
        <f t="shared" si="58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55"/>
        <v>43481.25</v>
      </c>
      <c r="O611" s="11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9"/>
        <v>film &amp; video</v>
      </c>
      <c r="T611" t="str">
        <f t="shared" si="57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 s="5">
        <f t="shared" si="58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55"/>
        <v>41259.25</v>
      </c>
      <c r="O612" s="11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9"/>
        <v>theater</v>
      </c>
      <c r="T612" t="str">
        <f t="shared" si="57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 s="5">
        <f t="shared" si="58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55"/>
        <v>41480.208333333336</v>
      </c>
      <c r="O613" s="11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9"/>
        <v>theater</v>
      </c>
      <c r="T613" t="str">
        <f t="shared" si="57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 s="5">
        <f t="shared" si="58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55"/>
        <v>40474.208333333336</v>
      </c>
      <c r="O614" s="11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9"/>
        <v>music</v>
      </c>
      <c r="T614" t="str">
        <f t="shared" si="57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 s="5">
        <f t="shared" si="58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55"/>
        <v>42973.208333333328</v>
      </c>
      <c r="O615" s="11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9"/>
        <v>theater</v>
      </c>
      <c r="T615" t="str">
        <f t="shared" si="57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 s="5">
        <f t="shared" si="58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55"/>
        <v>42746.25</v>
      </c>
      <c r="O616" s="11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9"/>
        <v>theater</v>
      </c>
      <c r="T616" t="str">
        <f t="shared" si="57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 s="5">
        <f t="shared" si="58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55"/>
        <v>42489.208333333328</v>
      </c>
      <c r="O617" s="11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9"/>
        <v>theater</v>
      </c>
      <c r="T617" t="str">
        <f t="shared" si="57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 s="5">
        <f t="shared" si="58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55"/>
        <v>41537.208333333336</v>
      </c>
      <c r="O618" s="11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9"/>
        <v>music</v>
      </c>
      <c r="T618" t="str">
        <f t="shared" si="57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 s="5">
        <f t="shared" si="58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55"/>
        <v>41794.208333333336</v>
      </c>
      <c r="O619" s="11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9"/>
        <v>theater</v>
      </c>
      <c r="T619" t="str">
        <f t="shared" si="57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 s="5">
        <f t="shared" si="58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55"/>
        <v>41396.208333333336</v>
      </c>
      <c r="O620" s="11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9"/>
        <v>publishing</v>
      </c>
      <c r="T620" t="str">
        <f t="shared" si="57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 s="5">
        <f t="shared" si="58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55"/>
        <v>40669.208333333336</v>
      </c>
      <c r="O621" s="11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9"/>
        <v>theater</v>
      </c>
      <c r="T621" t="str">
        <f t="shared" si="57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 s="5">
        <f t="shared" si="58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55"/>
        <v>42559.208333333328</v>
      </c>
      <c r="O622" s="11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9"/>
        <v>photography</v>
      </c>
      <c r="T622" t="str">
        <f t="shared" si="57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 s="5">
        <f t="shared" si="58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55"/>
        <v>42626.208333333328</v>
      </c>
      <c r="O623" s="11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9"/>
        <v>theater</v>
      </c>
      <c r="T623" t="str">
        <f t="shared" si="57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 s="5">
        <f t="shared" si="58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55"/>
        <v>43205.208333333328</v>
      </c>
      <c r="O624" s="11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9"/>
        <v>music</v>
      </c>
      <c r="T624" t="str">
        <f t="shared" si="57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 s="5">
        <f t="shared" si="58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55"/>
        <v>42201.208333333328</v>
      </c>
      <c r="O625" s="11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9"/>
        <v>theater</v>
      </c>
      <c r="T625" t="str">
        <f t="shared" si="57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 s="5">
        <f t="shared" si="58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55"/>
        <v>42029.25</v>
      </c>
      <c r="O626" s="11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9"/>
        <v>photography</v>
      </c>
      <c r="T626" t="str">
        <f t="shared" si="57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 s="5">
        <f t="shared" si="58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55"/>
        <v>43857.25</v>
      </c>
      <c r="O627" s="11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9"/>
        <v>theater</v>
      </c>
      <c r="T627" t="str">
        <f t="shared" si="57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 s="5">
        <f t="shared" si="58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55"/>
        <v>40449.208333333336</v>
      </c>
      <c r="O628" s="11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9"/>
        <v>theater</v>
      </c>
      <c r="T628" t="str">
        <f t="shared" si="57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 s="5">
        <f t="shared" si="58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55"/>
        <v>40345.208333333336</v>
      </c>
      <c r="O629" s="11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9"/>
        <v>food</v>
      </c>
      <c r="T629" t="str">
        <f t="shared" si="57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 s="5">
        <f t="shared" si="58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55"/>
        <v>40455.208333333336</v>
      </c>
      <c r="O630" s="11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9"/>
        <v>music</v>
      </c>
      <c r="T630" t="str">
        <f t="shared" si="57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 s="5">
        <f t="shared" si="58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55"/>
        <v>42557.208333333328</v>
      </c>
      <c r="O631" s="11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9"/>
        <v>theater</v>
      </c>
      <c r="T631" t="str">
        <f t="shared" si="57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 s="5">
        <f t="shared" si="58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55"/>
        <v>43586.208333333328</v>
      </c>
      <c r="O632" s="11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9"/>
        <v>theater</v>
      </c>
      <c r="T632" t="str">
        <f t="shared" si="57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 s="5">
        <f t="shared" si="58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55"/>
        <v>43550.208333333328</v>
      </c>
      <c r="O633" s="11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9"/>
        <v>theater</v>
      </c>
      <c r="T633" t="str">
        <f t="shared" si="57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 s="5">
        <f t="shared" si="58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55"/>
        <v>41945.208333333336</v>
      </c>
      <c r="O634" s="11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9"/>
        <v>theater</v>
      </c>
      <c r="T634" t="str">
        <f t="shared" si="57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 s="5">
        <f t="shared" si="58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55"/>
        <v>42315.25</v>
      </c>
      <c r="O635" s="11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9"/>
        <v>film &amp; video</v>
      </c>
      <c r="T635" t="str">
        <f t="shared" si="57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 s="5">
        <f t="shared" si="58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55"/>
        <v>42819.208333333328</v>
      </c>
      <c r="O636" s="11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9"/>
        <v>film &amp; video</v>
      </c>
      <c r="T636" t="str">
        <f t="shared" si="57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 s="5">
        <f t="shared" si="58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55"/>
        <v>41314.25</v>
      </c>
      <c r="O637" s="11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9"/>
        <v>film &amp; video</v>
      </c>
      <c r="T637" t="str">
        <f t="shared" si="57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 s="5">
        <f t="shared" si="58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55"/>
        <v>40926.25</v>
      </c>
      <c r="O638" s="11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9"/>
        <v>film &amp; video</v>
      </c>
      <c r="T638" t="str">
        <f t="shared" si="57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 s="5">
        <f t="shared" si="58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55"/>
        <v>42688.25</v>
      </c>
      <c r="O639" s="11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9"/>
        <v>theater</v>
      </c>
      <c r="T639" t="str">
        <f t="shared" si="57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 s="5">
        <f t="shared" si="58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55"/>
        <v>40386.208333333336</v>
      </c>
      <c r="O640" s="11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9"/>
        <v>theater</v>
      </c>
      <c r="T640" t="str">
        <f t="shared" si="57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 s="5">
        <f t="shared" si="58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55"/>
        <v>43309.208333333328</v>
      </c>
      <c r="O641" s="11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9"/>
        <v>film &amp; video</v>
      </c>
      <c r="T641" t="str">
        <f t="shared" si="57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 s="5">
        <f t="shared" si="58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55"/>
        <v>42387.25</v>
      </c>
      <c r="O642" s="11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9"/>
        <v>theater</v>
      </c>
      <c r="T642" t="str">
        <f t="shared" si="57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 s="5">
        <f t="shared" si="58"/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61" xml:space="preserve"> (L643/86400) + DATE(1970,1,1)</f>
        <v>42786.25</v>
      </c>
      <c r="O643" s="11">
        <f t="shared" ref="O643:O706" si="62" xml:space="preserve"> (M643/86400) + DATE(1970,1,1)</f>
        <v>42814.208333333328</v>
      </c>
      <c r="P643" t="b">
        <v>0</v>
      </c>
      <c r="Q643" t="b">
        <v>0</v>
      </c>
      <c r="R643" t="s">
        <v>33</v>
      </c>
      <c r="S643" t="str">
        <f t="shared" si="59"/>
        <v>theater</v>
      </c>
      <c r="T643" t="str">
        <f t="shared" ref="T643:T706" si="63">RIGHT(R643,LEN(R643)-FIND("/",R643))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 s="5">
        <f t="shared" ref="H644:H707" si="64">IF(I644=0,0,E644/I644)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61"/>
        <v>43451.25</v>
      </c>
      <c r="O644" s="11">
        <f t="shared" si="62"/>
        <v>43460.25</v>
      </c>
      <c r="P644" t="b">
        <v>0</v>
      </c>
      <c r="Q644" t="b">
        <v>0</v>
      </c>
      <c r="R644" t="s">
        <v>65</v>
      </c>
      <c r="S644" t="str">
        <f t="shared" ref="S644:S707" si="65">LEFT(R644,FIND("/",R644)-1)</f>
        <v>technology</v>
      </c>
      <c r="T644" t="str">
        <f t="shared" si="63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 s="5">
        <f t="shared" si="64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61"/>
        <v>42795.25</v>
      </c>
      <c r="O645" s="11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5"/>
        <v>theater</v>
      </c>
      <c r="T645" t="str">
        <f t="shared" si="63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 s="5">
        <f t="shared" si="64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61"/>
        <v>43452.25</v>
      </c>
      <c r="O646" s="11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5"/>
        <v>theater</v>
      </c>
      <c r="T646" t="str">
        <f t="shared" si="63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 s="5">
        <f t="shared" si="64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61"/>
        <v>43369.208333333328</v>
      </c>
      <c r="O647" s="11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5"/>
        <v>music</v>
      </c>
      <c r="T647" t="str">
        <f t="shared" si="63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 s="5">
        <f t="shared" si="64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61"/>
        <v>41346.208333333336</v>
      </c>
      <c r="O648" s="11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5"/>
        <v>games</v>
      </c>
      <c r="T648" t="str">
        <f t="shared" si="63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 s="5">
        <f t="shared" si="64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61"/>
        <v>43199.208333333328</v>
      </c>
      <c r="O649" s="11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5"/>
        <v>publishing</v>
      </c>
      <c r="T649" t="str">
        <f t="shared" si="63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 s="5">
        <f t="shared" si="64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61"/>
        <v>42922.208333333328</v>
      </c>
      <c r="O650" s="11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5"/>
        <v>food</v>
      </c>
      <c r="T650" t="str">
        <f t="shared" si="63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 s="5">
        <f t="shared" si="64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61"/>
        <v>40471.208333333336</v>
      </c>
      <c r="O651" s="11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5"/>
        <v>theater</v>
      </c>
      <c r="T651" t="str">
        <f t="shared" si="63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 s="5">
        <f t="shared" si="64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61"/>
        <v>41828.208333333336</v>
      </c>
      <c r="O652" s="11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5"/>
        <v>music</v>
      </c>
      <c r="T652" t="str">
        <f t="shared" si="63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 s="5">
        <f t="shared" si="64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61"/>
        <v>41692.25</v>
      </c>
      <c r="O653" s="11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5"/>
        <v>film &amp; video</v>
      </c>
      <c r="T653" t="str">
        <f t="shared" si="63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 s="5">
        <f t="shared" si="64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61"/>
        <v>42587.208333333328</v>
      </c>
      <c r="O654" s="11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5"/>
        <v>technology</v>
      </c>
      <c r="T654" t="str">
        <f t="shared" si="63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 s="5">
        <f t="shared" si="64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61"/>
        <v>42468.208333333328</v>
      </c>
      <c r="O655" s="11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5"/>
        <v>technology</v>
      </c>
      <c r="T655" t="str">
        <f t="shared" si="63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 s="5">
        <f t="shared" si="64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61"/>
        <v>42240.208333333328</v>
      </c>
      <c r="O656" s="11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5"/>
        <v>music</v>
      </c>
      <c r="T656" t="str">
        <f t="shared" si="63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 s="5">
        <f t="shared" si="64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61"/>
        <v>42796.25</v>
      </c>
      <c r="O657" s="11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5"/>
        <v>photography</v>
      </c>
      <c r="T657" t="str">
        <f t="shared" si="63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 s="5">
        <f t="shared" si="64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61"/>
        <v>43097.25</v>
      </c>
      <c r="O658" s="11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5"/>
        <v>food</v>
      </c>
      <c r="T658" t="str">
        <f t="shared" si="63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 s="5">
        <f t="shared" si="64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61"/>
        <v>43096.25</v>
      </c>
      <c r="O659" s="11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5"/>
        <v>film &amp; video</v>
      </c>
      <c r="T659" t="str">
        <f t="shared" si="63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 s="5">
        <f t="shared" si="64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61"/>
        <v>42246.208333333328</v>
      </c>
      <c r="O660" s="11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5"/>
        <v>music</v>
      </c>
      <c r="T660" t="str">
        <f t="shared" si="63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 s="5">
        <f t="shared" si="64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61"/>
        <v>40570.25</v>
      </c>
      <c r="O661" s="11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5"/>
        <v>film &amp; video</v>
      </c>
      <c r="T661" t="str">
        <f t="shared" si="63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 s="5">
        <f t="shared" si="64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61"/>
        <v>42237.208333333328</v>
      </c>
      <c r="O662" s="11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5"/>
        <v>theater</v>
      </c>
      <c r="T662" t="str">
        <f t="shared" si="63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 s="5">
        <f t="shared" si="64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61"/>
        <v>40996.208333333336</v>
      </c>
      <c r="O663" s="11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5"/>
        <v>music</v>
      </c>
      <c r="T663" t="str">
        <f t="shared" si="63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 s="5">
        <f t="shared" si="64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61"/>
        <v>43443.25</v>
      </c>
      <c r="O664" s="11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5"/>
        <v>theater</v>
      </c>
      <c r="T664" t="str">
        <f t="shared" si="63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 s="5">
        <f t="shared" si="64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61"/>
        <v>40458.208333333336</v>
      </c>
      <c r="O665" s="11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5"/>
        <v>theater</v>
      </c>
      <c r="T665" t="str">
        <f t="shared" si="63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 s="5">
        <f t="shared" si="64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61"/>
        <v>40959.25</v>
      </c>
      <c r="O666" s="11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5"/>
        <v>music</v>
      </c>
      <c r="T666" t="str">
        <f t="shared" si="63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 s="5">
        <f t="shared" si="64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61"/>
        <v>40733.208333333336</v>
      </c>
      <c r="O667" s="11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5"/>
        <v>film &amp; video</v>
      </c>
      <c r="T667" t="str">
        <f t="shared" si="63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 s="5">
        <f t="shared" si="64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61"/>
        <v>41516.208333333336</v>
      </c>
      <c r="O668" s="11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5"/>
        <v>theater</v>
      </c>
      <c r="T668" t="str">
        <f t="shared" si="63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 s="5">
        <f t="shared" si="64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61"/>
        <v>41892.208333333336</v>
      </c>
      <c r="O669" s="11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5"/>
        <v>journalism</v>
      </c>
      <c r="T669" t="str">
        <f t="shared" si="63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 s="5">
        <f t="shared" si="64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61"/>
        <v>41122.208333333336</v>
      </c>
      <c r="O670" s="11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5"/>
        <v>theater</v>
      </c>
      <c r="T670" t="str">
        <f t="shared" si="63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 s="5">
        <f t="shared" si="64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61"/>
        <v>42912.208333333328</v>
      </c>
      <c r="O671" s="11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5"/>
        <v>theater</v>
      </c>
      <c r="T671" t="str">
        <f t="shared" si="63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 s="5">
        <f t="shared" si="64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61"/>
        <v>42425.25</v>
      </c>
      <c r="O672" s="11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5"/>
        <v>music</v>
      </c>
      <c r="T672" t="str">
        <f t="shared" si="63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 s="5">
        <f t="shared" si="64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61"/>
        <v>40390.208333333336</v>
      </c>
      <c r="O673" s="11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5"/>
        <v>theater</v>
      </c>
      <c r="T673" t="str">
        <f t="shared" si="63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 s="5">
        <f t="shared" si="64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61"/>
        <v>43180.208333333328</v>
      </c>
      <c r="O674" s="11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5"/>
        <v>theater</v>
      </c>
      <c r="T674" t="str">
        <f t="shared" si="63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 s="5">
        <f t="shared" si="64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61"/>
        <v>42475.208333333328</v>
      </c>
      <c r="O675" s="11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5"/>
        <v>music</v>
      </c>
      <c r="T675" t="str">
        <f t="shared" si="63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 s="5">
        <f t="shared" si="64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61"/>
        <v>40774.208333333336</v>
      </c>
      <c r="O676" s="11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5"/>
        <v>photography</v>
      </c>
      <c r="T676" t="str">
        <f t="shared" si="63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 s="5">
        <f t="shared" si="64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61"/>
        <v>43719.208333333328</v>
      </c>
      <c r="O677" s="11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5"/>
        <v>journalism</v>
      </c>
      <c r="T677" t="str">
        <f t="shared" si="63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 s="5">
        <f t="shared" si="64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61"/>
        <v>41178.208333333336</v>
      </c>
      <c r="O678" s="11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5"/>
        <v>photography</v>
      </c>
      <c r="T678" t="str">
        <f t="shared" si="63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 s="5">
        <f t="shared" si="64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61"/>
        <v>42561.208333333328</v>
      </c>
      <c r="O679" s="11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5"/>
        <v>publishing</v>
      </c>
      <c r="T679" t="str">
        <f t="shared" si="63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 s="5">
        <f t="shared" si="64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61"/>
        <v>43484.25</v>
      </c>
      <c r="O680" s="11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5"/>
        <v>film &amp; video</v>
      </c>
      <c r="T680" t="str">
        <f t="shared" si="63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 s="5">
        <f t="shared" si="64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61"/>
        <v>43756.208333333328</v>
      </c>
      <c r="O681" s="11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5"/>
        <v>food</v>
      </c>
      <c r="T681" t="str">
        <f t="shared" si="63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 s="5">
        <f t="shared" si="64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61"/>
        <v>43813.25</v>
      </c>
      <c r="O682" s="11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5"/>
        <v>games</v>
      </c>
      <c r="T682" t="str">
        <f t="shared" si="63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 s="5">
        <f t="shared" si="64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61"/>
        <v>40898.25</v>
      </c>
      <c r="O683" s="11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5"/>
        <v>theater</v>
      </c>
      <c r="T683" t="str">
        <f t="shared" si="63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 s="5">
        <f t="shared" si="64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61"/>
        <v>41619.25</v>
      </c>
      <c r="O684" s="11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5"/>
        <v>theater</v>
      </c>
      <c r="T684" t="str">
        <f t="shared" si="63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 s="5">
        <f t="shared" si="64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61"/>
        <v>43359.208333333328</v>
      </c>
      <c r="O685" s="11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5"/>
        <v>theater</v>
      </c>
      <c r="T685" t="str">
        <f t="shared" si="63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 s="5">
        <f t="shared" si="64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61"/>
        <v>40358.208333333336</v>
      </c>
      <c r="O686" s="11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5"/>
        <v>publishing</v>
      </c>
      <c r="T686" t="str">
        <f t="shared" si="63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 s="5">
        <f t="shared" si="64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61"/>
        <v>42239.208333333328</v>
      </c>
      <c r="O687" s="11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5"/>
        <v>theater</v>
      </c>
      <c r="T687" t="str">
        <f t="shared" si="63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 s="5">
        <f t="shared" si="64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61"/>
        <v>43186.208333333328</v>
      </c>
      <c r="O688" s="11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5"/>
        <v>technology</v>
      </c>
      <c r="T688" t="str">
        <f t="shared" si="63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 s="5">
        <f t="shared" si="64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61"/>
        <v>42806.25</v>
      </c>
      <c r="O689" s="11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5"/>
        <v>theater</v>
      </c>
      <c r="T689" t="str">
        <f t="shared" si="63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 s="5">
        <f t="shared" si="64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61"/>
        <v>43475.25</v>
      </c>
      <c r="O690" s="11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5"/>
        <v>film &amp; video</v>
      </c>
      <c r="T690" t="str">
        <f t="shared" si="63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 s="5">
        <f t="shared" si="64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61"/>
        <v>41576.208333333336</v>
      </c>
      <c r="O691" s="11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5"/>
        <v>technology</v>
      </c>
      <c r="T691" t="str">
        <f t="shared" si="63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 s="5">
        <f t="shared" si="64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61"/>
        <v>40874.25</v>
      </c>
      <c r="O692" s="11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5"/>
        <v>film &amp; video</v>
      </c>
      <c r="T692" t="str">
        <f t="shared" si="63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 s="5">
        <f t="shared" si="64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61"/>
        <v>41185.208333333336</v>
      </c>
      <c r="O693" s="11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5"/>
        <v>film &amp; video</v>
      </c>
      <c r="T693" t="str">
        <f t="shared" si="63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 s="5">
        <f t="shared" si="64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61"/>
        <v>43655.208333333328</v>
      </c>
      <c r="O694" s="11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5"/>
        <v>music</v>
      </c>
      <c r="T694" t="str">
        <f t="shared" si="63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 s="5">
        <f t="shared" si="64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61"/>
        <v>43025.208333333328</v>
      </c>
      <c r="O695" s="11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5"/>
        <v>theater</v>
      </c>
      <c r="T695" t="str">
        <f t="shared" si="63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 s="5">
        <f t="shared" si="64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61"/>
        <v>43066.25</v>
      </c>
      <c r="O696" s="11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5"/>
        <v>theater</v>
      </c>
      <c r="T696" t="str">
        <f t="shared" si="63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 s="5">
        <f t="shared" si="64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61"/>
        <v>42322.25</v>
      </c>
      <c r="O697" s="11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5"/>
        <v>music</v>
      </c>
      <c r="T697" t="str">
        <f t="shared" si="63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 s="5">
        <f t="shared" si="64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61"/>
        <v>42114.208333333328</v>
      </c>
      <c r="O698" s="11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5"/>
        <v>theater</v>
      </c>
      <c r="T698" t="str">
        <f t="shared" si="63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 s="5">
        <f t="shared" si="64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61"/>
        <v>43190.208333333328</v>
      </c>
      <c r="O699" s="11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5"/>
        <v>music</v>
      </c>
      <c r="T699" t="str">
        <f t="shared" si="63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 s="5">
        <f t="shared" si="64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61"/>
        <v>40871.25</v>
      </c>
      <c r="O700" s="11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5"/>
        <v>technology</v>
      </c>
      <c r="T700" t="str">
        <f t="shared" si="63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 s="5">
        <f t="shared" si="64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61"/>
        <v>43641.208333333328</v>
      </c>
      <c r="O701" s="11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5"/>
        <v>film &amp; video</v>
      </c>
      <c r="T701" t="str">
        <f t="shared" si="63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 s="5">
        <f t="shared" si="64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61"/>
        <v>40203.25</v>
      </c>
      <c r="O702" s="11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5"/>
        <v>technology</v>
      </c>
      <c r="T702" t="str">
        <f t="shared" si="63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 s="5">
        <f t="shared" si="64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61"/>
        <v>40629.208333333336</v>
      </c>
      <c r="O703" s="11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5"/>
        <v>theater</v>
      </c>
      <c r="T703" t="str">
        <f t="shared" si="63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 s="5">
        <f t="shared" si="64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61"/>
        <v>41477.208333333336</v>
      </c>
      <c r="O704" s="11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5"/>
        <v>technology</v>
      </c>
      <c r="T704" t="str">
        <f t="shared" si="63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 s="5">
        <f t="shared" si="64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61"/>
        <v>41020.208333333336</v>
      </c>
      <c r="O705" s="11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5"/>
        <v>publishing</v>
      </c>
      <c r="T705" t="str">
        <f t="shared" si="63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 s="5">
        <f t="shared" si="64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61"/>
        <v>42555.208333333328</v>
      </c>
      <c r="O706" s="11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5"/>
        <v>film &amp; video</v>
      </c>
      <c r="T706" t="str">
        <f t="shared" si="63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 s="5">
        <f t="shared" si="64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67" xml:space="preserve"> (L707/86400) + DATE(1970,1,1)</f>
        <v>41619.25</v>
      </c>
      <c r="O707" s="11">
        <f t="shared" ref="O707:O770" si="68" xml:space="preserve"> (M707/86400) + DATE(1970,1,1)</f>
        <v>41623.25</v>
      </c>
      <c r="P707" t="b">
        <v>0</v>
      </c>
      <c r="Q707" t="b">
        <v>0</v>
      </c>
      <c r="R707" t="s">
        <v>68</v>
      </c>
      <c r="S707" t="str">
        <f t="shared" si="65"/>
        <v>publishing</v>
      </c>
      <c r="T707" t="str">
        <f t="shared" ref="T707:T770" si="69">RIGHT(R707,LEN(R707)-FIND("/",R707))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 s="5">
        <f t="shared" ref="H708:H771" si="70">IF(I708=0,0,E708/I708)</f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67"/>
        <v>43471.25</v>
      </c>
      <c r="O708" s="11">
        <f t="shared" si="68"/>
        <v>43479.25</v>
      </c>
      <c r="P708" t="b">
        <v>0</v>
      </c>
      <c r="Q708" t="b">
        <v>1</v>
      </c>
      <c r="R708" t="s">
        <v>28</v>
      </c>
      <c r="S708" t="str">
        <f t="shared" ref="S708:S771" si="71">LEFT(R708,FIND("/",R708)-1)</f>
        <v>technology</v>
      </c>
      <c r="T708" t="str">
        <f t="shared" si="69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 s="5">
        <f t="shared" si="70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67"/>
        <v>43442.25</v>
      </c>
      <c r="O709" s="11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71"/>
        <v>film &amp; video</v>
      </c>
      <c r="T709" t="str">
        <f t="shared" si="69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 s="5">
        <f t="shared" si="70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67"/>
        <v>42877.208333333328</v>
      </c>
      <c r="O710" s="11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71"/>
        <v>theater</v>
      </c>
      <c r="T710" t="str">
        <f t="shared" si="69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 s="5">
        <f t="shared" si="70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67"/>
        <v>41018.208333333336</v>
      </c>
      <c r="O711" s="11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71"/>
        <v>theater</v>
      </c>
      <c r="T711" t="str">
        <f t="shared" si="69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 s="5">
        <f t="shared" si="70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67"/>
        <v>43295.208333333328</v>
      </c>
      <c r="O712" s="11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71"/>
        <v>theater</v>
      </c>
      <c r="T712" t="str">
        <f t="shared" si="69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 s="5">
        <f t="shared" si="70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67"/>
        <v>42393.25</v>
      </c>
      <c r="O713" s="11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71"/>
        <v>theater</v>
      </c>
      <c r="T713" t="str">
        <f t="shared" si="69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 s="5">
        <f t="shared" si="70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67"/>
        <v>42559.208333333328</v>
      </c>
      <c r="O714" s="11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71"/>
        <v>theater</v>
      </c>
      <c r="T714" t="str">
        <f t="shared" si="69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 s="5">
        <f t="shared" si="70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67"/>
        <v>42604.208333333328</v>
      </c>
      <c r="O715" s="11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71"/>
        <v>publishing</v>
      </c>
      <c r="T715" t="str">
        <f t="shared" si="69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 s="5">
        <f t="shared" si="70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67"/>
        <v>41870.208333333336</v>
      </c>
      <c r="O716" s="11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71"/>
        <v>music</v>
      </c>
      <c r="T716" t="str">
        <f t="shared" si="69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 s="5">
        <f t="shared" si="70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67"/>
        <v>40397.208333333336</v>
      </c>
      <c r="O717" s="11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71"/>
        <v>games</v>
      </c>
      <c r="T717" t="str">
        <f t="shared" si="69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 s="5">
        <f t="shared" si="70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67"/>
        <v>41465.208333333336</v>
      </c>
      <c r="O718" s="11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71"/>
        <v>theater</v>
      </c>
      <c r="T718" t="str">
        <f t="shared" si="69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 s="5">
        <f t="shared" si="70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67"/>
        <v>40777.208333333336</v>
      </c>
      <c r="O719" s="11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71"/>
        <v>film &amp; video</v>
      </c>
      <c r="T719" t="str">
        <f t="shared" si="69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 s="5">
        <f t="shared" si="70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67"/>
        <v>41442.208333333336</v>
      </c>
      <c r="O720" s="11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71"/>
        <v>technology</v>
      </c>
      <c r="T720" t="str">
        <f t="shared" si="69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 s="5">
        <f t="shared" si="70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67"/>
        <v>41058.208333333336</v>
      </c>
      <c r="O721" s="11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71"/>
        <v>publishing</v>
      </c>
      <c r="T721" t="str">
        <f t="shared" si="69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 s="5">
        <f t="shared" si="70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67"/>
        <v>43152.25</v>
      </c>
      <c r="O722" s="11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71"/>
        <v>theater</v>
      </c>
      <c r="T722" t="str">
        <f t="shared" si="69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 s="5">
        <f t="shared" si="70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67"/>
        <v>43194.208333333328</v>
      </c>
      <c r="O723" s="11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71"/>
        <v>music</v>
      </c>
      <c r="T723" t="str">
        <f t="shared" si="69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 s="5">
        <f t="shared" si="70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67"/>
        <v>43045.25</v>
      </c>
      <c r="O724" s="11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71"/>
        <v>film &amp; video</v>
      </c>
      <c r="T724" t="str">
        <f t="shared" si="69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 s="5">
        <f t="shared" si="70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67"/>
        <v>42431.25</v>
      </c>
      <c r="O725" s="11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71"/>
        <v>theater</v>
      </c>
      <c r="T725" t="str">
        <f t="shared" si="69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 s="5">
        <f t="shared" si="70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67"/>
        <v>41934.208333333336</v>
      </c>
      <c r="O726" s="11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71"/>
        <v>theater</v>
      </c>
      <c r="T726" t="str">
        <f t="shared" si="69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 s="5">
        <f t="shared" si="70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67"/>
        <v>41958.25</v>
      </c>
      <c r="O727" s="11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71"/>
        <v>games</v>
      </c>
      <c r="T727" t="str">
        <f t="shared" si="69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 s="5">
        <f t="shared" si="70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67"/>
        <v>40476.208333333336</v>
      </c>
      <c r="O728" s="11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71"/>
        <v>theater</v>
      </c>
      <c r="T728" t="str">
        <f t="shared" si="69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 s="5">
        <f t="shared" si="70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67"/>
        <v>43485.25</v>
      </c>
      <c r="O729" s="11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71"/>
        <v>technology</v>
      </c>
      <c r="T729" t="str">
        <f t="shared" si="69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 s="5">
        <f t="shared" si="70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67"/>
        <v>42515.208333333328</v>
      </c>
      <c r="O730" s="11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71"/>
        <v>theater</v>
      </c>
      <c r="T730" t="str">
        <f t="shared" si="69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 s="5">
        <f t="shared" si="70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67"/>
        <v>41309.25</v>
      </c>
      <c r="O731" s="11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71"/>
        <v>film &amp; video</v>
      </c>
      <c r="T731" t="str">
        <f t="shared" si="69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 s="5">
        <f t="shared" si="70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67"/>
        <v>42147.208333333328</v>
      </c>
      <c r="O732" s="11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71"/>
        <v>technology</v>
      </c>
      <c r="T732" t="str">
        <f t="shared" si="69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 s="5">
        <f t="shared" si="70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67"/>
        <v>42939.208333333328</v>
      </c>
      <c r="O733" s="11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71"/>
        <v>technology</v>
      </c>
      <c r="T733" t="str">
        <f t="shared" si="69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 s="5">
        <f t="shared" si="70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67"/>
        <v>42816.208333333328</v>
      </c>
      <c r="O734" s="11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71"/>
        <v>music</v>
      </c>
      <c r="T734" t="str">
        <f t="shared" si="69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 s="5">
        <f t="shared" si="70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67"/>
        <v>41844.208333333336</v>
      </c>
      <c r="O735" s="11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71"/>
        <v>music</v>
      </c>
      <c r="T735" t="str">
        <f t="shared" si="69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 s="5">
        <f t="shared" si="70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67"/>
        <v>42763.25</v>
      </c>
      <c r="O736" s="11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71"/>
        <v>theater</v>
      </c>
      <c r="T736" t="str">
        <f t="shared" si="69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 s="5">
        <f t="shared" si="70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67"/>
        <v>42459.208333333328</v>
      </c>
      <c r="O737" s="11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71"/>
        <v>photography</v>
      </c>
      <c r="T737" t="str">
        <f t="shared" si="69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 s="5">
        <f t="shared" si="70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67"/>
        <v>42055.25</v>
      </c>
      <c r="O738" s="11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71"/>
        <v>publishing</v>
      </c>
      <c r="T738" t="str">
        <f t="shared" si="69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 s="5">
        <f t="shared" si="70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67"/>
        <v>42685.25</v>
      </c>
      <c r="O739" s="11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71"/>
        <v>music</v>
      </c>
      <c r="T739" t="str">
        <f t="shared" si="69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 s="5">
        <f t="shared" si="70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67"/>
        <v>41959.25</v>
      </c>
      <c r="O740" s="11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71"/>
        <v>theater</v>
      </c>
      <c r="T740" t="str">
        <f t="shared" si="69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 s="5">
        <f t="shared" si="70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67"/>
        <v>41089.208333333336</v>
      </c>
      <c r="O741" s="11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71"/>
        <v>music</v>
      </c>
      <c r="T741" t="str">
        <f t="shared" si="69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 s="5">
        <f t="shared" si="70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67"/>
        <v>42769.25</v>
      </c>
      <c r="O742" s="11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71"/>
        <v>theater</v>
      </c>
      <c r="T742" t="str">
        <f t="shared" si="69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 s="5">
        <f t="shared" si="70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67"/>
        <v>40321.208333333336</v>
      </c>
      <c r="O743" s="11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71"/>
        <v>theater</v>
      </c>
      <c r="T743" t="str">
        <f t="shared" si="69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 s="5">
        <f t="shared" si="70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67"/>
        <v>40197.25</v>
      </c>
      <c r="O744" s="11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71"/>
        <v>music</v>
      </c>
      <c r="T744" t="str">
        <f t="shared" si="69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 s="5">
        <f t="shared" si="70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67"/>
        <v>42298.208333333328</v>
      </c>
      <c r="O745" s="11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71"/>
        <v>theater</v>
      </c>
      <c r="T745" t="str">
        <f t="shared" si="69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 s="5">
        <f t="shared" si="70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67"/>
        <v>43322.208333333328</v>
      </c>
      <c r="O746" s="11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71"/>
        <v>theater</v>
      </c>
      <c r="T746" t="str">
        <f t="shared" si="69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 s="5">
        <f t="shared" si="70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67"/>
        <v>40328.208333333336</v>
      </c>
      <c r="O747" s="11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71"/>
        <v>technology</v>
      </c>
      <c r="T747" t="str">
        <f t="shared" si="69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 s="5">
        <f t="shared" si="70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67"/>
        <v>40825.208333333336</v>
      </c>
      <c r="O748" s="11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71"/>
        <v>technology</v>
      </c>
      <c r="T748" t="str">
        <f t="shared" si="69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 s="5">
        <f t="shared" si="70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67"/>
        <v>40423.208333333336</v>
      </c>
      <c r="O749" s="11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71"/>
        <v>theater</v>
      </c>
      <c r="T749" t="str">
        <f t="shared" si="69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 s="5">
        <f t="shared" si="70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67"/>
        <v>40238.25</v>
      </c>
      <c r="O750" s="11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71"/>
        <v>film &amp; video</v>
      </c>
      <c r="T750" t="str">
        <f t="shared" si="69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 s="5">
        <f t="shared" si="70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67"/>
        <v>41920.208333333336</v>
      </c>
      <c r="O751" s="11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71"/>
        <v>technology</v>
      </c>
      <c r="T751" t="str">
        <f t="shared" si="69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 s="5">
        <f t="shared" si="70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67"/>
        <v>40360.208333333336</v>
      </c>
      <c r="O752" s="11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71"/>
        <v>music</v>
      </c>
      <c r="T752" t="str">
        <f t="shared" si="69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 s="5">
        <f t="shared" si="70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67"/>
        <v>42446.208333333328</v>
      </c>
      <c r="O753" s="11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71"/>
        <v>publishing</v>
      </c>
      <c r="T753" t="str">
        <f t="shared" si="69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 s="5">
        <f t="shared" si="70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67"/>
        <v>40395.208333333336</v>
      </c>
      <c r="O754" s="11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71"/>
        <v>theater</v>
      </c>
      <c r="T754" t="str">
        <f t="shared" si="69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 s="5">
        <f t="shared" si="70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67"/>
        <v>40321.208333333336</v>
      </c>
      <c r="O755" s="11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71"/>
        <v>photography</v>
      </c>
      <c r="T755" t="str">
        <f t="shared" si="69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 s="5">
        <f t="shared" si="70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67"/>
        <v>41210.208333333336</v>
      </c>
      <c r="O756" s="11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71"/>
        <v>theater</v>
      </c>
      <c r="T756" t="str">
        <f t="shared" si="69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 s="5">
        <f t="shared" si="70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67"/>
        <v>43096.25</v>
      </c>
      <c r="O757" s="11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71"/>
        <v>theater</v>
      </c>
      <c r="T757" t="str">
        <f t="shared" si="69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 s="5">
        <f t="shared" si="70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67"/>
        <v>42024.25</v>
      </c>
      <c r="O758" s="11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71"/>
        <v>theater</v>
      </c>
      <c r="T758" t="str">
        <f t="shared" si="69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 s="5">
        <f t="shared" si="70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67"/>
        <v>40675.208333333336</v>
      </c>
      <c r="O759" s="11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71"/>
        <v>film &amp; video</v>
      </c>
      <c r="T759" t="str">
        <f t="shared" si="69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 s="5">
        <f t="shared" si="70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67"/>
        <v>41936.208333333336</v>
      </c>
      <c r="O760" s="11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71"/>
        <v>music</v>
      </c>
      <c r="T760" t="str">
        <f t="shared" si="69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 s="5">
        <f t="shared" si="70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67"/>
        <v>43136.25</v>
      </c>
      <c r="O761" s="11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71"/>
        <v>music</v>
      </c>
      <c r="T761" t="str">
        <f t="shared" si="69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 s="5">
        <f t="shared" si="70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67"/>
        <v>43678.208333333328</v>
      </c>
      <c r="O762" s="11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71"/>
        <v>games</v>
      </c>
      <c r="T762" t="str">
        <f t="shared" si="69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 s="5">
        <f t="shared" si="70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67"/>
        <v>42938.208333333328</v>
      </c>
      <c r="O763" s="11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71"/>
        <v>music</v>
      </c>
      <c r="T763" t="str">
        <f t="shared" si="69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 s="5">
        <f t="shared" si="70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67"/>
        <v>41241.25</v>
      </c>
      <c r="O764" s="11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71"/>
        <v>music</v>
      </c>
      <c r="T764" t="str">
        <f t="shared" si="69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 s="5">
        <f t="shared" si="70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67"/>
        <v>41037.208333333336</v>
      </c>
      <c r="O765" s="11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71"/>
        <v>theater</v>
      </c>
      <c r="T765" t="str">
        <f t="shared" si="69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 s="5">
        <f t="shared" si="70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67"/>
        <v>40676.208333333336</v>
      </c>
      <c r="O766" s="11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71"/>
        <v>music</v>
      </c>
      <c r="T766" t="str">
        <f t="shared" si="69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 s="5">
        <f t="shared" si="70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67"/>
        <v>42840.208333333328</v>
      </c>
      <c r="O767" s="11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71"/>
        <v>music</v>
      </c>
      <c r="T767" t="str">
        <f t="shared" si="69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 s="5">
        <f t="shared" si="70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67"/>
        <v>43362.208333333328</v>
      </c>
      <c r="O768" s="11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71"/>
        <v>film &amp; video</v>
      </c>
      <c r="T768" t="str">
        <f t="shared" si="69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 s="5">
        <f t="shared" si="70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67"/>
        <v>42283.208333333328</v>
      </c>
      <c r="O769" s="11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71"/>
        <v>publishing</v>
      </c>
      <c r="T769" t="str">
        <f t="shared" si="69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 s="5">
        <f t="shared" si="70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67"/>
        <v>41619.25</v>
      </c>
      <c r="O770" s="11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71"/>
        <v>theater</v>
      </c>
      <c r="T770" t="str">
        <f t="shared" si="69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 s="5">
        <f t="shared" si="70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73" xml:space="preserve"> (L771/86400) + DATE(1970,1,1)</f>
        <v>41501.208333333336</v>
      </c>
      <c r="O771" s="11">
        <f t="shared" ref="O771:O834" si="74" xml:space="preserve"> (M771/86400) + DATE(1970,1,1)</f>
        <v>41527.208333333336</v>
      </c>
      <c r="P771" t="b">
        <v>0</v>
      </c>
      <c r="Q771" t="b">
        <v>0</v>
      </c>
      <c r="R771" t="s">
        <v>89</v>
      </c>
      <c r="S771" t="str">
        <f t="shared" si="71"/>
        <v>games</v>
      </c>
      <c r="T771" t="str">
        <f t="shared" ref="T771:T834" si="75">RIGHT(R771,LEN(R771)-FIND("/",R771))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 s="5">
        <f t="shared" ref="H772:H835" si="76">IF(I772=0,0,E772/I772)</f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73"/>
        <v>41743.208333333336</v>
      </c>
      <c r="O772" s="11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ref="S772:S835" si="77">LEFT(R772,FIND("/",R772)-1)</f>
        <v>theater</v>
      </c>
      <c r="T772" t="str">
        <f t="shared" si="75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 s="5">
        <f t="shared" si="76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73"/>
        <v>43491.25</v>
      </c>
      <c r="O773" s="11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7"/>
        <v>theater</v>
      </c>
      <c r="T773" t="str">
        <f t="shared" si="75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 s="5">
        <f t="shared" si="76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73"/>
        <v>43505.25</v>
      </c>
      <c r="O774" s="11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7"/>
        <v>music</v>
      </c>
      <c r="T774" t="str">
        <f t="shared" si="75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 s="5">
        <f t="shared" si="76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73"/>
        <v>42838.208333333328</v>
      </c>
      <c r="O775" s="11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7"/>
        <v>theater</v>
      </c>
      <c r="T775" t="str">
        <f t="shared" si="75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 s="5">
        <f t="shared" si="76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73"/>
        <v>42513.208333333328</v>
      </c>
      <c r="O776" s="11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7"/>
        <v>technology</v>
      </c>
      <c r="T776" t="str">
        <f t="shared" si="75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 s="5">
        <f t="shared" si="76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73"/>
        <v>41949.25</v>
      </c>
      <c r="O777" s="11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7"/>
        <v>music</v>
      </c>
      <c r="T777" t="str">
        <f t="shared" si="75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 s="5">
        <f t="shared" si="76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73"/>
        <v>43650.208333333328</v>
      </c>
      <c r="O778" s="11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7"/>
        <v>theater</v>
      </c>
      <c r="T778" t="str">
        <f t="shared" si="75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 s="5">
        <f t="shared" si="76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73"/>
        <v>40809.208333333336</v>
      </c>
      <c r="O779" s="11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7"/>
        <v>theater</v>
      </c>
      <c r="T779" t="str">
        <f t="shared" si="75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 s="5">
        <f t="shared" si="76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73"/>
        <v>40768.208333333336</v>
      </c>
      <c r="O780" s="11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7"/>
        <v>film &amp; video</v>
      </c>
      <c r="T780" t="str">
        <f t="shared" si="75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 s="5">
        <f t="shared" si="76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73"/>
        <v>42230.208333333328</v>
      </c>
      <c r="O781" s="11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7"/>
        <v>theater</v>
      </c>
      <c r="T781" t="str">
        <f t="shared" si="75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 s="5">
        <f t="shared" si="76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73"/>
        <v>42573.208333333328</v>
      </c>
      <c r="O782" s="11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7"/>
        <v>film &amp; video</v>
      </c>
      <c r="T782" t="str">
        <f t="shared" si="75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 s="5">
        <f t="shared" si="76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73"/>
        <v>40482.208333333336</v>
      </c>
      <c r="O783" s="11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7"/>
        <v>theater</v>
      </c>
      <c r="T783" t="str">
        <f t="shared" si="75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 s="5">
        <f t="shared" si="76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73"/>
        <v>40603.25</v>
      </c>
      <c r="O784" s="11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7"/>
        <v>film &amp; video</v>
      </c>
      <c r="T784" t="str">
        <f t="shared" si="75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 s="5">
        <f t="shared" si="76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73"/>
        <v>41625.25</v>
      </c>
      <c r="O785" s="11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7"/>
        <v>music</v>
      </c>
      <c r="T785" t="str">
        <f t="shared" si="75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 s="5">
        <f t="shared" si="76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73"/>
        <v>42435.25</v>
      </c>
      <c r="O786" s="11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7"/>
        <v>technology</v>
      </c>
      <c r="T786" t="str">
        <f t="shared" si="75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 s="5">
        <f t="shared" si="76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73"/>
        <v>43582.208333333328</v>
      </c>
      <c r="O787" s="11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7"/>
        <v>film &amp; video</v>
      </c>
      <c r="T787" t="str">
        <f t="shared" si="75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 s="5">
        <f t="shared" si="76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73"/>
        <v>43186.208333333328</v>
      </c>
      <c r="O788" s="11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7"/>
        <v>music</v>
      </c>
      <c r="T788" t="str">
        <f t="shared" si="75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 s="5">
        <f t="shared" si="76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73"/>
        <v>40684.208333333336</v>
      </c>
      <c r="O789" s="11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7"/>
        <v>music</v>
      </c>
      <c r="T789" t="str">
        <f t="shared" si="75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 s="5">
        <f t="shared" si="76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73"/>
        <v>41202.208333333336</v>
      </c>
      <c r="O790" s="11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7"/>
        <v>film &amp; video</v>
      </c>
      <c r="T790" t="str">
        <f t="shared" si="75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 s="5">
        <f t="shared" si="76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73"/>
        <v>41786.208333333336</v>
      </c>
      <c r="O791" s="11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7"/>
        <v>theater</v>
      </c>
      <c r="T791" t="str">
        <f t="shared" si="75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 s="5">
        <f t="shared" si="76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73"/>
        <v>40223.25</v>
      </c>
      <c r="O792" s="11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7"/>
        <v>theater</v>
      </c>
      <c r="T792" t="str">
        <f t="shared" si="75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 s="5">
        <f t="shared" si="76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73"/>
        <v>42715.25</v>
      </c>
      <c r="O793" s="11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7"/>
        <v>food</v>
      </c>
      <c r="T793" t="str">
        <f t="shared" si="75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 s="5">
        <f t="shared" si="76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73"/>
        <v>41451.208333333336</v>
      </c>
      <c r="O794" s="11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7"/>
        <v>theater</v>
      </c>
      <c r="T794" t="str">
        <f t="shared" si="75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 s="5">
        <f t="shared" si="76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73"/>
        <v>41450.208333333336</v>
      </c>
      <c r="O795" s="11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7"/>
        <v>publishing</v>
      </c>
      <c r="T795" t="str">
        <f t="shared" si="75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 s="5">
        <f t="shared" si="76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73"/>
        <v>43091.25</v>
      </c>
      <c r="O796" s="11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7"/>
        <v>music</v>
      </c>
      <c r="T796" t="str">
        <f t="shared" si="75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 s="5">
        <f t="shared" si="76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73"/>
        <v>42675.208333333328</v>
      </c>
      <c r="O797" s="11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7"/>
        <v>film &amp; video</v>
      </c>
      <c r="T797" t="str">
        <f t="shared" si="75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 s="5">
        <f t="shared" si="76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73"/>
        <v>41859.208333333336</v>
      </c>
      <c r="O798" s="11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7"/>
        <v>games</v>
      </c>
      <c r="T798" t="str">
        <f t="shared" si="75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 s="5">
        <f t="shared" si="76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73"/>
        <v>43464.25</v>
      </c>
      <c r="O799" s="11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7"/>
        <v>technology</v>
      </c>
      <c r="T799" t="str">
        <f t="shared" si="75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 s="5">
        <f t="shared" si="76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73"/>
        <v>41060.208333333336</v>
      </c>
      <c r="O800" s="11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7"/>
        <v>theater</v>
      </c>
      <c r="T800" t="str">
        <f t="shared" si="75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 s="5">
        <f t="shared" si="76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73"/>
        <v>42399.25</v>
      </c>
      <c r="O801" s="11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7"/>
        <v>theater</v>
      </c>
      <c r="T801" t="str">
        <f t="shared" si="75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 s="5">
        <f t="shared" si="76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73"/>
        <v>42167.208333333328</v>
      </c>
      <c r="O802" s="11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7"/>
        <v>music</v>
      </c>
      <c r="T802" t="str">
        <f t="shared" si="75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 s="5">
        <f t="shared" si="76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73"/>
        <v>43830.25</v>
      </c>
      <c r="O803" s="11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7"/>
        <v>photography</v>
      </c>
      <c r="T803" t="str">
        <f t="shared" si="75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 s="5">
        <f t="shared" si="76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73"/>
        <v>43650.208333333328</v>
      </c>
      <c r="O804" s="11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7"/>
        <v>photography</v>
      </c>
      <c r="T804" t="str">
        <f t="shared" si="75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 s="5">
        <f t="shared" si="76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73"/>
        <v>43492.25</v>
      </c>
      <c r="O805" s="11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7"/>
        <v>theater</v>
      </c>
      <c r="T805" t="str">
        <f t="shared" si="75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 s="5">
        <f t="shared" si="76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73"/>
        <v>43102.25</v>
      </c>
      <c r="O806" s="11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7"/>
        <v>music</v>
      </c>
      <c r="T806" t="str">
        <f t="shared" si="75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 s="5">
        <f t="shared" si="76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73"/>
        <v>41958.25</v>
      </c>
      <c r="O807" s="11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7"/>
        <v>film &amp; video</v>
      </c>
      <c r="T807" t="str">
        <f t="shared" si="75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 s="5">
        <f t="shared" si="76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73"/>
        <v>40973.25</v>
      </c>
      <c r="O808" s="11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7"/>
        <v>film &amp; video</v>
      </c>
      <c r="T808" t="str">
        <f t="shared" si="75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 s="5">
        <f t="shared" si="76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73"/>
        <v>43753.208333333328</v>
      </c>
      <c r="O809" s="11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7"/>
        <v>theater</v>
      </c>
      <c r="T809" t="str">
        <f t="shared" si="75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 s="5">
        <f t="shared" si="76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73"/>
        <v>42507.208333333328</v>
      </c>
      <c r="O810" s="11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7"/>
        <v>food</v>
      </c>
      <c r="T810" t="str">
        <f t="shared" si="75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 s="5">
        <f t="shared" si="76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73"/>
        <v>41135.208333333336</v>
      </c>
      <c r="O811" s="11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7"/>
        <v>film &amp; video</v>
      </c>
      <c r="T811" t="str">
        <f t="shared" si="75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 s="5">
        <f t="shared" si="76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73"/>
        <v>43067.25</v>
      </c>
      <c r="O812" s="11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7"/>
        <v>theater</v>
      </c>
      <c r="T812" t="str">
        <f t="shared" si="75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 s="5">
        <f t="shared" si="76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73"/>
        <v>42378.25</v>
      </c>
      <c r="O813" s="11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7"/>
        <v>games</v>
      </c>
      <c r="T813" t="str">
        <f t="shared" si="75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 s="5">
        <f t="shared" si="76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73"/>
        <v>43206.208333333328</v>
      </c>
      <c r="O814" s="11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7"/>
        <v>publishing</v>
      </c>
      <c r="T814" t="str">
        <f t="shared" si="75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 s="5">
        <f t="shared" si="76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73"/>
        <v>41148.208333333336</v>
      </c>
      <c r="O815" s="11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7"/>
        <v>games</v>
      </c>
      <c r="T815" t="str">
        <f t="shared" si="75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 s="5">
        <f t="shared" si="76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73"/>
        <v>42517.208333333328</v>
      </c>
      <c r="O816" s="11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7"/>
        <v>music</v>
      </c>
      <c r="T816" t="str">
        <f t="shared" si="75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 s="5">
        <f t="shared" si="76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73"/>
        <v>43068.25</v>
      </c>
      <c r="O817" s="11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7"/>
        <v>music</v>
      </c>
      <c r="T817" t="str">
        <f t="shared" si="75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 s="5">
        <f t="shared" si="76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73"/>
        <v>41680.25</v>
      </c>
      <c r="O818" s="11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7"/>
        <v>theater</v>
      </c>
      <c r="T818" t="str">
        <f t="shared" si="75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 s="5">
        <f t="shared" si="76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73"/>
        <v>43589.208333333328</v>
      </c>
      <c r="O819" s="11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7"/>
        <v>publishing</v>
      </c>
      <c r="T819" t="str">
        <f t="shared" si="75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 s="5">
        <f t="shared" si="76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73"/>
        <v>43486.25</v>
      </c>
      <c r="O820" s="11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7"/>
        <v>theater</v>
      </c>
      <c r="T820" t="str">
        <f t="shared" si="75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 s="5">
        <f t="shared" si="76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73"/>
        <v>41237.25</v>
      </c>
      <c r="O821" s="11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7"/>
        <v>games</v>
      </c>
      <c r="T821" t="str">
        <f t="shared" si="75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 s="5">
        <f t="shared" si="76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73"/>
        <v>43310.208333333328</v>
      </c>
      <c r="O822" s="11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7"/>
        <v>music</v>
      </c>
      <c r="T822" t="str">
        <f t="shared" si="75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 s="5">
        <f t="shared" si="76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73"/>
        <v>42794.25</v>
      </c>
      <c r="O823" s="11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7"/>
        <v>film &amp; video</v>
      </c>
      <c r="T823" t="str">
        <f t="shared" si="75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 s="5">
        <f t="shared" si="76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73"/>
        <v>41698.25</v>
      </c>
      <c r="O824" s="11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7"/>
        <v>music</v>
      </c>
      <c r="T824" t="str">
        <f t="shared" si="75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 s="5">
        <f t="shared" si="76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73"/>
        <v>41892.208333333336</v>
      </c>
      <c r="O825" s="11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7"/>
        <v>music</v>
      </c>
      <c r="T825" t="str">
        <f t="shared" si="75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 s="5">
        <f t="shared" si="76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73"/>
        <v>40348.208333333336</v>
      </c>
      <c r="O826" s="11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7"/>
        <v>publishing</v>
      </c>
      <c r="T826" t="str">
        <f t="shared" si="75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 s="5">
        <f t="shared" si="76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73"/>
        <v>42941.208333333328</v>
      </c>
      <c r="O827" s="11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7"/>
        <v>film &amp; video</v>
      </c>
      <c r="T827" t="str">
        <f t="shared" si="75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 s="5">
        <f t="shared" si="76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73"/>
        <v>40525.25</v>
      </c>
      <c r="O828" s="11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7"/>
        <v>theater</v>
      </c>
      <c r="T828" t="str">
        <f t="shared" si="75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 s="5">
        <f t="shared" si="76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73"/>
        <v>40666.208333333336</v>
      </c>
      <c r="O829" s="11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7"/>
        <v>film &amp; video</v>
      </c>
      <c r="T829" t="str">
        <f t="shared" si="75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 s="5">
        <f t="shared" si="76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73"/>
        <v>43340.208333333328</v>
      </c>
      <c r="O830" s="11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7"/>
        <v>theater</v>
      </c>
      <c r="T830" t="str">
        <f t="shared" si="75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 s="5">
        <f t="shared" si="76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73"/>
        <v>42164.208333333328</v>
      </c>
      <c r="O831" s="11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7"/>
        <v>theater</v>
      </c>
      <c r="T831" t="str">
        <f t="shared" si="75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 s="5">
        <f t="shared" si="76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73"/>
        <v>43103.25</v>
      </c>
      <c r="O832" s="11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7"/>
        <v>theater</v>
      </c>
      <c r="T832" t="str">
        <f t="shared" si="75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 s="5">
        <f t="shared" si="76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73"/>
        <v>40994.208333333336</v>
      </c>
      <c r="O833" s="11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7"/>
        <v>photography</v>
      </c>
      <c r="T833" t="str">
        <f t="shared" si="75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 s="5">
        <f t="shared" si="76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73"/>
        <v>42299.208333333328</v>
      </c>
      <c r="O834" s="11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7"/>
        <v>publishing</v>
      </c>
      <c r="T834" t="str">
        <f t="shared" si="75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 s="5">
        <f t="shared" si="76"/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79" xml:space="preserve"> (L835/86400) + DATE(1970,1,1)</f>
        <v>40588.25</v>
      </c>
      <c r="O835" s="11">
        <f t="shared" ref="O835:O898" si="80" xml:space="preserve"> (M835/86400) + DATE(1970,1,1)</f>
        <v>40599.25</v>
      </c>
      <c r="P835" t="b">
        <v>0</v>
      </c>
      <c r="Q835" t="b">
        <v>0</v>
      </c>
      <c r="R835" t="s">
        <v>206</v>
      </c>
      <c r="S835" t="str">
        <f t="shared" si="77"/>
        <v>publishing</v>
      </c>
      <c r="T835" t="str">
        <f t="shared" ref="T835:T898" si="81">RIGHT(R835,LEN(R835)-FIND("/",R835))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 s="5">
        <f t="shared" ref="H836:H899" si="82">IF(I836=0,0,E836/I836)</f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79"/>
        <v>41448.208333333336</v>
      </c>
      <c r="O836" s="11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ref="S836:S899" si="83">LEFT(R836,FIND("/",R836)-1)</f>
        <v>theater</v>
      </c>
      <c r="T836" t="str">
        <f t="shared" si="81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 s="5">
        <f t="shared" si="82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79"/>
        <v>42063.25</v>
      </c>
      <c r="O837" s="11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3"/>
        <v>technology</v>
      </c>
      <c r="T837" t="str">
        <f t="shared" si="81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 s="5">
        <f t="shared" si="82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79"/>
        <v>40214.25</v>
      </c>
      <c r="O838" s="11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3"/>
        <v>music</v>
      </c>
      <c r="T838" t="str">
        <f t="shared" si="81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 s="5">
        <f t="shared" si="82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79"/>
        <v>40629.208333333336</v>
      </c>
      <c r="O839" s="11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3"/>
        <v>music</v>
      </c>
      <c r="T839" t="str">
        <f t="shared" si="81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 s="5">
        <f t="shared" si="82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79"/>
        <v>43370.208333333328</v>
      </c>
      <c r="O840" s="11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3"/>
        <v>theater</v>
      </c>
      <c r="T840" t="str">
        <f t="shared" si="81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 s="5">
        <f t="shared" si="82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79"/>
        <v>41715.208333333336</v>
      </c>
      <c r="O841" s="11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3"/>
        <v>film &amp; video</v>
      </c>
      <c r="T841" t="str">
        <f t="shared" si="81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 s="5">
        <f t="shared" si="82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79"/>
        <v>41836.208333333336</v>
      </c>
      <c r="O842" s="11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3"/>
        <v>theater</v>
      </c>
      <c r="T842" t="str">
        <f t="shared" si="81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 s="5">
        <f t="shared" si="82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79"/>
        <v>42419.25</v>
      </c>
      <c r="O843" s="11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3"/>
        <v>technology</v>
      </c>
      <c r="T843" t="str">
        <f t="shared" si="81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 s="5">
        <f t="shared" si="82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79"/>
        <v>43266.208333333328</v>
      </c>
      <c r="O844" s="11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3"/>
        <v>technology</v>
      </c>
      <c r="T844" t="str">
        <f t="shared" si="81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 s="5">
        <f t="shared" si="82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79"/>
        <v>43338.208333333328</v>
      </c>
      <c r="O845" s="11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3"/>
        <v>photography</v>
      </c>
      <c r="T845" t="str">
        <f t="shared" si="81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 s="5">
        <f t="shared" si="82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79"/>
        <v>40930.25</v>
      </c>
      <c r="O846" s="11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3"/>
        <v>film &amp; video</v>
      </c>
      <c r="T846" t="str">
        <f t="shared" si="81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 s="5">
        <f t="shared" si="82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79"/>
        <v>43235.208333333328</v>
      </c>
      <c r="O847" s="11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3"/>
        <v>technology</v>
      </c>
      <c r="T847" t="str">
        <f t="shared" si="81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 s="5">
        <f t="shared" si="82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79"/>
        <v>43302.208333333328</v>
      </c>
      <c r="O848" s="11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3"/>
        <v>technology</v>
      </c>
      <c r="T848" t="str">
        <f t="shared" si="81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 s="5">
        <f t="shared" si="82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79"/>
        <v>43107.25</v>
      </c>
      <c r="O849" s="11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3"/>
        <v>food</v>
      </c>
      <c r="T849" t="str">
        <f t="shared" si="81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 s="5">
        <f t="shared" si="82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79"/>
        <v>40341.208333333336</v>
      </c>
      <c r="O850" s="11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3"/>
        <v>film &amp; video</v>
      </c>
      <c r="T850" t="str">
        <f t="shared" si="81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 s="5">
        <f t="shared" si="82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79"/>
        <v>40948.25</v>
      </c>
      <c r="O851" s="11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3"/>
        <v>music</v>
      </c>
      <c r="T851" t="str">
        <f t="shared" si="81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 s="5">
        <f t="shared" si="82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79"/>
        <v>40866.25</v>
      </c>
      <c r="O852" s="11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3"/>
        <v>music</v>
      </c>
      <c r="T852" t="str">
        <f t="shared" si="81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 s="5">
        <f t="shared" si="82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79"/>
        <v>41031.208333333336</v>
      </c>
      <c r="O853" s="11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3"/>
        <v>music</v>
      </c>
      <c r="T853" t="str">
        <f t="shared" si="81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 s="5">
        <f t="shared" si="82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79"/>
        <v>40740.208333333336</v>
      </c>
      <c r="O854" s="11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3"/>
        <v>games</v>
      </c>
      <c r="T854" t="str">
        <f t="shared" si="81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 s="5">
        <f t="shared" si="82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79"/>
        <v>40714.208333333336</v>
      </c>
      <c r="O855" s="11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3"/>
        <v>music</v>
      </c>
      <c r="T855" t="str">
        <f t="shared" si="81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 s="5">
        <f t="shared" si="82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79"/>
        <v>43787.25</v>
      </c>
      <c r="O856" s="11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3"/>
        <v>publishing</v>
      </c>
      <c r="T856" t="str">
        <f t="shared" si="81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 s="5">
        <f t="shared" si="82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79"/>
        <v>40712.208333333336</v>
      </c>
      <c r="O857" s="11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3"/>
        <v>theater</v>
      </c>
      <c r="T857" t="str">
        <f t="shared" si="81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 s="5">
        <f t="shared" si="82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79"/>
        <v>41023.208333333336</v>
      </c>
      <c r="O858" s="11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3"/>
        <v>food</v>
      </c>
      <c r="T858" t="str">
        <f t="shared" si="81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 s="5">
        <f t="shared" si="82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79"/>
        <v>40944.25</v>
      </c>
      <c r="O859" s="11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3"/>
        <v>film &amp; video</v>
      </c>
      <c r="T859" t="str">
        <f t="shared" si="81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 s="5">
        <f t="shared" si="82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79"/>
        <v>43211.208333333328</v>
      </c>
      <c r="O860" s="11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3"/>
        <v>food</v>
      </c>
      <c r="T860" t="str">
        <f t="shared" si="81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 s="5">
        <f t="shared" si="82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79"/>
        <v>41334.25</v>
      </c>
      <c r="O861" s="11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3"/>
        <v>theater</v>
      </c>
      <c r="T861" t="str">
        <f t="shared" si="81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 s="5">
        <f t="shared" si="82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79"/>
        <v>43515.25</v>
      </c>
      <c r="O862" s="11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3"/>
        <v>technology</v>
      </c>
      <c r="T862" t="str">
        <f t="shared" si="81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 s="5">
        <f t="shared" si="82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79"/>
        <v>40258.208333333336</v>
      </c>
      <c r="O863" s="11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3"/>
        <v>theater</v>
      </c>
      <c r="T863" t="str">
        <f t="shared" si="81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 s="5">
        <f t="shared" si="82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79"/>
        <v>40756.208333333336</v>
      </c>
      <c r="O864" s="11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3"/>
        <v>theater</v>
      </c>
      <c r="T864" t="str">
        <f t="shared" si="81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 s="5">
        <f t="shared" si="82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79"/>
        <v>42172.208333333328</v>
      </c>
      <c r="O865" s="11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3"/>
        <v>film &amp; video</v>
      </c>
      <c r="T865" t="str">
        <f t="shared" si="81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 s="5">
        <f t="shared" si="82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79"/>
        <v>42601.208333333328</v>
      </c>
      <c r="O866" s="11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3"/>
        <v>film &amp; video</v>
      </c>
      <c r="T866" t="str">
        <f t="shared" si="81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 s="5">
        <f t="shared" si="82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79"/>
        <v>41897.208333333336</v>
      </c>
      <c r="O867" s="11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3"/>
        <v>theater</v>
      </c>
      <c r="T867" t="str">
        <f t="shared" si="81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 s="5">
        <f t="shared" si="82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79"/>
        <v>40671.208333333336</v>
      </c>
      <c r="O868" s="11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3"/>
        <v>photography</v>
      </c>
      <c r="T868" t="str">
        <f t="shared" si="81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 s="5">
        <f t="shared" si="82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79"/>
        <v>43382.208333333328</v>
      </c>
      <c r="O869" s="11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3"/>
        <v>food</v>
      </c>
      <c r="T869" t="str">
        <f t="shared" si="81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 s="5">
        <f t="shared" si="82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79"/>
        <v>41559.208333333336</v>
      </c>
      <c r="O870" s="11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3"/>
        <v>theater</v>
      </c>
      <c r="T870" t="str">
        <f t="shared" si="81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 s="5">
        <f t="shared" si="82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79"/>
        <v>40350.208333333336</v>
      </c>
      <c r="O871" s="11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3"/>
        <v>film &amp; video</v>
      </c>
      <c r="T871" t="str">
        <f t="shared" si="81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 s="5">
        <f t="shared" si="82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79"/>
        <v>42240.208333333328</v>
      </c>
      <c r="O872" s="11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3"/>
        <v>theater</v>
      </c>
      <c r="T872" t="str">
        <f t="shared" si="81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 s="5">
        <f t="shared" si="82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79"/>
        <v>43040.208333333328</v>
      </c>
      <c r="O873" s="11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3"/>
        <v>theater</v>
      </c>
      <c r="T873" t="str">
        <f t="shared" si="81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 s="5">
        <f t="shared" si="82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79"/>
        <v>43346.208333333328</v>
      </c>
      <c r="O874" s="11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3"/>
        <v>film &amp; video</v>
      </c>
      <c r="T874" t="str">
        <f t="shared" si="81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 s="5">
        <f t="shared" si="82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79"/>
        <v>41647.25</v>
      </c>
      <c r="O875" s="11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3"/>
        <v>photography</v>
      </c>
      <c r="T875" t="str">
        <f t="shared" si="81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 s="5">
        <f t="shared" si="82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79"/>
        <v>40291.208333333336</v>
      </c>
      <c r="O876" s="11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3"/>
        <v>photography</v>
      </c>
      <c r="T876" t="str">
        <f t="shared" si="81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 s="5">
        <f t="shared" si="82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79"/>
        <v>40556.25</v>
      </c>
      <c r="O877" s="11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3"/>
        <v>music</v>
      </c>
      <c r="T877" t="str">
        <f t="shared" si="81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 s="5">
        <f t="shared" si="82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79"/>
        <v>43624.208333333328</v>
      </c>
      <c r="O878" s="11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3"/>
        <v>photography</v>
      </c>
      <c r="T878" t="str">
        <f t="shared" si="81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 s="5">
        <f t="shared" si="82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79"/>
        <v>42577.208333333328</v>
      </c>
      <c r="O879" s="11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3"/>
        <v>food</v>
      </c>
      <c r="T879" t="str">
        <f t="shared" si="81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 s="5">
        <f t="shared" si="82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79"/>
        <v>43845.25</v>
      </c>
      <c r="O880" s="11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3"/>
        <v>music</v>
      </c>
      <c r="T880" t="str">
        <f t="shared" si="81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 s="5">
        <f t="shared" si="82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79"/>
        <v>42788.25</v>
      </c>
      <c r="O881" s="11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3"/>
        <v>publishing</v>
      </c>
      <c r="T881" t="str">
        <f t="shared" si="81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 s="5">
        <f t="shared" si="82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79"/>
        <v>43667.208333333328</v>
      </c>
      <c r="O882" s="11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3"/>
        <v>music</v>
      </c>
      <c r="T882" t="str">
        <f t="shared" si="81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 s="5">
        <f t="shared" si="82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79"/>
        <v>42194.208333333328</v>
      </c>
      <c r="O883" s="11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3"/>
        <v>theater</v>
      </c>
      <c r="T883" t="str">
        <f t="shared" si="81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 s="5">
        <f t="shared" si="82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79"/>
        <v>42025.25</v>
      </c>
      <c r="O884" s="11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3"/>
        <v>theater</v>
      </c>
      <c r="T884" t="str">
        <f t="shared" si="81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 s="5">
        <f t="shared" si="82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79"/>
        <v>40323.208333333336</v>
      </c>
      <c r="O885" s="11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3"/>
        <v>film &amp; video</v>
      </c>
      <c r="T885" t="str">
        <f t="shared" si="81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 s="5">
        <f t="shared" si="82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79"/>
        <v>41763.208333333336</v>
      </c>
      <c r="O886" s="11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3"/>
        <v>theater</v>
      </c>
      <c r="T886" t="str">
        <f t="shared" si="81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 s="5">
        <f t="shared" si="82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79"/>
        <v>40335.208333333336</v>
      </c>
      <c r="O887" s="11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3"/>
        <v>theater</v>
      </c>
      <c r="T887" t="str">
        <f t="shared" si="81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 s="5">
        <f t="shared" si="82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79"/>
        <v>40416.208333333336</v>
      </c>
      <c r="O888" s="11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3"/>
        <v>music</v>
      </c>
      <c r="T888" t="str">
        <f t="shared" si="81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 s="5">
        <f t="shared" si="82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79"/>
        <v>42202.208333333328</v>
      </c>
      <c r="O889" s="11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3"/>
        <v>theater</v>
      </c>
      <c r="T889" t="str">
        <f t="shared" si="81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 s="5">
        <f t="shared" si="82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79"/>
        <v>42836.208333333328</v>
      </c>
      <c r="O890" s="11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3"/>
        <v>theater</v>
      </c>
      <c r="T890" t="str">
        <f t="shared" si="81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 s="5">
        <f t="shared" si="82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79"/>
        <v>41710.208333333336</v>
      </c>
      <c r="O891" s="11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3"/>
        <v>music</v>
      </c>
      <c r="T891" t="str">
        <f t="shared" si="81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 s="5">
        <f t="shared" si="82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79"/>
        <v>43640.208333333328</v>
      </c>
      <c r="O892" s="11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3"/>
        <v>music</v>
      </c>
      <c r="T892" t="str">
        <f t="shared" si="81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 s="5">
        <f t="shared" si="82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79"/>
        <v>40880.25</v>
      </c>
      <c r="O893" s="11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3"/>
        <v>film &amp; video</v>
      </c>
      <c r="T893" t="str">
        <f t="shared" si="81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 s="5">
        <f t="shared" si="82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79"/>
        <v>40319.208333333336</v>
      </c>
      <c r="O894" s="11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3"/>
        <v>publishing</v>
      </c>
      <c r="T894" t="str">
        <f t="shared" si="81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 s="5">
        <f t="shared" si="82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79"/>
        <v>42170.208333333328</v>
      </c>
      <c r="O895" s="11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3"/>
        <v>film &amp; video</v>
      </c>
      <c r="T895" t="str">
        <f t="shared" si="81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 s="5">
        <f t="shared" si="82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79"/>
        <v>41466.208333333336</v>
      </c>
      <c r="O896" s="11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3"/>
        <v>film &amp; video</v>
      </c>
      <c r="T896" t="str">
        <f t="shared" si="81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 s="5">
        <f t="shared" si="82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79"/>
        <v>43134.25</v>
      </c>
      <c r="O897" s="11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3"/>
        <v>theater</v>
      </c>
      <c r="T897" t="str">
        <f t="shared" si="81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 s="5">
        <f t="shared" si="82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79"/>
        <v>40738.208333333336</v>
      </c>
      <c r="O898" s="11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3"/>
        <v>food</v>
      </c>
      <c r="T898" t="str">
        <f t="shared" si="81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 s="5">
        <f t="shared" si="82"/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85" xml:space="preserve"> (L899/86400) + DATE(1970,1,1)</f>
        <v>43583.208333333328</v>
      </c>
      <c r="O899" s="11">
        <f t="shared" ref="O899:O962" si="86" xml:space="preserve"> (M899/86400) + DATE(1970,1,1)</f>
        <v>43585.208333333328</v>
      </c>
      <c r="P899" t="b">
        <v>0</v>
      </c>
      <c r="Q899" t="b">
        <v>0</v>
      </c>
      <c r="R899" t="s">
        <v>33</v>
      </c>
      <c r="S899" t="str">
        <f t="shared" si="83"/>
        <v>theater</v>
      </c>
      <c r="T899" t="str">
        <f t="shared" ref="T899:T962" si="87">RIGHT(R899,LEN(R899)-FIND("/",R899))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 s="5">
        <f t="shared" ref="H900:H963" si="88">IF(I900=0,0,E900/I900)</f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85"/>
        <v>43815.25</v>
      </c>
      <c r="O900" s="11">
        <f t="shared" si="86"/>
        <v>43821.25</v>
      </c>
      <c r="P900" t="b">
        <v>0</v>
      </c>
      <c r="Q900" t="b">
        <v>0</v>
      </c>
      <c r="R900" t="s">
        <v>42</v>
      </c>
      <c r="S900" t="str">
        <f t="shared" ref="S900:S963" si="89">LEFT(R900,FIND("/",R900)-1)</f>
        <v>film &amp; video</v>
      </c>
      <c r="T900" t="str">
        <f t="shared" si="87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 s="5">
        <f t="shared" si="88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85"/>
        <v>41554.208333333336</v>
      </c>
      <c r="O901" s="11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9"/>
        <v>music</v>
      </c>
      <c r="T901" t="str">
        <f t="shared" si="87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 s="5">
        <f t="shared" si="88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85"/>
        <v>41901.208333333336</v>
      </c>
      <c r="O902" s="11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9"/>
        <v>technology</v>
      </c>
      <c r="T902" t="str">
        <f t="shared" si="87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 s="5">
        <f t="shared" si="88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85"/>
        <v>43298.208333333328</v>
      </c>
      <c r="O903" s="11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9"/>
        <v>music</v>
      </c>
      <c r="T903" t="str">
        <f t="shared" si="87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 s="5">
        <f t="shared" si="88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85"/>
        <v>42399.25</v>
      </c>
      <c r="O904" s="11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9"/>
        <v>technology</v>
      </c>
      <c r="T904" t="str">
        <f t="shared" si="87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 s="5">
        <f t="shared" si="88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85"/>
        <v>41034.208333333336</v>
      </c>
      <c r="O905" s="11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9"/>
        <v>publishing</v>
      </c>
      <c r="T905" t="str">
        <f t="shared" si="87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 s="5">
        <f t="shared" si="88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85"/>
        <v>41186.208333333336</v>
      </c>
      <c r="O906" s="11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9"/>
        <v>publishing</v>
      </c>
      <c r="T906" t="str">
        <f t="shared" si="87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 s="5">
        <f t="shared" si="88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85"/>
        <v>41536.208333333336</v>
      </c>
      <c r="O907" s="11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9"/>
        <v>theater</v>
      </c>
      <c r="T907" t="str">
        <f t="shared" si="87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 s="5">
        <f t="shared" si="88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85"/>
        <v>42868.208333333328</v>
      </c>
      <c r="O908" s="11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9"/>
        <v>film &amp; video</v>
      </c>
      <c r="T908" t="str">
        <f t="shared" si="87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 s="5">
        <f t="shared" si="88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85"/>
        <v>40660.208333333336</v>
      </c>
      <c r="O909" s="11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9"/>
        <v>theater</v>
      </c>
      <c r="T909" t="str">
        <f t="shared" si="87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 s="5">
        <f t="shared" si="88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85"/>
        <v>41031.208333333336</v>
      </c>
      <c r="O910" s="11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9"/>
        <v>games</v>
      </c>
      <c r="T910" t="str">
        <f t="shared" si="87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 s="5">
        <f t="shared" si="88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85"/>
        <v>43255.208333333328</v>
      </c>
      <c r="O911" s="11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9"/>
        <v>theater</v>
      </c>
      <c r="T911" t="str">
        <f t="shared" si="87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 s="5">
        <f t="shared" si="88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85"/>
        <v>42026.25</v>
      </c>
      <c r="O912" s="11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9"/>
        <v>theater</v>
      </c>
      <c r="T912" t="str">
        <f t="shared" si="87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 s="5">
        <f t="shared" si="88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85"/>
        <v>43717.208333333328</v>
      </c>
      <c r="O913" s="11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9"/>
        <v>technology</v>
      </c>
      <c r="T913" t="str">
        <f t="shared" si="87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 s="5">
        <f t="shared" si="88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85"/>
        <v>41157.208333333336</v>
      </c>
      <c r="O914" s="11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9"/>
        <v>film &amp; video</v>
      </c>
      <c r="T914" t="str">
        <f t="shared" si="87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 s="5">
        <f t="shared" si="88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85"/>
        <v>43597.208333333328</v>
      </c>
      <c r="O915" s="11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9"/>
        <v>film &amp; video</v>
      </c>
      <c r="T915" t="str">
        <f t="shared" si="87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 s="5">
        <f t="shared" si="88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85"/>
        <v>41490.208333333336</v>
      </c>
      <c r="O916" s="11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9"/>
        <v>theater</v>
      </c>
      <c r="T916" t="str">
        <f t="shared" si="87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 s="5">
        <f t="shared" si="88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85"/>
        <v>42976.208333333328</v>
      </c>
      <c r="O917" s="11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9"/>
        <v>film &amp; video</v>
      </c>
      <c r="T917" t="str">
        <f t="shared" si="87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 s="5">
        <f t="shared" si="88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85"/>
        <v>41991.25</v>
      </c>
      <c r="O918" s="11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9"/>
        <v>photography</v>
      </c>
      <c r="T918" t="str">
        <f t="shared" si="87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 s="5">
        <f t="shared" si="88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85"/>
        <v>40722.208333333336</v>
      </c>
      <c r="O919" s="11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9"/>
        <v>film &amp; video</v>
      </c>
      <c r="T919" t="str">
        <f t="shared" si="87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 s="5">
        <f t="shared" si="88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85"/>
        <v>41117.208333333336</v>
      </c>
      <c r="O920" s="11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9"/>
        <v>publishing</v>
      </c>
      <c r="T920" t="str">
        <f t="shared" si="87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 s="5">
        <f t="shared" si="88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85"/>
        <v>43022.208333333328</v>
      </c>
      <c r="O921" s="11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9"/>
        <v>theater</v>
      </c>
      <c r="T921" t="str">
        <f t="shared" si="87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 s="5">
        <f t="shared" si="88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85"/>
        <v>43503.25</v>
      </c>
      <c r="O922" s="11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9"/>
        <v>film &amp; video</v>
      </c>
      <c r="T922" t="str">
        <f t="shared" si="87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 s="5">
        <f t="shared" si="88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85"/>
        <v>40951.25</v>
      </c>
      <c r="O923" s="11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9"/>
        <v>technology</v>
      </c>
      <c r="T923" t="str">
        <f t="shared" si="87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 s="5">
        <f t="shared" si="88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85"/>
        <v>43443.25</v>
      </c>
      <c r="O924" s="11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9"/>
        <v>music</v>
      </c>
      <c r="T924" t="str">
        <f t="shared" si="87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 s="5">
        <f t="shared" si="88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85"/>
        <v>40373.208333333336</v>
      </c>
      <c r="O925" s="11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9"/>
        <v>theater</v>
      </c>
      <c r="T925" t="str">
        <f t="shared" si="87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 s="5">
        <f t="shared" si="88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85"/>
        <v>43769.208333333328</v>
      </c>
      <c r="O926" s="11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9"/>
        <v>theater</v>
      </c>
      <c r="T926" t="str">
        <f t="shared" si="87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 s="5">
        <f t="shared" si="88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85"/>
        <v>43000.208333333328</v>
      </c>
      <c r="O927" s="11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9"/>
        <v>theater</v>
      </c>
      <c r="T927" t="str">
        <f t="shared" si="87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 s="5">
        <f t="shared" si="88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85"/>
        <v>42502.208333333328</v>
      </c>
      <c r="O928" s="11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9"/>
        <v>food</v>
      </c>
      <c r="T928" t="str">
        <f t="shared" si="87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 s="5">
        <f t="shared" si="88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85"/>
        <v>41102.208333333336</v>
      </c>
      <c r="O929" s="11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9"/>
        <v>theater</v>
      </c>
      <c r="T929" t="str">
        <f t="shared" si="87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 s="5">
        <f t="shared" si="88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85"/>
        <v>41637.25</v>
      </c>
      <c r="O930" s="11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9"/>
        <v>technology</v>
      </c>
      <c r="T930" t="str">
        <f t="shared" si="87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 s="5">
        <f t="shared" si="88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85"/>
        <v>42858.208333333328</v>
      </c>
      <c r="O931" s="11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9"/>
        <v>theater</v>
      </c>
      <c r="T931" t="str">
        <f t="shared" si="87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 s="5">
        <f t="shared" si="88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85"/>
        <v>42060.25</v>
      </c>
      <c r="O932" s="11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9"/>
        <v>theater</v>
      </c>
      <c r="T932" t="str">
        <f t="shared" si="87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 s="5">
        <f t="shared" si="88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85"/>
        <v>41818.208333333336</v>
      </c>
      <c r="O933" s="11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9"/>
        <v>theater</v>
      </c>
      <c r="T933" t="str">
        <f t="shared" si="87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 s="5">
        <f t="shared" si="88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85"/>
        <v>41709.208333333336</v>
      </c>
      <c r="O934" s="11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9"/>
        <v>music</v>
      </c>
      <c r="T934" t="str">
        <f t="shared" si="87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 s="5">
        <f t="shared" si="88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85"/>
        <v>41372.208333333336</v>
      </c>
      <c r="O935" s="11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9"/>
        <v>theater</v>
      </c>
      <c r="T935" t="str">
        <f t="shared" si="87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 s="5">
        <f t="shared" si="88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85"/>
        <v>42422.25</v>
      </c>
      <c r="O936" s="11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9"/>
        <v>theater</v>
      </c>
      <c r="T936" t="str">
        <f t="shared" si="87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 s="5">
        <f t="shared" si="88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85"/>
        <v>42209.208333333328</v>
      </c>
      <c r="O937" s="11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9"/>
        <v>theater</v>
      </c>
      <c r="T937" t="str">
        <f t="shared" si="87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 s="5">
        <f t="shared" si="88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85"/>
        <v>43668.208333333328</v>
      </c>
      <c r="O938" s="11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9"/>
        <v>theater</v>
      </c>
      <c r="T938" t="str">
        <f t="shared" si="87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 s="5">
        <f t="shared" si="88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85"/>
        <v>42334.25</v>
      </c>
      <c r="O939" s="11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9"/>
        <v>film &amp; video</v>
      </c>
      <c r="T939" t="str">
        <f t="shared" si="87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 s="5">
        <f t="shared" si="88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85"/>
        <v>43263.208333333328</v>
      </c>
      <c r="O940" s="11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9"/>
        <v>publishing</v>
      </c>
      <c r="T940" t="str">
        <f t="shared" si="87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 s="5">
        <f t="shared" si="88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85"/>
        <v>40670.208333333336</v>
      </c>
      <c r="O941" s="11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9"/>
        <v>games</v>
      </c>
      <c r="T941" t="str">
        <f t="shared" si="87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 s="5">
        <f t="shared" si="88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85"/>
        <v>41244.25</v>
      </c>
      <c r="O942" s="11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9"/>
        <v>technology</v>
      </c>
      <c r="T942" t="str">
        <f t="shared" si="87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 s="5">
        <f t="shared" si="88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85"/>
        <v>40552.25</v>
      </c>
      <c r="O943" s="11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9"/>
        <v>theater</v>
      </c>
      <c r="T943" t="str">
        <f t="shared" si="87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 s="5">
        <f t="shared" si="88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85"/>
        <v>40568.25</v>
      </c>
      <c r="O944" s="11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9"/>
        <v>theater</v>
      </c>
      <c r="T944" t="str">
        <f t="shared" si="87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 s="5">
        <f t="shared" si="88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85"/>
        <v>41906.208333333336</v>
      </c>
      <c r="O945" s="11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9"/>
        <v>food</v>
      </c>
      <c r="T945" t="str">
        <f t="shared" si="87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 s="5">
        <f t="shared" si="88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85"/>
        <v>42776.25</v>
      </c>
      <c r="O946" s="11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9"/>
        <v>photography</v>
      </c>
      <c r="T946" t="str">
        <f t="shared" si="87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 s="5">
        <f t="shared" si="88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85"/>
        <v>41004.208333333336</v>
      </c>
      <c r="O947" s="11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9"/>
        <v>photography</v>
      </c>
      <c r="T947" t="str">
        <f t="shared" si="87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 s="5">
        <f t="shared" si="88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85"/>
        <v>40710.208333333336</v>
      </c>
      <c r="O948" s="11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9"/>
        <v>theater</v>
      </c>
      <c r="T948" t="str">
        <f t="shared" si="87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 s="5">
        <f t="shared" si="88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85"/>
        <v>41908.208333333336</v>
      </c>
      <c r="O949" s="11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9"/>
        <v>theater</v>
      </c>
      <c r="T949" t="str">
        <f t="shared" si="87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 s="5">
        <f t="shared" si="88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85"/>
        <v>41985.25</v>
      </c>
      <c r="O950" s="11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9"/>
        <v>film &amp; video</v>
      </c>
      <c r="T950" t="str">
        <f t="shared" si="87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 s="5">
        <f t="shared" si="88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85"/>
        <v>42112.208333333328</v>
      </c>
      <c r="O951" s="11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9"/>
        <v>technology</v>
      </c>
      <c r="T951" t="str">
        <f t="shared" si="87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 s="5">
        <f t="shared" si="88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85"/>
        <v>43571.208333333328</v>
      </c>
      <c r="O952" s="11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9"/>
        <v>theater</v>
      </c>
      <c r="T952" t="str">
        <f t="shared" si="87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 s="5">
        <f t="shared" si="88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85"/>
        <v>42730.25</v>
      </c>
      <c r="O953" s="11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9"/>
        <v>music</v>
      </c>
      <c r="T953" t="str">
        <f t="shared" si="87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 s="5">
        <f t="shared" si="88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85"/>
        <v>42591.208333333328</v>
      </c>
      <c r="O954" s="11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9"/>
        <v>film &amp; video</v>
      </c>
      <c r="T954" t="str">
        <f t="shared" si="87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 s="5">
        <f t="shared" si="88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85"/>
        <v>42358.25</v>
      </c>
      <c r="O955" s="11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9"/>
        <v>film &amp; video</v>
      </c>
      <c r="T955" t="str">
        <f t="shared" si="87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 s="5">
        <f t="shared" si="88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85"/>
        <v>41174.208333333336</v>
      </c>
      <c r="O956" s="11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9"/>
        <v>technology</v>
      </c>
      <c r="T956" t="str">
        <f t="shared" si="87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 s="5">
        <f t="shared" si="88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85"/>
        <v>41238.25</v>
      </c>
      <c r="O957" s="11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9"/>
        <v>theater</v>
      </c>
      <c r="T957" t="str">
        <f t="shared" si="87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 s="5">
        <f t="shared" si="88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85"/>
        <v>42360.25</v>
      </c>
      <c r="O958" s="11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9"/>
        <v>film &amp; video</v>
      </c>
      <c r="T958" t="str">
        <f t="shared" si="87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 s="5">
        <f t="shared" si="88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85"/>
        <v>40955.25</v>
      </c>
      <c r="O959" s="11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9"/>
        <v>theater</v>
      </c>
      <c r="T959" t="str">
        <f t="shared" si="87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 s="5">
        <f t="shared" si="88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85"/>
        <v>40350.208333333336</v>
      </c>
      <c r="O960" s="11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9"/>
        <v>film &amp; video</v>
      </c>
      <c r="T960" t="str">
        <f t="shared" si="87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 s="5">
        <f t="shared" si="88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85"/>
        <v>40357.208333333336</v>
      </c>
      <c r="O961" s="11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9"/>
        <v>publishing</v>
      </c>
      <c r="T961" t="str">
        <f t="shared" si="87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 s="5">
        <f t="shared" si="88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85"/>
        <v>42408.25</v>
      </c>
      <c r="O962" s="11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9"/>
        <v>technology</v>
      </c>
      <c r="T962" t="str">
        <f t="shared" si="87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 s="5">
        <f t="shared" si="88"/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91" xml:space="preserve"> (L963/86400) + DATE(1970,1,1)</f>
        <v>40591.25</v>
      </c>
      <c r="O963" s="11">
        <f t="shared" ref="O963:O1001" si="92" xml:space="preserve"> (M963/86400) + DATE(1970,1,1)</f>
        <v>40595.25</v>
      </c>
      <c r="P963" t="b">
        <v>0</v>
      </c>
      <c r="Q963" t="b">
        <v>0</v>
      </c>
      <c r="R963" t="s">
        <v>206</v>
      </c>
      <c r="S963" t="str">
        <f t="shared" si="89"/>
        <v>publishing</v>
      </c>
      <c r="T963" t="str">
        <f t="shared" ref="T963:T1001" si="93">RIGHT(R963,LEN(R963)-FIND("/",R963))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 s="5">
        <f t="shared" ref="H964:H1001" si="94">IF(I964=0,0,E964/I964)</f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91"/>
        <v>41592.25</v>
      </c>
      <c r="O964" s="11">
        <f t="shared" si="92"/>
        <v>41613.25</v>
      </c>
      <c r="P964" t="b">
        <v>0</v>
      </c>
      <c r="Q964" t="b">
        <v>0</v>
      </c>
      <c r="R964" t="s">
        <v>17</v>
      </c>
      <c r="S964" t="str">
        <f t="shared" ref="S964:S1001" si="95">LEFT(R964,FIND("/",R964)-1)</f>
        <v>food</v>
      </c>
      <c r="T964" t="str">
        <f t="shared" si="93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 s="5">
        <f t="shared" si="94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91"/>
        <v>40607.25</v>
      </c>
      <c r="O965" s="11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5"/>
        <v>photography</v>
      </c>
      <c r="T965" t="str">
        <f t="shared" si="93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 s="5">
        <f t="shared" si="94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91"/>
        <v>42135.208333333328</v>
      </c>
      <c r="O966" s="11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5"/>
        <v>theater</v>
      </c>
      <c r="T966" t="str">
        <f t="shared" si="93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 s="5">
        <f t="shared" si="94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91"/>
        <v>40203.25</v>
      </c>
      <c r="O967" s="11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5"/>
        <v>music</v>
      </c>
      <c r="T967" t="str">
        <f t="shared" si="93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 s="5">
        <f t="shared" si="94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91"/>
        <v>42901.208333333328</v>
      </c>
      <c r="O968" s="11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5"/>
        <v>theater</v>
      </c>
      <c r="T968" t="str">
        <f t="shared" si="93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 s="5">
        <f t="shared" si="94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91"/>
        <v>41005.208333333336</v>
      </c>
      <c r="O969" s="11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5"/>
        <v>music</v>
      </c>
      <c r="T969" t="str">
        <f t="shared" si="93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 s="5">
        <f t="shared" si="94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91"/>
        <v>40544.25</v>
      </c>
      <c r="O970" s="11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5"/>
        <v>food</v>
      </c>
      <c r="T970" t="str">
        <f t="shared" si="93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 s="5">
        <f t="shared" si="94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91"/>
        <v>43821.25</v>
      </c>
      <c r="O971" s="11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5"/>
        <v>theater</v>
      </c>
      <c r="T971" t="str">
        <f t="shared" si="93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 s="5">
        <f t="shared" si="94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91"/>
        <v>40672.208333333336</v>
      </c>
      <c r="O972" s="11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5"/>
        <v>theater</v>
      </c>
      <c r="T972" t="str">
        <f t="shared" si="93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 s="5">
        <f t="shared" si="94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91"/>
        <v>41555.208333333336</v>
      </c>
      <c r="O973" s="11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5"/>
        <v>film &amp; video</v>
      </c>
      <c r="T973" t="str">
        <f t="shared" si="93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 s="5">
        <f t="shared" si="94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91"/>
        <v>41792.208333333336</v>
      </c>
      <c r="O974" s="11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5"/>
        <v>technology</v>
      </c>
      <c r="T974" t="str">
        <f t="shared" si="93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 s="5">
        <f t="shared" si="94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91"/>
        <v>40522.25</v>
      </c>
      <c r="O975" s="11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5"/>
        <v>theater</v>
      </c>
      <c r="T975" t="str">
        <f t="shared" si="93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 s="5">
        <f t="shared" si="94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91"/>
        <v>41412.208333333336</v>
      </c>
      <c r="O976" s="11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5"/>
        <v>music</v>
      </c>
      <c r="T976" t="str">
        <f t="shared" si="93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 s="5">
        <f t="shared" si="94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91"/>
        <v>42337.25</v>
      </c>
      <c r="O977" s="11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5"/>
        <v>theater</v>
      </c>
      <c r="T977" t="str">
        <f t="shared" si="93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 s="5">
        <f t="shared" si="94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91"/>
        <v>40571.25</v>
      </c>
      <c r="O978" s="11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5"/>
        <v>theater</v>
      </c>
      <c r="T978" t="str">
        <f t="shared" si="93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 s="5">
        <f t="shared" si="94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91"/>
        <v>43138.25</v>
      </c>
      <c r="O979" s="11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5"/>
        <v>food</v>
      </c>
      <c r="T979" t="str">
        <f t="shared" si="93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 s="5">
        <f t="shared" si="94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91"/>
        <v>42686.25</v>
      </c>
      <c r="O980" s="11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5"/>
        <v>games</v>
      </c>
      <c r="T980" t="str">
        <f t="shared" si="93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 s="5">
        <f t="shared" si="94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91"/>
        <v>42078.208333333328</v>
      </c>
      <c r="O981" s="11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5"/>
        <v>theater</v>
      </c>
      <c r="T981" t="str">
        <f t="shared" si="93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 s="5">
        <f t="shared" si="94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91"/>
        <v>42307.208333333328</v>
      </c>
      <c r="O982" s="11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5"/>
        <v>publishing</v>
      </c>
      <c r="T982" t="str">
        <f t="shared" si="93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 s="5">
        <f t="shared" si="94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91"/>
        <v>43094.25</v>
      </c>
      <c r="O983" s="11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5"/>
        <v>technology</v>
      </c>
      <c r="T983" t="str">
        <f t="shared" si="93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 s="5">
        <f t="shared" si="94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91"/>
        <v>40743.208333333336</v>
      </c>
      <c r="O984" s="11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5"/>
        <v>film &amp; video</v>
      </c>
      <c r="T984" t="str">
        <f t="shared" si="93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 s="5">
        <f t="shared" si="94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91"/>
        <v>43681.208333333328</v>
      </c>
      <c r="O985" s="11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5"/>
        <v>film &amp; video</v>
      </c>
      <c r="T985" t="str">
        <f t="shared" si="93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 s="5">
        <f t="shared" si="94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91"/>
        <v>43716.208333333328</v>
      </c>
      <c r="O986" s="11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5"/>
        <v>theater</v>
      </c>
      <c r="T986" t="str">
        <f t="shared" si="93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 s="5">
        <f t="shared" si="94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91"/>
        <v>41614.25</v>
      </c>
      <c r="O987" s="11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5"/>
        <v>music</v>
      </c>
      <c r="T987" t="str">
        <f t="shared" si="93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 s="5">
        <f t="shared" si="94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91"/>
        <v>40638.208333333336</v>
      </c>
      <c r="O988" s="11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5"/>
        <v>music</v>
      </c>
      <c r="T988" t="str">
        <f t="shared" si="93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 s="5">
        <f t="shared" si="94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91"/>
        <v>42852.208333333328</v>
      </c>
      <c r="O989" s="11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5"/>
        <v>film &amp; video</v>
      </c>
      <c r="T989" t="str">
        <f t="shared" si="93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 s="5">
        <f t="shared" si="94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91"/>
        <v>42686.25</v>
      </c>
      <c r="O990" s="11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5"/>
        <v>publishing</v>
      </c>
      <c r="T990" t="str">
        <f t="shared" si="93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 s="5">
        <f t="shared" si="94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91"/>
        <v>43571.208333333328</v>
      </c>
      <c r="O991" s="11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5"/>
        <v>publishing</v>
      </c>
      <c r="T991" t="str">
        <f t="shared" si="93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 s="5">
        <f t="shared" si="94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91"/>
        <v>42432.25</v>
      </c>
      <c r="O992" s="11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5"/>
        <v>film &amp; video</v>
      </c>
      <c r="T992" t="str">
        <f t="shared" si="93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 s="5">
        <f t="shared" si="94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91"/>
        <v>41907.208333333336</v>
      </c>
      <c r="O993" s="11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5"/>
        <v>music</v>
      </c>
      <c r="T993" t="str">
        <f t="shared" si="93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 s="5">
        <f t="shared" si="94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91"/>
        <v>43227.208333333328</v>
      </c>
      <c r="O994" s="11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5"/>
        <v>film &amp; video</v>
      </c>
      <c r="T994" t="str">
        <f t="shared" si="93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 s="5">
        <f t="shared" si="94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91"/>
        <v>42362.25</v>
      </c>
      <c r="O995" s="11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5"/>
        <v>photography</v>
      </c>
      <c r="T995" t="str">
        <f t="shared" si="93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 s="5">
        <f t="shared" si="94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91"/>
        <v>41929.208333333336</v>
      </c>
      <c r="O996" s="11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5"/>
        <v>publishing</v>
      </c>
      <c r="T996" t="str">
        <f t="shared" si="93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 s="5">
        <f t="shared" si="94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91"/>
        <v>43408.208333333328</v>
      </c>
      <c r="O997" s="11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5"/>
        <v>food</v>
      </c>
      <c r="T997" t="str">
        <f t="shared" si="93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 s="5">
        <f t="shared" si="94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91"/>
        <v>41276.25</v>
      </c>
      <c r="O998" s="11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5"/>
        <v>theater</v>
      </c>
      <c r="T998" t="str">
        <f t="shared" si="93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 s="5">
        <f t="shared" si="94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91"/>
        <v>41659.25</v>
      </c>
      <c r="O999" s="11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5"/>
        <v>theater</v>
      </c>
      <c r="T999" t="str">
        <f t="shared" si="93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 s="5">
        <f t="shared" si="94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91"/>
        <v>40220.25</v>
      </c>
      <c r="O1000" s="11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5"/>
        <v>music</v>
      </c>
      <c r="T1000" t="str">
        <f t="shared" si="93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 s="5">
        <f t="shared" si="94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91"/>
        <v>42550.208333333328</v>
      </c>
      <c r="O1001" s="11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5"/>
        <v>food</v>
      </c>
      <c r="T1001" t="str">
        <f t="shared" si="93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conditionalFormatting sqref="G1:H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7DCF-9431-1E49-A832-1D8EC1330E7E}">
  <dimension ref="A1:G15"/>
  <sheetViews>
    <sheetView workbookViewId="0">
      <selection activeCell="P21" sqref="P21"/>
    </sheetView>
  </sheetViews>
  <sheetFormatPr baseColWidth="10" defaultRowHeight="16" x14ac:dyDescent="0.2"/>
  <cols>
    <col min="1" max="1" width="17.1640625" bestFit="1" customWidth="1"/>
    <col min="2" max="6" width="10.83203125" bestFit="1" customWidth="1"/>
  </cols>
  <sheetData>
    <row r="1" spans="1:7" x14ac:dyDescent="0.2">
      <c r="A1" s="6" t="s">
        <v>6</v>
      </c>
      <c r="B1" t="s">
        <v>2045</v>
      </c>
    </row>
    <row r="3" spans="1:7" x14ac:dyDescent="0.2">
      <c r="A3" s="6" t="s">
        <v>2047</v>
      </c>
      <c r="B3" s="6" t="s">
        <v>4</v>
      </c>
    </row>
    <row r="4" spans="1:7" x14ac:dyDescent="0.2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  <c r="G4" t="s">
        <v>2044</v>
      </c>
    </row>
    <row r="5" spans="1:7" x14ac:dyDescent="0.2">
      <c r="A5" t="s">
        <v>2034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t="s">
        <v>2035</v>
      </c>
      <c r="B6">
        <v>4</v>
      </c>
      <c r="C6">
        <v>20</v>
      </c>
      <c r="E6">
        <v>22</v>
      </c>
      <c r="G6">
        <v>46</v>
      </c>
    </row>
    <row r="7" spans="1:7" x14ac:dyDescent="0.2">
      <c r="A7" t="s">
        <v>2036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t="s">
        <v>2037</v>
      </c>
      <c r="E8">
        <v>4</v>
      </c>
      <c r="G8">
        <v>4</v>
      </c>
    </row>
    <row r="9" spans="1:7" x14ac:dyDescent="0.2">
      <c r="A9" t="s">
        <v>2038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t="s">
        <v>2039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t="s">
        <v>2040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t="s">
        <v>2041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t="s">
        <v>2042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t="s">
        <v>2043</v>
      </c>
    </row>
    <row r="15" spans="1:7" x14ac:dyDescent="0.2">
      <c r="A15" t="s">
        <v>2044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 category pivot chart</vt:lpstr>
      <vt:lpstr>Date created pivot table</vt:lpstr>
      <vt:lpstr>Sheet3</vt:lpstr>
      <vt:lpstr>Crowdfunding</vt:lpstr>
      <vt:lpstr>Parent category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Ifa Nira</cp:lastModifiedBy>
  <dcterms:created xsi:type="dcterms:W3CDTF">2021-09-29T18:52:28Z</dcterms:created>
  <dcterms:modified xsi:type="dcterms:W3CDTF">2023-07-20T18:53:13Z</dcterms:modified>
</cp:coreProperties>
</file>