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ifanira/Desktop/Assignment/excel-challenge-1/"/>
    </mc:Choice>
  </mc:AlternateContent>
  <xr:revisionPtr revIDLastSave="0" documentId="8_{A68A19E3-848B-974F-8D1A-EDD7B7B34591}" xr6:coauthVersionLast="47" xr6:coauthVersionMax="47" xr10:uidLastSave="{00000000-0000-0000-0000-000000000000}"/>
  <bookViews>
    <workbookView xWindow="0" yWindow="0" windowWidth="28800" windowHeight="18000" firstSheet="2" activeTab="5" xr2:uid="{00000000-000D-0000-FFFF-FFFF00000000}"/>
  </bookViews>
  <sheets>
    <sheet name="Crowdfunding" sheetId="1" r:id="rId1"/>
    <sheet name="Sub Category Stacke Pivot Table" sheetId="7" r:id="rId2"/>
    <sheet name="Parent Category Pivot Table" sheetId="4" r:id="rId3"/>
    <sheet name="Date Created Conversion Pivot" sheetId="11" r:id="rId4"/>
    <sheet name="Crowfunding Goal Analysis" sheetId="12" r:id="rId5"/>
    <sheet name="Statistical Analysis" sheetId="13" r:id="rId6"/>
  </sheets>
  <definedNames>
    <definedName name="_xlnm._FilterDatabase" localSheetId="0" hidden="1">Crowdfunding!$A$1:$T$1001</definedName>
    <definedName name="_xlcn.WorksheetConnection_CrowdfundingAT1" hidden="1">Crowdfunding!$A:$T</definedName>
  </definedNames>
  <calcPr calcId="191029"/>
  <pivotCaches>
    <pivotCache cacheId="1" r:id="rId7"/>
    <pivotCache cacheId="2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3" l="1"/>
  <c r="F2" i="12"/>
  <c r="K13" i="13"/>
  <c r="K3" i="13"/>
  <c r="H6" i="13"/>
  <c r="H5" i="13"/>
  <c r="H4" i="13"/>
  <c r="H3" i="13"/>
  <c r="H2" i="13"/>
  <c r="H16" i="13"/>
  <c r="H15" i="13"/>
  <c r="H14" i="13"/>
  <c r="H13" i="13"/>
  <c r="H12" i="13"/>
  <c r="H11" i="13"/>
  <c r="G2" i="12"/>
  <c r="H2" i="12"/>
  <c r="F3" i="12"/>
  <c r="G3" i="12"/>
  <c r="H3" i="12"/>
  <c r="F4" i="12"/>
  <c r="G4" i="12"/>
  <c r="H4" i="12"/>
  <c r="F5" i="12"/>
  <c r="G5" i="12"/>
  <c r="H5" i="12"/>
  <c r="F6" i="12"/>
  <c r="G6" i="12"/>
  <c r="H6" i="12"/>
  <c r="F7" i="12"/>
  <c r="G7" i="12"/>
  <c r="H7" i="12"/>
  <c r="F8" i="12"/>
  <c r="G8" i="12"/>
  <c r="H8" i="12"/>
  <c r="F9" i="12"/>
  <c r="G9" i="12"/>
  <c r="H9" i="12"/>
  <c r="F10" i="12"/>
  <c r="G10" i="12"/>
  <c r="H10" i="12"/>
  <c r="F11" i="12"/>
  <c r="G11" i="12"/>
  <c r="H11" i="12"/>
  <c r="F12" i="12"/>
  <c r="G12" i="12"/>
  <c r="H12" i="12"/>
  <c r="F13" i="12"/>
  <c r="G13" i="12"/>
  <c r="H13" i="12"/>
  <c r="E3" i="12"/>
  <c r="E4" i="12"/>
  <c r="E5" i="12"/>
  <c r="E6" i="12"/>
  <c r="E7" i="12"/>
  <c r="E8" i="12"/>
  <c r="E9" i="12"/>
  <c r="E10" i="12"/>
  <c r="E11" i="12"/>
  <c r="E12" i="12"/>
  <c r="E13" i="12"/>
  <c r="E2" i="1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8702E0-41EA-4370-9FCB-1916E507744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9BB1A9C-7ACE-432A-B860-EB338441C502}" name="WorksheetConnection_Crowdfunding!$A:$T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T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Date Created Conversion (Year)].[All]}"/>
    <s v="{[Range].[Parent Catego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<sst xmlns="http://schemas.openxmlformats.org/spreadsheetml/2006/main" count="7074" uniqueCount="2118">
  <si>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</si>
  <si>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</si>
  <si>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</si>
  <si>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</si>
  <si>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</si>
  <si>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</si>
  <si>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</si>
  <si>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</si>
  <si>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</si>
  <si>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</si>
  <si>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</si>
  <si>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</si>
  <si>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</si>
  <si>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</si>
  <si>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</si>
  <si>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</si>
  <si>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</si>
  <si>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</si>
  <si>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</si>
  <si>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</si>
  <si>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</si>
  <si>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</si>
  <si>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</si>
  <si>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</si>
  <si>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</si>
  <si>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</si>
  <si>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</si>
  <si>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</si>
  <si>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</si>
  <si>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</si>
  <si>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</si>
  <si>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</si>
  <si>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</si>
  <si>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</si>
  <si>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</si>
  <si>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</si>
  <si>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</si>
  <si>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</si>
  <si>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</si>
  <si>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</si>
  <si>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</si>
  <si>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</si>
  <si>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</si>
  <si>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</si>
  <si>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</si>
  <si>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</si>
  <si>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</si>
  <si>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</si>
  <si>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</si>
  <si>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</si>
  <si>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</si>
  <si>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</si>
  <si>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</si>
  <si>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</si>
  <si>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</si>
  <si>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</si>
  <si>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</si>
  <si>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</si>
  <si>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</si>
  <si>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</si>
  <si>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</si>
  <si>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</si>
  <si>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</si>
  <si>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</si>
  <si>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</si>
  <si>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</si>
  <si>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</si>
  <si>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</si>
  <si>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</si>
  <si>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</si>
  <si>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</si>
  <si>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</si>
  <si>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</si>
  <si>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</si>
  <si>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</si>
  <si>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</si>
  <si>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</si>
  <si>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</si>
  <si>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</si>
  <si>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</si>
  <si>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</si>
  <si>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</si>
  <si>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</si>
  <si>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</si>
  <si>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</si>
  <si>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</si>
  <si>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</si>
  <si>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</si>
  <si>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</si>
  <si>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</si>
  <si>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</si>
  <si>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</si>
  <si>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</si>
  <si>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</si>
  <si>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</si>
  <si>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</si>
  <si>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</si>
  <si>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</si>
  <si>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</si>
  <si>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</si>
  <si>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</si>
  <si>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</si>
  <si>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</si>
  <si>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</si>
  <si>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</si>
  <si>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</si>
  <si>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</si>
  <si>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</si>
  <si>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</si>
  <si>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</si>
  <si>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</si>
  <si>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</si>
  <si>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</si>
  <si>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</si>
  <si>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</si>
  <si>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</si>
  <si>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</si>
  <si>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</si>
  <si>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</si>
  <si>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</si>
  <si>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</si>
  <si>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</si>
  <si>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</si>
  <si>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</si>
  <si>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</si>
  <si>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</si>
  <si>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</si>
  <si>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</si>
  <si>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</si>
  <si>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</si>
  <si>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</si>
  <si>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</si>
  <si>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</si>
  <si>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</si>
  <si>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</si>
  <si>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</si>
  <si>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</si>
  <si>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</si>
  <si>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</si>
  <si>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</si>
  <si>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</si>
  <si>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</si>
  <si>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</si>
  <si>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</si>
  <si>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</si>
  <si>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</si>
  <si>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</si>
  <si>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</si>
  <si>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</si>
  <si>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</si>
  <si>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</si>
  <si>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</si>
  <si>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</si>
  <si>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</si>
  <si>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</si>
  <si>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</si>
  <si>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</si>
  <si>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</si>
  <si>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</si>
  <si>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</si>
  <si>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</si>
  <si>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</si>
  <si>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</si>
  <si>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</si>
  <si>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</si>
  <si>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</si>
  <si>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</si>
  <si>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</si>
  <si>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</si>
  <si>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</si>
  <si>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</si>
  <si>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</si>
  <si>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</si>
  <si>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</si>
  <si>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</si>
  <si>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</si>
  <si>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</si>
  <si>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</si>
  <si>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</si>
  <si>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</si>
  <si>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</si>
  <si>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</si>
  <si>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</si>
  <si>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</si>
  <si>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</si>
  <si>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</si>
  <si>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</si>
  <si>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</si>
  <si>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</si>
  <si>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</si>
  <si>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</si>
  <si>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</si>
  <si>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</si>
  <si>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</si>
  <si>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</si>
  <si>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</si>
  <si>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</si>
  <si>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</si>
  <si>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</si>
  <si>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</si>
  <si>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</si>
  <si>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</si>
  <si>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</si>
  <si>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</si>
  <si>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</si>
  <si>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</si>
  <si>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</si>
  <si>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</si>
  <si>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</si>
  <si>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</si>
  <si>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</si>
  <si>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</si>
  <si>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</si>
  <si>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</si>
  <si>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</si>
  <si>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</si>
  <si>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</si>
  <si>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</si>
  <si>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</si>
  <si>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</si>
  <si>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</si>
  <si>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</si>
  <si>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</si>
  <si>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</si>
  <si>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</si>
  <si>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</si>
  <si>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</si>
  <si>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</si>
  <si>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</si>
  <si>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</si>
  <si>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</si>
  <si>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</si>
  <si>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</si>
  <si>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</si>
  <si>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</si>
  <si>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</si>
  <si>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</si>
  <si>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</si>
  <si>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</si>
  <si>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</si>
  <si>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</si>
  <si>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</si>
  <si>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</si>
  <si>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</si>
  <si>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</si>
  <si>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</si>
  <si>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</si>
  <si>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</si>
  <si>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</si>
  <si>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</si>
  <si>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</si>
  <si>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</si>
  <si>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</si>
  <si>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</si>
  <si>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</si>
  <si>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</si>
  <si>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</si>
  <si>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</si>
  <si>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</si>
  <si>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</si>
  <si>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</si>
  <si>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</si>
  <si>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</si>
  <si>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</si>
  <si>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</si>
  <si>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</si>
  <si>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</si>
  <si>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</si>
  <si>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</si>
  <si>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</si>
  <si>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</si>
  <si>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</si>
  <si>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</si>
  <si>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</si>
  <si>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</si>
  <si>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</si>
  <si>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</si>
  <si>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</si>
  <si>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</si>
  <si>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</si>
  <si>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</si>
  <si>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</si>
  <si>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</si>
  <si>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</si>
  <si>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</si>
  <si>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</si>
  <si>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</si>
  <si>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</si>
  <si>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</si>
  <si>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</si>
  <si>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</si>
  <si>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</si>
  <si>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</si>
  <si>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</si>
  <si>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</si>
  <si>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</si>
  <si>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</si>
  <si>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</si>
  <si>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</si>
  <si>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</si>
  <si>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</si>
  <si>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</si>
  <si>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</si>
  <si>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</si>
  <si>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</si>
  <si>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</si>
  <si>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</si>
  <si>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</si>
  <si>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</si>
  <si>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</si>
  <si>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</si>
  <si>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</si>
  <si>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</si>
  <si>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</si>
  <si>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</si>
  <si>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</si>
  <si>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</si>
  <si>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</si>
  <si>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</si>
  <si>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</si>
  <si>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</si>
  <si>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</si>
  <si>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</si>
  <si>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</si>
  <si>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</si>
  <si>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</si>
  <si>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</si>
  <si>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</si>
  <si>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</si>
  <si>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</si>
  <si>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</si>
  <si>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</si>
  <si>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</si>
  <si>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</si>
  <si>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</si>
  <si>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</si>
  <si>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</si>
  <si>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</si>
  <si>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</si>
  <si>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</si>
  <si>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</si>
  <si>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</si>
  <si>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</si>
  <si>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</si>
  <si>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</si>
  <si>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</si>
  <si>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</si>
  <si>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</si>
  <si>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</si>
  <si>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</si>
  <si>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</si>
  <si>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</si>
  <si>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</si>
  <si>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</si>
  <si>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</si>
  <si>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</si>
  <si>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</si>
  <si>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</si>
  <si>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</si>
  <si>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</si>
  <si>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</si>
  <si>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</si>
  <si>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</si>
  <si>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</si>
  <si>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</si>
  <si>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</si>
  <si>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</si>
  <si>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</si>
  <si>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</si>
  <si>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</si>
  <si>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</si>
  <si>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</si>
  <si>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</si>
  <si>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</si>
  <si>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</si>
  <si>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</si>
  <si>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</si>
  <si>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</si>
  <si>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</si>
  <si>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</si>
  <si>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</si>
  <si>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</si>
  <si>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</si>
  <si>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</si>
  <si>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</si>
  <si>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</si>
  <si>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</si>
  <si>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</si>
  <si>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</si>
  <si>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</si>
  <si>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</si>
  <si>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</si>
  <si>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</si>
  <si>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</si>
  <si>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</si>
  <si>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</si>
  <si>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</si>
  <si>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</si>
  <si>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</si>
  <si>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</si>
  <si>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</si>
  <si>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</si>
  <si>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</si>
  <si>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</si>
  <si>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</si>
  <si>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</si>
  <si>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</si>
  <si>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</si>
  <si>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</si>
  <si>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</si>
  <si>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</si>
  <si>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</si>
  <si>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</si>
  <si>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</si>
  <si>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</si>
  <si>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</si>
  <si>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</si>
  <si>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</si>
  <si>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</si>
  <si>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</si>
  <si>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</si>
  <si>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</si>
  <si>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</si>
  <si>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</si>
  <si>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</si>
  <si>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</si>
  <si>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</si>
  <si>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</si>
  <si>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</si>
  <si>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</si>
  <si>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</si>
  <si>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</si>
  <si>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</si>
  <si>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</si>
  <si>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</si>
  <si>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</si>
  <si>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</si>
  <si>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</si>
  <si>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</si>
  <si>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</si>
  <si>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</si>
  <si>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</si>
  <si>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</si>
  <si>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</si>
  <si>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</si>
  <si>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</si>
  <si>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</si>
  <si>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</si>
  <si>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</si>
  <si>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</si>
  <si>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</si>
  <si>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</si>
  <si>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</si>
  <si>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</si>
  <si>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</si>
  <si>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</si>
  <si>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</si>
  <si>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</si>
  <si>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</si>
  <si>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</si>
  <si>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</si>
  <si>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</si>
  <si>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</si>
  <si>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</si>
  <si>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</si>
  <si>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</si>
  <si>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</si>
  <si>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</si>
  <si>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</si>
  <si>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</si>
  <si>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</si>
  <si>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</si>
  <si>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</si>
  <si>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</si>
  <si>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</si>
  <si>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</si>
  <si>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</si>
  <si>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</si>
  <si>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</si>
  <si>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</si>
  <si>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</si>
  <si>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</si>
  <si>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</si>
  <si>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</si>
  <si>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</si>
  <si>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</si>
  <si>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</si>
  <si>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</si>
  <si>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</si>
  <si>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</si>
  <si>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</si>
  <si>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</si>
  <si>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</si>
  <si>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</si>
  <si>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</si>
  <si>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</si>
  <si>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</si>
  <si>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</si>
  <si>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</si>
  <si>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</si>
  <si>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</si>
  <si>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</si>
  <si>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</si>
  <si>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</si>
  <si>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</si>
  <si>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</si>
  <si>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</si>
  <si>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</si>
  <si>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</si>
  <si>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</si>
  <si>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</si>
  <si>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</si>
  <si>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</si>
  <si>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</si>
  <si>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</si>
  <si>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</si>
  <si>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</si>
  <si>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</si>
  <si>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</si>
  <si>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</si>
  <si>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</si>
  <si>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</si>
  <si>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</si>
  <si>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</si>
  <si>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</si>
  <si>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</si>
  <si>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</si>
  <si>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</si>
  <si>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</si>
  <si>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</si>
  <si>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</si>
  <si>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</si>
  <si>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</si>
  <si>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</si>
  <si>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</si>
  <si>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</si>
  <si>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</si>
  <si>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</si>
  <si>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</si>
  <si>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</si>
  <si>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</si>
  <si>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</si>
  <si>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</si>
  <si>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</si>
  <si>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</si>
  <si>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</si>
  <si>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</si>
  <si>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</si>
  <si>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</si>
  <si>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</si>
  <si>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</si>
  <si>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</si>
  <si>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</si>
  <si>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</si>
  <si>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</si>
  <si>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</si>
  <si>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</si>
  <si>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</si>
  <si>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</si>
  <si>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</si>
  <si>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</si>
  <si>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</si>
  <si>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</si>
  <si>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</si>
  <si>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</si>
  <si>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</si>
  <si>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</si>
  <si>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</si>
  <si>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</si>
  <si>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</si>
  <si>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</si>
  <si>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</si>
  <si>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</si>
  <si>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</si>
  <si>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</si>
  <si>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</si>
  <si>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</si>
  <si>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</si>
  <si>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</si>
  <si>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</si>
  <si>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</si>
  <si>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</si>
  <si>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</si>
  <si>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</si>
  <si>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</si>
  <si>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</si>
  <si>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</si>
  <si>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</si>
  <si>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</si>
  <si>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</si>
  <si>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</si>
  <si>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</si>
  <si>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</si>
  <si>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</si>
  <si>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</si>
  <si>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</si>
  <si>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</si>
  <si>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</si>
  <si>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</si>
  <si>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</si>
  <si>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</si>
  <si>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</si>
  <si>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</si>
  <si>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</si>
  <si>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</si>
  <si>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</si>
  <si>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</si>
  <si>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</si>
  <si>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</si>
  <si>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</si>
  <si>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</si>
  <si>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</si>
  <si>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</si>
  <si>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</si>
  <si>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</si>
  <si>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</si>
  <si>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</si>
  <si>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</si>
  <si>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</si>
  <si>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</si>
  <si>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</si>
  <si>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</si>
  <si>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</si>
  <si>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</si>
  <si>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</si>
  <si>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</si>
  <si>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</si>
  <si>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</si>
  <si>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</si>
  <si>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</si>
  <si>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</si>
  <si>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</si>
  <si>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</si>
  <si>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</si>
  <si>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</si>
  <si>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</si>
  <si>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</si>
  <si>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</si>
  <si>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</si>
  <si>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</si>
  <si>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</si>
  <si>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</si>
  <si>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</si>
  <si>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</si>
  <si>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</si>
  <si>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</si>
  <si>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</si>
  <si>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</si>
  <si>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</si>
  <si>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</si>
  <si>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</si>
  <si>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</si>
  <si>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</si>
  <si>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</si>
  <si>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</si>
  <si>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</si>
  <si>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</si>
  <si>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</si>
  <si>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</si>
  <si>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</si>
  <si>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</si>
  <si>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</si>
  <si>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</si>
  <si>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</si>
  <si>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</si>
  <si>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</si>
  <si>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</si>
  <si>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</si>
  <si>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</si>
  <si>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</si>
  <si>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</si>
  <si>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</si>
  <si>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</si>
  <si>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</si>
  <si>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</si>
  <si>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</si>
  <si>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</si>
  <si>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</si>
  <si>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</si>
  <si>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</si>
  <si>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</si>
  <si>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</si>
  <si>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</si>
  <si>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</si>
  <si>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</si>
  <si>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</si>
  <si>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</si>
  <si>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</si>
  <si>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</si>
  <si>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</si>
  <si>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</si>
  <si>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</si>
  <si>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</si>
  <si>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</si>
  <si>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</si>
  <si>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</si>
  <si>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</si>
  <si>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</si>
  <si>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</si>
  <si>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</si>
  <si>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</si>
  <si>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</si>
  <si>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</si>
  <si>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</si>
  <si>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</si>
  <si>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</si>
  <si>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</si>
  <si>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</si>
  <si>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</si>
  <si>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</si>
  <si>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</si>
  <si>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</si>
  <si>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</si>
  <si>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</si>
  <si>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</si>
  <si>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</si>
  <si>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</si>
  <si>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</si>
  <si>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</si>
  <si>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</si>
  <si>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</si>
  <si>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</si>
  <si>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</si>
  <si>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</si>
  <si>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</si>
  <si>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</si>
  <si>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</si>
  <si>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</si>
  <si>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</si>
  <si>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</si>
  <si>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</si>
  <si>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</si>
  <si>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</si>
  <si>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</si>
  <si>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</si>
  <si>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</si>
  <si>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</si>
  <si>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</si>
  <si>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</si>
  <si>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</si>
  <si>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</si>
  <si>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</si>
  <si>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</si>
  <si>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</si>
  <si>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</si>
  <si>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</si>
  <si>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</si>
  <si>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</si>
  <si>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</si>
  <si>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</si>
  <si>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</si>
  <si>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</si>
  <si>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</si>
  <si>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</si>
  <si>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</si>
  <si>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</si>
  <si>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</si>
  <si>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</si>
  <si>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</si>
  <si>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</si>
  <si>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</si>
  <si>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</si>
  <si>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</si>
  <si>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</si>
  <si>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</si>
  <si>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</si>
  <si>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</si>
  <si>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</si>
  <si>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</si>
  <si>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</si>
  <si>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</si>
  <si>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</si>
  <si>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</si>
  <si>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</si>
  <si>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</si>
  <si>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</si>
  <si>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</si>
  <si>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</si>
  <si>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</si>
  <si>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</si>
  <si>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</si>
  <si>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</si>
  <si>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</si>
  <si>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</si>
  <si>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</si>
  <si>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</si>
  <si>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</si>
  <si>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</si>
  <si>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</si>
  <si>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</si>
  <si>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</si>
  <si>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</si>
  <si>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</si>
  <si>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</si>
  <si>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</si>
  <si>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</si>
  <si>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</si>
  <si>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</si>
  <si>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</si>
  <si>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</si>
  <si>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</si>
  <si>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</si>
  <si>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</si>
  <si>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</si>
  <si>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</si>
  <si>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</si>
  <si>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</si>
  <si>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</si>
  <si>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</si>
  <si>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</si>
  <si>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</si>
  <si>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</si>
  <si>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</si>
  <si>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</si>
  <si>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</si>
  <si>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</si>
  <si>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</si>
  <si>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</si>
  <si>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</si>
  <si>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</si>
  <si>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</si>
  <si>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</si>
  <si>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</si>
  <si>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</si>
  <si>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</si>
  <si>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</si>
  <si>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</si>
  <si>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</si>
  <si>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</si>
  <si>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</si>
  <si>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</si>
  <si>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</si>
  <si>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</si>
  <si>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</si>
  <si>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</si>
  <si>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</si>
  <si>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</si>
  <si>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</si>
  <si>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</si>
  <si>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</si>
  <si>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</si>
  <si>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</si>
  <si>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</si>
  <si>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</si>
  <si>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</si>
  <si>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</si>
  <si>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</si>
  <si>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</si>
  <si>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</si>
  <si>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</si>
  <si>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</si>
  <si>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</si>
  <si>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</si>
  <si>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</si>
  <si>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</si>
  <si>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</si>
  <si>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</si>
  <si>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</si>
  <si>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</si>
  <si>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</si>
  <si>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</si>
  <si>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</si>
  <si>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</si>
  <si>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</si>
  <si>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</si>
  <si>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</si>
  <si>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</si>
  <si>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</si>
  <si>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</si>
  <si>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</si>
  <si>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</si>
  <si>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</si>
  <si>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</si>
  <si>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</si>
  <si>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</si>
  <si>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</si>
  <si>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</si>
  <si>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</si>
  <si>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</si>
  <si>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</si>
  <si>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</si>
  <si>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</si>
  <si>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</si>
  <si>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</si>
  <si>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</si>
  <si>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</si>
  <si>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</si>
  <si>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</si>
  <si>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</si>
  <si>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</si>
  <si>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</si>
  <si>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</si>
  <si>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</si>
  <si>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</si>
  <si>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</si>
  <si>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</si>
  <si>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</si>
  <si>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</si>
  <si>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</si>
  <si>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</si>
  <si>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</si>
  <si>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</si>
  <si>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</si>
  <si>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</si>
  <si>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</si>
  <si>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</si>
  <si>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</si>
  <si>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</si>
  <si>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</si>
  <si>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</si>
  <si>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</si>
  <si>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</si>
  <si>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</si>
  <si>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</si>
  <si>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</si>
  <si>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</si>
  <si>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</si>
  <si>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</si>
  <si>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</si>
  <si>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</si>
  <si>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</si>
  <si>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</si>
  <si>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</si>
  <si>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</si>
  <si>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</si>
  <si>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</si>
  <si>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</si>
  <si>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</si>
  <si>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</si>
  <si>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</si>
  <si>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</si>
  <si>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</si>
  <si>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</si>
  <si>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</si>
  <si>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</si>
  <si>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</si>
  <si>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</si>
  <si>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</si>
  <si>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</si>
  <si>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</si>
  <si>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</si>
  <si>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</si>
  <si>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</si>
  <si>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</si>
  <si>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</si>
  <si>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</si>
  <si>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</si>
  <si>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</si>
  <si>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</si>
  <si>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</si>
  <si>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</si>
  <si>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</si>
  <si>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</si>
  <si>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</si>
  <si>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</si>
  <si>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</si>
  <si>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</si>
  <si>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</si>
  <si>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</si>
  <si>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</si>
  <si>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</si>
  <si>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</si>
  <si>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</si>
  <si>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</si>
  <si>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</si>
  <si>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</si>
  <si>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</si>
  <si>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</si>
  <si>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</si>
  <si>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</si>
  <si>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</si>
  <si>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</si>
  <si>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</si>
  <si>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</si>
  <si>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</si>
  <si>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</si>
  <si>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</si>
  <si>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</si>
  <si>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</si>
  <si>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</si>
  <si>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</si>
  <si>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</si>
  <si>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</si>
  <si>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</si>
  <si>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</si>
  <si>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</si>
  <si>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</si>
  <si>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</si>
  <si>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</si>
  <si>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</si>
  <si>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</si>
  <si>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</si>
  <si>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</si>
  <si>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</si>
  <si>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</si>
  <si>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</si>
  <si>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</si>
  <si>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</si>
  <si>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</si>
  <si>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</si>
  <si>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</si>
  <si>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</si>
  <si>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</si>
  <si>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</si>
  <si>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</si>
  <si>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</si>
  <si>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</si>
  <si>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</si>
  <si>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</si>
  <si>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</si>
  <si>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</si>
  <si>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</si>
  <si>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</si>
  <si>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</si>
  <si>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</si>
  <si>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</si>
  <si>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</si>
  <si>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</si>
  <si>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</si>
  <si>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</si>
  <si>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</si>
  <si>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</si>
  <si>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</si>
  <si>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</si>
  <si>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</si>
  <si>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</si>
  <si>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</si>
  <si>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</si>
  <si>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</si>
  <si>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</si>
  <si>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</si>
  <si>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</si>
  <si>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</si>
  <si>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</si>
  <si>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</si>
  <si>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</si>
  <si>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</si>
  <si>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</si>
  <si>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</si>
  <si>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</si>
  <si>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</si>
  <si>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</si>
  <si>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</si>
  <si>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</si>
  <si>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</si>
  <si>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</si>
  <si>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</si>
  <si>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</si>
  <si>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</si>
  <si>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</si>
  <si>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</si>
  <si>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</si>
  <si>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</si>
  <si>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</si>
  <si>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</si>
  <si>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</si>
  <si>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</si>
  <si>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</si>
  <si>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</si>
  <si>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</si>
  <si>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</si>
  <si>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</si>
  <si>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</si>
  <si>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</si>
  <si>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</si>
  <si>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</si>
  <si>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</si>
  <si>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</si>
  <si>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</si>
  <si>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</si>
  <si>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</si>
  <si>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</si>
  <si>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</si>
  <si>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</si>
  <si>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</si>
  <si>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</si>
  <si>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</si>
  <si>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</si>
  <si>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</si>
  <si>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</si>
  <si>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</si>
  <si>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</si>
  <si>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</si>
  <si>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</si>
  <si>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</si>
  <si>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</si>
  <si>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</si>
  <si>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</si>
  <si>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</si>
  <si>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</si>
  <si>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</si>
  <si>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</si>
  <si>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</si>
  <si>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</si>
  <si>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</si>
  <si>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</si>
  <si>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</si>
  <si>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</si>
  <si>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</si>
  <si>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</si>
  <si>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</si>
  <si>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</si>
  <si>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</si>
  <si>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</si>
  <si>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</si>
  <si>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</si>
  <si>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</si>
  <si>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</si>
  <si>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</si>
  <si>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</si>
  <si>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</si>
  <si>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</si>
  <si>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</si>
  <si>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</si>
  <si>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</si>
  <si>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</si>
  <si>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</si>
  <si>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</si>
  <si>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</si>
  <si>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</si>
  <si>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</si>
  <si>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</si>
  <si>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</si>
  <si>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</si>
  <si>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</si>
  <si>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</si>
  <si>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</si>
  <si>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</si>
  <si>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</si>
  <si>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</si>
  <si>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</si>
  <si>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</si>
  <si>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</si>
  <si>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</si>
  <si>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</si>
  <si>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</si>
  <si>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</si>
  <si>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</si>
  <si>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</si>
  <si>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</si>
  <si>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</si>
  <si>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</si>
  <si>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</si>
  <si>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</si>
  <si>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</si>
  <si>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</si>
  <si>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</si>
  <si>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</si>
  <si>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</si>
  <si>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</si>
  <si>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</si>
  <si>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</si>
  <si>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</si>
  <si>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</si>
  <si>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</si>
  <si>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</si>
  <si>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</si>
  <si>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</si>
  <si>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</si>
  <si>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</si>
  <si>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</si>
  <si>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</si>
  <si>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</si>
  <si>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</si>
  <si>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</si>
  <si>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</si>
  <si>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</si>
  <si>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</si>
  <si>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</si>
  <si>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</si>
  <si>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</si>
  <si>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</si>
  <si>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</si>
  <si>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</si>
  <si>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</si>
  <si>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</si>
  <si>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</si>
  <si>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</si>
  <si>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</si>
  <si>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</si>
  <si>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</si>
  <si>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</si>
  <si>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</si>
  <si>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</si>
  <si>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</si>
  <si>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</si>
  <si>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</si>
  <si>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</si>
  <si>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</si>
  <si>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</si>
  <si>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</si>
  <si>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</si>
  <si>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</si>
  <si>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</si>
  <si>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</si>
  <si>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</si>
  <si>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</si>
  <si>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</si>
  <si>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</si>
  <si>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</si>
  <si>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</si>
  <si>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</si>
  <si>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</si>
  <si>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</si>
  <si>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</si>
  <si>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</si>
  <si>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</si>
  <si>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</si>
  <si>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</si>
  <si>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</si>
  <si>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</si>
  <si>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</si>
  <si>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</si>
  <si>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</si>
  <si>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</si>
  <si>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</si>
  <si>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</si>
  <si>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</si>
  <si>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</si>
  <si>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</si>
  <si>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</si>
  <si>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</si>
  <si>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</si>
  <si>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</si>
  <si>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</si>
  <si>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</si>
  <si>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</si>
  <si>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</si>
  <si>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</si>
  <si>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</si>
  <si>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</si>
  <si>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</si>
  <si>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</si>
  <si>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</si>
  <si>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</si>
  <si>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</si>
  <si>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</si>
  <si>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</si>
  <si>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</si>
  <si>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</si>
  <si>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</si>
  <si>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</si>
  <si>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</si>
  <si>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</si>
  <si>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</si>
  <si>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</si>
  <si>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</si>
  <si>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</si>
  <si>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</si>
  <si>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</si>
  <si>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</si>
  <si>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</si>
  <si>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</si>
  <si>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</si>
  <si>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</si>
  <si>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</si>
  <si>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</si>
  <si>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</si>
  <si>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</si>
  <si>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</si>
  <si>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</si>
  <si>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</si>
  <si>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</si>
  <si>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</si>
  <si>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</si>
  <si>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</si>
  <si>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</si>
  <si>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</si>
  <si>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</si>
  <si>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</si>
  <si>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</si>
  <si>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</si>
  <si>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</si>
  <si>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</si>
  <si>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</si>
  <si>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</si>
  <si>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</si>
  <si>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</si>
  <si>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</si>
  <si>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</si>
  <si>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</si>
  <si>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</si>
  <si>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</si>
  <si>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</si>
  <si>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</si>
  <si>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</si>
  <si>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</si>
  <si>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</si>
  <si>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</si>
  <si>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</si>
  <si>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</si>
  <si>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</si>
  <si>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</si>
  <si>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</si>
  <si>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</si>
  <si>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</si>
  <si>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</si>
  <si>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</si>
  <si>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</si>
  <si>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</si>
  <si>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</si>
  <si>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</si>
  <si>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</si>
  <si>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</si>
  <si>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</si>
  <si>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</si>
  <si>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</si>
  <si>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</si>
  <si>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</si>
  <si>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</si>
  <si>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</si>
  <si>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</si>
  <si>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</si>
  <si>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</si>
  <si>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</si>
  <si>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</si>
  <si>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</si>
  <si>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</si>
  <si>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</si>
  <si>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</si>
  <si>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</si>
  <si>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</si>
  <si>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</si>
  <si>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</si>
  <si>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</si>
  <si>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</si>
  <si>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</si>
  <si>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</si>
  <si>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</si>
  <si>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</si>
  <si>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</si>
  <si>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</si>
  <si>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</si>
  <si>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</si>
  <si>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</si>
  <si>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</si>
  <si>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</si>
  <si>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</si>
  <si>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</si>
  <si>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</si>
  <si>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</si>
  <si>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</si>
  <si>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</si>
  <si>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</si>
  <si>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</si>
  <si>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</si>
  <si>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</si>
  <si>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</si>
  <si>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</si>
  <si>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</si>
  <si>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</si>
  <si>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</si>
  <si>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</si>
  <si>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</si>
  <si>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</si>
  <si>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</si>
  <si>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</si>
  <si>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</si>
  <si>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</si>
  <si>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</si>
  <si>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</si>
  <si>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</si>
  <si>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</si>
  <si>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</si>
  <si>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</si>
  <si>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</si>
  <si>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</si>
  <si>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</si>
  <si>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</si>
  <si>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</si>
  <si>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</si>
  <si>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</si>
  <si>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</si>
  <si>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</si>
  <si>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</si>
  <si>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</si>
  <si>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</si>
  <si>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</si>
  <si>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</si>
  <si>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</si>
  <si>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</si>
  <si>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</si>
  <si>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</si>
  <si>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</si>
  <si>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</si>
  <si>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</si>
  <si>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</si>
  <si>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</si>
  <si>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</si>
  <si>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</si>
  <si>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</si>
  <si>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</si>
  <si>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</si>
  <si>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</si>
  <si>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</si>
  <si>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</si>
  <si>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</si>
  <si>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</si>
  <si>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</si>
  <si>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</si>
  <si>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</si>
  <si>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</si>
  <si>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</si>
  <si>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</si>
  <si>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</si>
  <si>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</si>
  <si>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</si>
  <si>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</si>
  <si>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</si>
  <si>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</si>
  <si>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</si>
  <si>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</si>
  <si>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</si>
  <si>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</si>
  <si>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</si>
  <si>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</si>
  <si>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</si>
  <si>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</si>
  <si>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</si>
  <si>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</si>
  <si>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</si>
  <si>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</si>
  <si>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</si>
  <si>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</si>
  <si>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</si>
  <si>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</si>
  <si>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</si>
  <si>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</si>
  <si>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</si>
  <si>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</si>
  <si>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</si>
  <si>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</si>
  <si>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</si>
  <si>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</si>
  <si>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</si>
  <si>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</si>
  <si>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</si>
  <si>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</si>
  <si>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</si>
  <si>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</si>
  <si>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</si>
  <si>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</si>
  <si>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</si>
  <si>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</si>
  <si>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</si>
  <si>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</si>
  <si>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</si>
  <si>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</si>
  <si>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</si>
  <si>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</si>
  <si>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</si>
  <si>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</si>
  <si>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</si>
  <si>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</si>
  <si>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</si>
  <si>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</si>
  <si>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</si>
  <si>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</si>
  <si>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</si>
  <si>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</si>
  <si>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</si>
  <si>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</si>
  <si>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</si>
  <si>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</si>
  <si>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</si>
  <si>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</si>
  <si>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</si>
  <si>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</si>
  <si>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</si>
  <si>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</si>
  <si>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</si>
  <si>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</si>
  <si>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</si>
  <si>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</si>
  <si>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</si>
  <si>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</si>
  <si>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</si>
  <si>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</si>
  <si>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</si>
  <si>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</si>
  <si>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</si>
  <si>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</si>
  <si>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</si>
  <si>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</si>
  <si>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</si>
  <si>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</si>
  <si>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</si>
  <si>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</si>
  <si>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</si>
  <si>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</si>
  <si>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</si>
  <si>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</si>
  <si>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</si>
  <si>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</si>
  <si>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</si>
  <si>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</si>
  <si>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</si>
  <si>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</si>
  <si>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</si>
  <si>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</si>
  <si>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</si>
  <si>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</si>
  <si>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</si>
  <si>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</si>
  <si>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</si>
  <si>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</si>
  <si>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</si>
  <si>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</si>
  <si>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</si>
  <si>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</si>
  <si>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</si>
  <si>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</si>
  <si>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</si>
  <si>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</si>
  <si>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</si>
  <si>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</si>
  <si>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</si>
  <si>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</si>
  <si>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</si>
  <si>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</si>
  <si>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</si>
  <si>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</si>
  <si>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</si>
  <si>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</si>
  <si>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</si>
  <si>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</si>
  <si>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</si>
  <si>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</si>
  <si>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</si>
  <si>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</si>
  <si>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</si>
  <si>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</si>
  <si>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</si>
  <si>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</si>
  <si>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</si>
  <si>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</si>
  <si>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</si>
  <si>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</si>
  <si>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</si>
  <si>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</si>
  <si>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</si>
  <si>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</si>
  <si>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</si>
  <si>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</si>
  <si>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</si>
  <si>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</si>
  <si>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</si>
  <si>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</si>
  <si>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</si>
  <si>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</si>
  <si>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</si>
  <si>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</si>
  <si>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</si>
  <si>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</si>
  <si>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</si>
  <si>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</si>
  <si>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</si>
  <si>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</si>
  <si>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</si>
  <si>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</si>
  <si>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</si>
  <si>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</si>
  <si>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</si>
  <si>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</si>
  <si>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</si>
  <si>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</si>
  <si>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</si>
  <si>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</si>
  <si>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</si>
  <si>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</si>
  <si>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</si>
  <si>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</si>
  <si>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</si>
  <si>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</si>
  <si>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</si>
  <si>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</si>
  <si>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</si>
  <si>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</si>
  <si>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</si>
  <si>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</si>
  <si>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</si>
  <si>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</si>
  <si>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</si>
  <si>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</si>
  <si>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</si>
  <si>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</si>
  <si>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</si>
  <si>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</si>
  <si>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</si>
  <si>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</si>
  <si>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</si>
  <si>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</si>
  <si>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</si>
  <si>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</si>
  <si>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</si>
  <si>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</si>
  <si>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</si>
  <si>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</si>
  <si>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</si>
  <si>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</si>
  <si>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</si>
  <si>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</si>
  <si>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</si>
  <si>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</si>
  <si>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</si>
  <si>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</si>
  <si>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</si>
  <si>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</si>
  <si>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</si>
  <si>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</si>
  <si>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</si>
  <si>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</si>
  <si>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</si>
  <si>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</si>
  <si>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</si>
  <si>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</si>
  <si>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</si>
  <si>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</si>
  <si>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</si>
  <si>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</si>
  <si>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</si>
  <si>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</si>
  <si>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</si>
  <si>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</si>
  <si>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</si>
  <si>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</si>
  <si>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</si>
  <si>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</si>
  <si>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</si>
  <si>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</si>
  <si>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</si>
  <si>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</si>
  <si>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</si>
  <si>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</si>
  <si>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</si>
  <si>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</si>
  <si>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</si>
  <si>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</si>
  <si>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</si>
  <si>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</si>
  <si>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</si>
  <si>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</si>
  <si>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</si>
  <si>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</si>
  <si>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</si>
  <si>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</si>
  <si>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</si>
  <si>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</si>
  <si>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</si>
  <si>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</si>
  <si>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</si>
  <si>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</si>
  <si>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</si>
  <si>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</si>
  <si>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</si>
  <si>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</si>
  <si>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</si>
  <si>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</si>
  <si>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</si>
  <si>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</si>
  <si>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</si>
  <si>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</si>
  <si>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</si>
  <si>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</si>
  <si>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</si>
  <si>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</si>
  <si>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</si>
  <si>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</si>
  <si>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</si>
  <si>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</si>
  <si>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</si>
  <si>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</si>
  <si>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</si>
  <si>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</si>
  <si>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</si>
  <si>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</si>
  <si>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</si>
  <si>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</si>
  <si>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</si>
  <si>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</si>
  <si>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</si>
  <si>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</si>
  <si>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</si>
  <si>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</si>
  <si>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</si>
  <si>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</si>
  <si>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</si>
  <si>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</si>
  <si>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</si>
  <si>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</si>
  <si>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</si>
  <si>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</si>
  <si>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</si>
  <si>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</si>
  <si>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</si>
  <si>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</si>
  <si>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</si>
  <si>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</si>
  <si>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</si>
  <si>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</si>
  <si>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</si>
  <si>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</si>
  <si>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</si>
  <si>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</si>
  <si>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</si>
  <si>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</si>
  <si>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</si>
  <si>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</si>
  <si>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</si>
  <si>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</si>
  <si>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</si>
  <si>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</si>
  <si>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</si>
  <si>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</si>
  <si>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</si>
  <si>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</si>
  <si>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</si>
  <si>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</si>
  <si>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</si>
  <si>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</si>
  <si>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</si>
  <si>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</si>
  <si>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</si>
  <si>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</si>
  <si>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</si>
  <si>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</si>
  <si>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</si>
  <si>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</si>
  <si>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</si>
  <si>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</si>
  <si>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</si>
  <si>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</si>
  <si>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</si>
  <si>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</si>
  <si>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</si>
  <si>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</si>
  <si>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</si>
  <si>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</si>
  <si>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</si>
  <si>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</si>
  <si>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</si>
  <si>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</si>
  <si>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</si>
  <si>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</si>
  <si>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</si>
  <si>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</si>
  <si>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</si>
  <si>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</si>
  <si>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</si>
  <si>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</si>
  <si>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</si>
  <si>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</si>
  <si>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</si>
  <si>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</si>
  <si>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</si>
  <si>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</si>
  <si>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</si>
  <si>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</si>
  <si>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</si>
  <si>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</si>
  <si>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</si>
  <si>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</si>
  <si>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</si>
  <si>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</si>
  <si>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</si>
  <si>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</si>
  <si>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</si>
  <si>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</si>
  <si>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</si>
  <si>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</si>
  <si>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</si>
  <si>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</si>
  <si>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</si>
  <si>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</si>
  <si>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</si>
  <si>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</si>
  <si>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</si>
  <si>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</si>
  <si>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</si>
  <si>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</si>
  <si>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</si>
  <si>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</si>
  <si>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</si>
  <si>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</si>
  <si>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</si>
  <si>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</si>
  <si>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</si>
  <si>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</si>
  <si>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</si>
  <si>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</si>
  <si>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</si>
  <si>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</si>
  <si>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</si>
  <si>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</si>
  <si>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</si>
  <si>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</si>
  <si>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</si>
  <si>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</si>
  <si>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</si>
  <si>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</si>
  <si>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</si>
  <si>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</si>
  <si>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</si>
  <si>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</si>
  <si>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</si>
  <si>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</si>
  <si>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</si>
  <si>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</si>
  <si>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</si>
  <si>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</si>
  <si>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</si>
  <si>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</si>
  <si>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</si>
  <si>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</si>
  <si>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</si>
  <si>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</si>
  <si>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</si>
  <si>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</si>
  <si>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</si>
  <si>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</si>
  <si>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</si>
  <si>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</si>
  <si>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</si>
  <si>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</si>
  <si>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</si>
  <si>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</si>
  <si>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</si>
  <si>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</si>
  <si>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</si>
  <si>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</si>
  <si>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</si>
  <si>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</si>
  <si>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</si>
  <si>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</si>
  <si>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</si>
  <si>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</si>
  <si>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</si>
  <si>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</si>
  <si>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</si>
  <si>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</si>
  <si>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</si>
  <si>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</si>
  <si>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</si>
  <si>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</si>
  <si>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</si>
  <si>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</si>
  <si>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</si>
  <si>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</si>
  <si>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</si>
  <si>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</si>
  <si>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</si>
  <si>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</si>
  <si>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</si>
  <si>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</si>
  <si>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</si>
  <si>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</si>
  <si>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</si>
  <si>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</si>
  <si>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</si>
  <si>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</si>
  <si>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</si>
  <si>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</si>
  <si>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</si>
  <si>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</si>
  <si>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</si>
  <si>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</si>
  <si>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</si>
  <si>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</si>
  <si>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</si>
  <si>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</si>
  <si>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</si>
  <si>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</si>
  <si>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</si>
  <si>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</si>
  <si>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</si>
  <si>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</si>
  <si>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</si>
  <si>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</si>
  <si>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</si>
  <si>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</si>
  <si>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</si>
  <si>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</si>
  <si>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</si>
  <si>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</si>
  <si>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</si>
  <si>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</si>
  <si>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</si>
  <si>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</si>
  <si>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</si>
  <si>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</si>
  <si>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</si>
  <si>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</si>
  <si>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</si>
  <si>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</si>
  <si>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</si>
  <si>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</si>
  <si>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</si>
  <si>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</si>
  <si>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</si>
  <si>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</si>
  <si>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</si>
  <si>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</si>
  <si>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</si>
  <si>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</si>
  <si>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</si>
  <si>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</si>
  <si>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</si>
  <si>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</si>
  <si>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</si>
  <si>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</si>
  <si>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</si>
  <si>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</si>
  <si>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</si>
  <si>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</si>
  <si>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</si>
  <si>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</si>
  <si>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</si>
  <si>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</si>
  <si>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</si>
  <si>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</si>
  <si>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</si>
  <si>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</si>
  <si>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</si>
  <si>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</si>
  <si>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</si>
  <si>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</si>
  <si>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</si>
  <si>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</si>
  <si>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</si>
  <si>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</si>
  <si>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</si>
  <si>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</si>
  <si>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</si>
  <si>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</si>
  <si>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</si>
  <si>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</si>
  <si>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</si>
  <si>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</si>
  <si>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</si>
  <si>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</si>
  <si>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</si>
  <si>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</si>
  <si>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</si>
  <si>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</si>
  <si>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</si>
  <si>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</si>
  <si>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</si>
  <si>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</si>
  <si>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</si>
  <si>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</si>
  <si>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</si>
  <si>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</si>
  <si>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</si>
  <si>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</si>
  <si>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</si>
  <si>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</si>
  <si>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</si>
  <si>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</si>
  <si>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</si>
  <si>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</si>
  <si>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</si>
  <si>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</si>
  <si>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</si>
  <si>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</si>
  <si>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</si>
  <si>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</si>
  <si>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</si>
  <si>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</si>
  <si>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</si>
  <si>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</si>
  <si>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</si>
  <si>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</si>
  <si>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</si>
  <si>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</si>
  <si>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</si>
  <si>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</si>
  <si>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</si>
  <si>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</si>
  <si>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</si>
  <si>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</si>
  <si>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</si>
  <si>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</si>
  <si>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</si>
  <si>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</si>
  <si>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</si>
  <si>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</si>
  <si>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</si>
  <si>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</si>
  <si>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</si>
  <si>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</si>
  <si>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</si>
  <si>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</si>
  <si>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</si>
  <si>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</si>
  <si>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</si>
  <si>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</si>
  <si>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</si>
  <si>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</si>
  <si>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</si>
  <si>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</si>
  <si>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</si>
  <si>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</si>
  <si>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</si>
  <si>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</si>
  <si>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</si>
  <si>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</si>
  <si>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</si>
  <si>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</si>
  <si>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</si>
  <si>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</si>
  <si>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</si>
  <si>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</si>
  <si>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</si>
  <si>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</si>
  <si>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</si>
  <si>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</si>
  <si>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</si>
  <si>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</si>
  <si>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</si>
  <si>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</si>
  <si>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</si>
  <si>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</si>
  <si>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</si>
  <si>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</si>
  <si>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</si>
  <si>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</si>
  <si>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</si>
  <si>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</si>
  <si>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</si>
  <si>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</si>
  <si>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</si>
  <si>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</si>
  <si>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</si>
  <si>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</si>
  <si>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</si>
  <si>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</si>
  <si>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</si>
  <si>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</si>
  <si>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</si>
  <si>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</si>
  <si>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</si>
  <si>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</si>
  <si>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</si>
  <si>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(blank)</t>
  </si>
  <si>
    <t>Grand Total</t>
  </si>
  <si>
    <t>Column Labels</t>
  </si>
  <si>
    <t>Count of id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</si>
  <si>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</si>
  <si>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</si>
  <si>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</si>
  <si>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</si>
  <si>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</si>
  <si>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</si>
  <si>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</si>
  <si>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</si>
  <si>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</si>
  <si>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</si>
  <si>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</si>
  <si>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</si>
  <si>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</si>
  <si>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</si>
  <si>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</si>
  <si>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</si>
  <si>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</si>
  <si>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</si>
  <si>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</si>
  <si>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</si>
  <si>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</si>
  <si>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</si>
  <si>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</si>
  <si>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</si>
  <si>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</si>
  <si>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</si>
  <si>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</si>
  <si>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</si>
  <si>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</si>
  <si>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</si>
  <si>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</si>
  <si>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</si>
  <si>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</si>
  <si>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</si>
  <si>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</si>
  <si>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</si>
  <si>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</si>
  <si>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</si>
  <si>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</si>
  <si>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</si>
  <si>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 xml:space="preserve"> (Year)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</si>
  <si>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</si>
  <si>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</si>
  <si>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</si>
  <si>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</si>
  <si>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</si>
  <si>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</si>
  <si>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Canceled</t>
  </si>
  <si>
    <t>Less than 1000</t>
  </si>
  <si>
    <t>1000 to 4999</t>
  </si>
  <si>
    <t>5000 to 9999</t>
  </si>
  <si>
    <t>10000 to 14999</t>
  </si>
  <si>
    <t>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</si>
  <si>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</si>
  <si>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</si>
  <si>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</si>
  <si>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</si>
  <si>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</si>
  <si>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</si>
  <si>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</si>
  <si>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Percentage Failed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</si>
  <si>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</si>
  <si>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</si>
  <si>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</si>
  <si>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</si>
  <si>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</si>
  <si>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</si>
  <si>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Failed</t>
  </si>
  <si>
    <t>Amount</t>
  </si>
  <si>
    <t>Successful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</si>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</sst>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mm/dd/yyyy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111827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rgb="FF2B2B2B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16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165" fontId="16" fillId="0" borderId="0" xfId="0" applyNumberFormat="1" applyFont="1" applyAlignment="1">
      <alignment horizontal="center"/>
    </xf>
    <xf numFmtId="165" fontId="18" fillId="0" borderId="0" xfId="0" applyNumberFormat="1" applyFont="1"/>
    <xf numFmtId="165" fontId="0" fillId="0" borderId="0" xfId="0" applyNumberFormat="1"/>
    <xf numFmtId="0" fontId="16" fillId="0" borderId="0" xfId="0" applyFont="1"/>
    <xf numFmtId="9" fontId="16" fillId="0" borderId="0" xfId="0" applyNumberFormat="1" applyFont="1"/>
    <xf numFmtId="9" fontId="0" fillId="0" borderId="0" xfId="0" applyNumberFormat="1"/>
    <xf numFmtId="0" fontId="0" fillId="0" borderId="12" xfId="0" applyBorder="1"/>
    <xf numFmtId="0" fontId="0" fillId="0" borderId="14" xfId="0" applyBorder="1"/>
    <xf numFmtId="0" fontId="19" fillId="0" borderId="0" xfId="0" applyFont="1"/>
    <xf numFmtId="0" fontId="20" fillId="0" borderId="0" xfId="0" applyFont="1"/>
    <xf numFmtId="0" fontId="16" fillId="0" borderId="10" xfId="0" applyFont="1" applyBorder="1"/>
    <xf numFmtId="0" fontId="16" fillId="0" borderId="11" xfId="0" applyFont="1" applyBorder="1"/>
    <xf numFmtId="0" fontId="16" fillId="0" borderId="13" xfId="0" applyFont="1" applyBorder="1"/>
    <xf numFmtId="0" fontId="16" fillId="0" borderId="15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2.xlsx]Sub Category Stacke Pivot Table!PivotTable2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 Stacke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 Stacke Pivot Table'!$A$6:$A$31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 Category Stacke Pivot Table'!$B$6:$B$31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3-40D1-95C8-4088F0942825}"/>
            </c:ext>
          </c:extLst>
        </c:ser>
        <c:ser>
          <c:idx val="1"/>
          <c:order val="1"/>
          <c:tx>
            <c:strRef>
              <c:f>'Sub Category Stacke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 Stacke Pivot Table'!$A$6:$A$31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 Category Stacke Pivot Table'!$C$6:$C$31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3-40D1-95C8-4088F0942825}"/>
            </c:ext>
          </c:extLst>
        </c:ser>
        <c:ser>
          <c:idx val="2"/>
          <c:order val="2"/>
          <c:tx>
            <c:strRef>
              <c:f>'Sub Category Stacke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 Stacke Pivot Table'!$A$6:$A$31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 Category Stacke Pivot Table'!$D$6:$D$31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3-40D1-95C8-4088F0942825}"/>
            </c:ext>
          </c:extLst>
        </c:ser>
        <c:ser>
          <c:idx val="3"/>
          <c:order val="3"/>
          <c:tx>
            <c:strRef>
              <c:f>'Sub Category Stacke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 Stacke Pivot Table'!$A$6:$A$31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 Category Stacke Pivot Table'!$E$6:$E$31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3-40D1-95C8-4088F0942825}"/>
            </c:ext>
          </c:extLst>
        </c:ser>
        <c:ser>
          <c:idx val="4"/>
          <c:order val="4"/>
          <c:tx>
            <c:strRef>
              <c:f>'Sub Category Stacke Pivot Table'!$F$4:$F$5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 Category Stacke Pivot Table'!$A$6:$A$31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 Category Stacke Pivot Table'!$F$6:$F$31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6703-40D1-95C8-4088F0942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1903840"/>
        <c:axId val="831892800"/>
      </c:barChart>
      <c:catAx>
        <c:axId val="83190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892800"/>
        <c:crosses val="autoZero"/>
        <c:auto val="1"/>
        <c:lblAlgn val="ctr"/>
        <c:lblOffset val="100"/>
        <c:noMultiLvlLbl val="0"/>
      </c:catAx>
      <c:valAx>
        <c:axId val="83189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90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2.xlsx]Parent Category Pivot Table!PivotTable2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00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'Parent 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9-48B4-B430-94C959C11D89}"/>
            </c:ext>
          </c:extLst>
        </c:ser>
        <c:ser>
          <c:idx val="1"/>
          <c:order val="1"/>
          <c:tx>
            <c:strRef>
              <c:f>'Parent Category 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'Parent 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99-48B4-B430-94C959C11D89}"/>
            </c:ext>
          </c:extLst>
        </c:ser>
        <c:ser>
          <c:idx val="2"/>
          <c:order val="2"/>
          <c:tx>
            <c:strRef>
              <c:f>'Parent Category 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cat>
            <c:strRef>
              <c:f>'Parent 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99-48B4-B430-94C959C11D89}"/>
            </c:ext>
          </c:extLst>
        </c:ser>
        <c:ser>
          <c:idx val="3"/>
          <c:order val="3"/>
          <c:tx>
            <c:strRef>
              <c:f>'Parent Category 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'Parent 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99-48B4-B430-94C959C11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6286912"/>
        <c:axId val="1176280672"/>
      </c:barChart>
      <c:catAx>
        <c:axId val="117628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280672"/>
        <c:crosses val="autoZero"/>
        <c:auto val="1"/>
        <c:lblAlgn val="ctr"/>
        <c:lblOffset val="100"/>
        <c:noMultiLvlLbl val="0"/>
      </c:catAx>
      <c:valAx>
        <c:axId val="11762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28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2.xlsx]Date Created Conversion Pivot!PivotTable4</c:name>
    <c:fmtId val="0"/>
  </c:pivotSource>
  <c:chart>
    <c:autoTitleDeleted val="0"/>
    <c:pivotFmts>
      <c:pivotFmt>
        <c:idx val="0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5"/>
            </a:solidFill>
            <a:ln w="9525" cap="flat" cmpd="sng" algn="ctr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Conversion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'Date Created Conversion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 Pivot'!$B$6:$B$18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B1-4F93-BAD8-A88373FF09F8}"/>
            </c:ext>
          </c:extLst>
        </c:ser>
        <c:ser>
          <c:idx val="1"/>
          <c:order val="1"/>
          <c:tx>
            <c:strRef>
              <c:f>'Date Created Conversion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'Date Created Conversion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 Pivot'!$C$6:$C$18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B1-4F93-BAD8-A88373FF09F8}"/>
            </c:ext>
          </c:extLst>
        </c:ser>
        <c:ser>
          <c:idx val="2"/>
          <c:order val="2"/>
          <c:tx>
            <c:strRef>
              <c:f>'Date Created Conversion Pivot'!$D$4:$D$5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'Date Created Conversion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 Pivot'!$D$6:$D$18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B1-4F93-BAD8-A88373FF0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595518351"/>
        <c:axId val="1595516911"/>
      </c:lineChart>
      <c:catAx>
        <c:axId val="15955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516911"/>
        <c:crosses val="autoZero"/>
        <c:auto val="1"/>
        <c:lblAlgn val="ctr"/>
        <c:lblOffset val="100"/>
        <c:noMultiLvlLbl val="0"/>
      </c:catAx>
      <c:valAx>
        <c:axId val="1595516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51835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A6-497C-A7CD-079C57973B01}"/>
            </c:ext>
          </c:extLst>
        </c:ser>
        <c:ser>
          <c:idx val="1"/>
          <c:order val="1"/>
          <c:tx>
            <c:strRef>
              <c:f>'Crowfunding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6-497C-A7CD-079C57973B01}"/>
            </c:ext>
          </c:extLst>
        </c:ser>
        <c:ser>
          <c:idx val="2"/>
          <c:order val="2"/>
          <c:tx>
            <c:strRef>
              <c:f>'Crowfunding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6-497C-A7CD-079C57973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160207"/>
        <c:axId val="1421163087"/>
      </c:lineChart>
      <c:catAx>
        <c:axId val="142116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163087"/>
        <c:crosses val="autoZero"/>
        <c:auto val="1"/>
        <c:lblAlgn val="ctr"/>
        <c:lblOffset val="100"/>
        <c:noMultiLvlLbl val="0"/>
      </c:catAx>
      <c:valAx>
        <c:axId val="142116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1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510541</xdr:colOff>
      <xdr:row>2</xdr:row>
      <xdr:rowOff>95250</xdr:rowOff>
    </xdr:from>
    <xdr:to>
      <xdr:col>15</xdr:col>
      <xdr:colOff>666751</xdr:colOff>
      <xdr:row>30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ABF08C-A2AF-4322-A8DF-102BA4078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83502</xdr:colOff>
      <xdr:row>2</xdr:row>
      <xdr:rowOff>50165</xdr:rowOff>
    </xdr:from>
    <xdr:to>
      <xdr:col>14</xdr:col>
      <xdr:colOff>247967</xdr:colOff>
      <xdr:row>15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E7F40A-0EFA-96EA-F7D0-8EBE1D7C9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159702</xdr:colOff>
      <xdr:row>4</xdr:row>
      <xdr:rowOff>41592</xdr:rowOff>
    </xdr:from>
    <xdr:to>
      <xdr:col>18</xdr:col>
      <xdr:colOff>94932</xdr:colOff>
      <xdr:row>17</xdr:row>
      <xdr:rowOff>181927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05A005-F6DB-A794-5452-EC443DCC7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14</xdr:row>
      <xdr:rowOff>41910</xdr:rowOff>
    </xdr:from>
    <xdr:to>
      <xdr:col>6</xdr:col>
      <xdr:colOff>80010</xdr:colOff>
      <xdr:row>28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0D0570-20B9-727C-A9D7-462B9D6C0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sab Rahim" refreshedDate="45041.48303935185" createdVersion="8" refreshedVersion="8" minRefreshableVersion="3" recordCount="1001" xr:uid="{CC04292F-F9A4-40A1-8933-42A294A58883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" numFmtId="164">
      <sharedItems containsBlank="1" containsMixedTypes="1" containsNumber="1" minValue="2.3738872403560829" maxValue="5527.27272727272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sab Rahim" refreshedDate="45041.57117372685" backgroundQuery="1" createdVersion="8" refreshedVersion="8" minRefreshableVersion="3" recordCount="0" supportSubquery="1" supportAdvancedDrill="1" xr:uid="{1B6A5CB0-811C-450F-9B70-6BBC4BAAF9B3}">
  <cacheSource type="external" connectionId="1"/>
  <cacheFields count="5"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Range].[outcome].[outcome]" caption="outcome" numFmtId="0" hierarchy="6" level="1">
      <sharedItems count="3">
        <s v="canceled"/>
        <s v="failed"/>
        <s v="successful"/>
      </sharedItems>
    </cacheField>
    <cacheField name="[Measures].[Count of id]" caption="Count of id" numFmtId="0" hierarchy="28" level="32767"/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29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pledged]" caption="Sum of pledged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id]" caption="Sum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]" caption="Count of id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s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8.8607594936708853"/>
    <n v="158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76.070175438596493"/>
    <n v="1425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175"/>
    <n v="24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143.39622641509433"/>
    <n v="53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43.678160919540232"/>
    <n v="174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288.88888888888891"/>
    <n v="18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19.823788546255507"/>
    <n v="227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155.5084745762712"/>
    <n v="70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140.90909090909091"/>
    <n v="44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3.636363636363637"/>
    <n v="220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33.33333333333334"/>
    <n v="27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114.54545454545455"/>
    <n v="5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42.857142857142854"/>
    <n v="98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141"/>
    <n v="200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179.64601769911505"/>
    <n v="452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7"/>
    <n v="100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67.734187349879903"/>
    <n v="1249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67.407407407407405"/>
    <n v="135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92.7299703264095"/>
    <n v="674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94.412607449856736"/>
    <n v="1396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168.45878136200716"/>
    <n v="558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66.404494382022477"/>
    <n v="890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31.690140845070424"/>
    <n v="142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34.567901234567898"/>
    <n v="2673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33.742331288343557"/>
    <n v="16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72.63513513513513"/>
    <n v="1480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33.33333333333334"/>
    <n v="15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58.918918918918919"/>
    <n v="2220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28.580323785803238"/>
    <n v="1606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69.767441860465112"/>
    <n v="129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15.486725663716815"/>
    <n v="2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43.779800606848724"/>
    <n v="2307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9.2637017899981551"/>
    <n v="5419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56.363636363636367"/>
    <n v="16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63.867684478371501"/>
    <n v="1965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43.75"/>
    <n v="16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75.700934579439249"/>
    <n v="10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23.134328358208954"/>
    <n v="134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112.5"/>
    <n v="88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44.444444444444443"/>
    <n v="198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50.450450450450454"/>
    <n v="111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8.1081081081081088"/>
    <n v="222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14.520283322601417"/>
    <n v="6212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16.326530612244898"/>
    <n v="98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197.91666666666666"/>
    <n v="4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40.217391304347828"/>
    <n v="92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0.067114093959731"/>
    <n v="149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13.698066639243109"/>
    <n v="243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23.762376237623762"/>
    <n v="303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00"/>
    <n v="1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07.77096114519428"/>
    <n v="1467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96"/>
    <n v="75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42.10526315789474"/>
    <n v="209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50"/>
    <n v="120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50.381679389312978"/>
    <n v="131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48.780487804878049"/>
    <n v="164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14.427860696517413"/>
    <n v="201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12.796208530805687"/>
    <n v="211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0.9375"/>
    <n v="128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58.875"/>
    <n v="1600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88.415446071904128"/>
    <n v="2253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8.0321285140562253"/>
    <n v="249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940"/>
    <n v="5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73.684210526315795"/>
    <n v="38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5.847457627118644"/>
    <n v="236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241.66666666666666"/>
    <n v="1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17.859778597785979"/>
    <n v="4065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3.170731707317074"/>
    <n v="246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464.70588235294116"/>
    <n v="17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51.717171717171716"/>
    <n v="247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8.94736842105263"/>
    <n v="76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11.111111111111111"/>
    <n v="54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15.909090909090908"/>
    <n v="88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45.882352941176471"/>
    <n v="85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57.058823529411768"/>
    <n v="170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72.980997624703093"/>
    <n v="168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169.64285714285714"/>
    <n v="56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13.636363636363637"/>
    <n v="330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68.97374701670644"/>
    <n v="83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8.6614173228346463"/>
    <n v="127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0.875912408759127"/>
    <n v="4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5.5555555555555554"/>
    <n v="180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6.4"/>
    <n v="100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83.957219251336895"/>
    <n v="374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69.014084507042256"/>
    <n v="71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36.453201970443352"/>
    <n v="203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33.94062078272606"/>
    <n v="148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42.477876106194692"/>
    <n v="113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35.416666666666664"/>
    <n v="9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73.584905660377359"/>
    <n v="106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227.2459499263623"/>
    <n v="679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0.160642570281126"/>
    <n v="498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178.36065573770492"/>
    <n v="610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6.111111111111111"/>
    <n v="180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33.333333333333336"/>
    <n v="2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9.901329901329902"/>
    <n v="2331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.504424778761061"/>
    <n v="113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80.163934426229503"/>
    <n v="1220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46.341463414634148"/>
    <n v="164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00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5.4878048780487809"/>
    <n v="164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11.011904761904763"/>
    <n v="336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270.27027027027026"/>
    <n v="37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62.180490349504431"/>
    <n v="1917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71.578947368421055"/>
    <n v="95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26.530612244897959"/>
    <n v="147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40.697674418604649"/>
    <n v="8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18.072289156626507"/>
    <n v="83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86.666666666666671"/>
    <n v="60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481.08108108108109"/>
    <n v="296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90.828402366863912"/>
    <n v="676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13.019390581717451"/>
    <n v="361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25.190839694656489"/>
    <n v="131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5.079365079365079"/>
    <n v="126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50.453995157384988"/>
    <n v="330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98.630136986301366"/>
    <n v="73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17.818181818181817"/>
    <n v="275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80.597014925373131"/>
    <n v="67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32.467532467532465"/>
    <n v="154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42.143658810325476"/>
    <n v="1782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50.166112956810629"/>
    <n v="9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40.389725420726307"/>
    <n v="3387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268.42900302114805"/>
    <n v="662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27.659574468085108"/>
    <n v="94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29.444444444444443"/>
    <n v="180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232.81653746770027"/>
    <n v="77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153.57142857142858"/>
    <n v="672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132.70676691729324"/>
    <n v="532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2700"/>
    <n v="55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18.011257035647279"/>
    <n v="533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67.417110110519857"/>
    <n v="2443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37.078651685393261"/>
    <n v="89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28.30188679245283"/>
    <n v="15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105.85106382978724"/>
    <n v="940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65.811965811965806"/>
    <n v="117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1427.5862068965516"/>
    <n v="5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36"/>
    <n v="50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83.478260869565219"/>
    <n v="1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282.51533742331287"/>
    <n v="326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29.56989247311828"/>
    <n v="186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60.03734827264239"/>
    <n v="1071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42.735042735042732"/>
    <n v="11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7.142857142857139"/>
    <n v="70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66.666666666666671"/>
    <n v="135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32.552083333333336"/>
    <n v="768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172.54901960784315"/>
    <n v="51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41.708542713567837"/>
    <n v="199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86.915887850467286"/>
    <n v="107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31.794871794871796"/>
    <n v="195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00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93.524199045671438"/>
    <n v="1467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12.292654028436019"/>
    <n v="3376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33.33920084492167"/>
    <n v="568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61.75637393767704"/>
    <n v="1059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6.83417085427136"/>
    <n v="1194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96.042216358839056"/>
    <n v="379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140"/>
    <n v="30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51.219512195121951"/>
    <n v="41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04.99725425590334"/>
    <n v="182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48.780487804878049"/>
    <n v="164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3.333333333333329"/>
    <n v="75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38.853503184713375"/>
    <n v="157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14.227642276422765"/>
    <n v="246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07.8080229226361"/>
    <n v="1396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36.07342378292099"/>
    <n v="250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40.16393442622951"/>
    <n v="244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7.80821917808219"/>
    <n v="146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134.13612565445027"/>
    <n v="955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8.389897395422256"/>
    <n v="1267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2807.4626865671644"/>
    <n v="67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980"/>
    <n v="5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30.76923076923077"/>
    <n v="26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61.947469570787959"/>
    <n v="1561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12.5"/>
    <n v="48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60.35398230088495"/>
    <n v="1130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147.05882352941177"/>
    <n v="782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14.165753924790069"/>
    <n v="273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34.285714285714285"/>
    <n v="210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12.581283573649985"/>
    <n v="3537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6.578073089700997"/>
    <n v="2107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63.235294117647058"/>
    <n v="136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8.1675708257986734"/>
    <n v="3318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59.302325581395351"/>
    <n v="86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10.588235294117647"/>
    <n v="340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52.631578947368418"/>
    <n v="1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100.22573363431151"/>
    <n v="886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41.747572815533978"/>
    <n v="1442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234.28571428571428"/>
    <n v="3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33.78684807256235"/>
    <n v="441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154.16666666666666"/>
    <n v="24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97.674418604651166"/>
    <n v="86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175.30864197530863"/>
    <n v="243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101.53846153846153"/>
    <n v="65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56.349206349206348"/>
    <n v="126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30.152671755725191"/>
    <n v="524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82"/>
    <n v="100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27.501256913021621"/>
    <n v="1989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376.1904761904762"/>
    <n v="168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8.46153846153845"/>
    <n v="13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00"/>
    <n v="1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3.375796178343949"/>
    <n v="157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101.21951219512195"/>
    <n v="8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31.991996442863496"/>
    <n v="449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1875"/>
    <n v="40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16.25"/>
    <n v="80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157.89473684210526"/>
    <n v="57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23.255813953488371"/>
    <n v="43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95.908426692644909"/>
    <n v="2053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240.71782178217822"/>
    <n v="808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41.592920353982301"/>
    <n v="226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64.246153846153845"/>
    <n v="1625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48.214285714285715"/>
    <n v="16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20.494287712753554"/>
    <n v="4289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8.4848484848484844"/>
    <n v="165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096.5034965034965"/>
    <n v="14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67.052341597796143"/>
    <n v="1815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138.5438972162741"/>
    <n v="934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14.357682619647354"/>
    <n v="397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27.095516569200779"/>
    <n v="153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464.70588235294116"/>
    <n v="17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55.759522716842589"/>
    <n v="217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34.782608695652172"/>
    <n v="138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.770139634801282"/>
    <n v="931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12.882582081246522"/>
    <n v="3594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11.530612244897959"/>
    <n v="588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26.785714285714285"/>
    <n v="112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64.581124072110285"/>
    <n v="943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55.875202593192867"/>
    <n v="2468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33.55546844374755"/>
    <n v="2551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23.762376237623762"/>
    <n v="10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107.46268656716418"/>
    <n v="67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36.956521739130437"/>
    <n v="92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1.29032258064516"/>
    <n v="62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50.335570469798661"/>
    <n v="149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3.478260869565219"/>
    <n v="92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692.98245614035091"/>
    <n v="57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28.267477203647417"/>
    <n v="32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24.742268041237114"/>
    <n v="97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78.048780487804876"/>
    <n v="41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6.479820627802692"/>
    <n v="1784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00.05938242280286"/>
    <n v="1684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33.6"/>
    <n v="250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9.6638655462184868"/>
    <n v="238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13.20754716981132"/>
    <n v="5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13.551401869158878"/>
    <n v="21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0.27027027027027"/>
    <n v="222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0.509554140127388"/>
    <n v="1884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8.440366972477065"/>
    <n v="218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9.5127610208816709"/>
    <n v="6465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00"/>
    <n v="1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70.297029702970292"/>
    <n v="101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16.949152542372882"/>
    <n v="59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91.011235955056179"/>
    <n v="1335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52.272727272727273"/>
    <n v="88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47.436652916912195"/>
    <n v="169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273.33333333333331"/>
    <n v="15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61.956521739130437"/>
    <n v="92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26.881720430107528"/>
    <n v="186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.043478260869565"/>
    <n v="138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4.137931034482758"/>
    <n v="261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185.68281938325993"/>
    <n v="45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5.88785046728972"/>
    <n v="107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4.572864321608041"/>
    <n v="199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8.2728592162554424"/>
    <n v="5512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56.97674418604651"/>
    <n v="86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5.166561910747959"/>
    <n v="318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2.254335260115607"/>
    <n v="2768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31.25"/>
    <n v="48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40.229885057471265"/>
    <n v="8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92.010582010582013"/>
    <n v="1890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2519.6721311475408"/>
    <n v="61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26.979936642027454"/>
    <n v="1894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7.659574468085108"/>
    <n v="282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60"/>
    <n v="15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33.620689655172413"/>
    <n v="116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41.353383458646618"/>
    <n v="13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.4337349397590362"/>
    <n v="83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29.670329670329672"/>
    <n v="91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14.652014652014651"/>
    <n v="546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6.3613231552162848"/>
    <n v="393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79.776915615906887"/>
    <n v="2062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63.157894736842103"/>
    <n v="13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79.31034482758622"/>
    <n v="29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74.242424242424249"/>
    <n v="132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3.5433070866141732"/>
    <n v="254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609.23913043478262"/>
    <n v="184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35.795454545454547"/>
    <n v="176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40.875912408759127"/>
    <n v="13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2.3738872403560829"/>
    <n v="33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185.68281938325993"/>
    <n v="908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6.822429906542055"/>
    <n v="107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730"/>
    <n v="10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203.125"/>
    <n v="32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3.278688524590164"/>
    <n v="183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00.99476439790575"/>
    <n v="1910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160.52631578947367"/>
    <n v="3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69.230769230769226"/>
    <n v="104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48.611111111111114"/>
    <n v="72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77.551020408163268"/>
    <n v="49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00"/>
    <n v="1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3.0508474576271185"/>
    <n v="295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310.61224489795916"/>
    <n v="245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106.25"/>
    <n v="32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.788732394366198"/>
    <n v="142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32.941176470588232"/>
    <n v="85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928.57142857142856"/>
    <n v="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49.92412746585736"/>
    <n v="659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147.19800747198008"/>
    <n v="803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54.666666666666664"/>
    <n v="75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487.5"/>
    <n v="16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52.066115702479337"/>
    <n v="121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15.793693212185996"/>
    <n v="3742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9.8654708520179373"/>
    <n v="223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0.526315789473685"/>
    <n v="133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06.45161290322579"/>
    <n v="31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88.888888888888886"/>
    <n v="108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220"/>
    <n v="30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335.29411764705884"/>
    <n v="17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131.25"/>
    <n v="64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1055"/>
    <n v="80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69.043760129659645"/>
    <n v="2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22.813467492260063"/>
    <n v="516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342.30769230769232"/>
    <n v="26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23.127035830618894"/>
    <n v="307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89.041095890410958"/>
    <n v="73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56.25"/>
    <n v="12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78.787878787878782"/>
    <n v="3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40.43424825891028"/>
    <n v="2441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444.54976303317534"/>
    <n v="21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24.332129963898918"/>
    <n v="138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7.368421052631579"/>
    <n v="190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4.042553191489361"/>
    <n v="470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37.944664031620555"/>
    <n v="253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59.478885893980234"/>
    <n v="1113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76.127901883486643"/>
    <n v="2283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65.951492537313428"/>
    <n v="1072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86.301369863013704"/>
    <n v="1095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41.301775147928993"/>
    <n v="1690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05.08866615265998"/>
    <n v="1297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94.402035623409674"/>
    <n v="393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90.930787589498806"/>
    <n v="1257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146.03658536585365"/>
    <n v="328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61.224489795918366"/>
    <n v="147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238.07228915662651"/>
    <n v="830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476.13293051359517"/>
    <n v="331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320"/>
    <n v="25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4.7120418848167542"/>
    <n v="191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57.134654033878839"/>
    <n v="3483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195.88299024918743"/>
    <n v="923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00"/>
    <n v="1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36.810730253353206"/>
    <n v="2013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84.848484848484844"/>
    <n v="33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9.729888432178509"/>
    <n v="1703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76.25"/>
    <n v="80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44.186046511627907"/>
    <n v="8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232.5"/>
    <n v="40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56.097560975609753"/>
    <n v="41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421.73913043478262"/>
    <n v="2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21.390374331550802"/>
    <n v="187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0.765217391304347"/>
    <n v="287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62.5"/>
    <n v="8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.3717277486911"/>
    <n v="191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37.410071942446045"/>
    <n v="139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4.838709677419355"/>
    <n v="186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4.285714285714286"/>
    <n v="112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7.821782178217823"/>
    <n v="101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132"/>
    <n v="75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5.242718446601941"/>
    <n v="206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35.064935064935064"/>
    <n v="154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18.823332215890044"/>
    <n v="596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86.94852941176471"/>
    <n v="2176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5.3254437869822482"/>
    <n v="169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10.683760683760683"/>
    <n v="210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379.59183673469386"/>
    <n v="441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108"/>
    <n v="25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25.954198473282442"/>
    <n v="131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391.33858267716533"/>
    <n v="12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501.97183098591552"/>
    <n v="355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163.63636363636363"/>
    <n v="44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29.761904761904763"/>
    <n v="84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34.193548387096776"/>
    <n v="155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135.82089552238807"/>
    <n v="67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33.333333333333336"/>
    <n v="189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23.838299645759534"/>
    <n v="4799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34.212840809146876"/>
    <n v="1137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26.87265917602996"/>
    <n v="1068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257.07547169811323"/>
    <n v="424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791.72413793103453"/>
    <n v="145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72.048611111111114"/>
    <n v="1152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48"/>
    <n v="50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400"/>
    <n v="151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63.992537313432834"/>
    <n v="1608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20.529584831644328"/>
    <n v="3059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23.529411764705884"/>
    <n v="3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32.272727272727273"/>
    <n v="220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28.74064837905237"/>
    <n v="1604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17.841409691629956"/>
    <n v="454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3.821138211382113"/>
    <n v="123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103.40063761955366"/>
    <n v="941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00"/>
    <n v="1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3.0100334448160537"/>
    <n v="299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182.5"/>
    <n v="40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64.941956882255383"/>
    <n v="3015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1.859633437639697"/>
    <n v="2237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68.045977011494259"/>
    <n v="435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0.930232558139537"/>
    <n v="645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7.0247933884297522"/>
    <n v="484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59.740259740259738"/>
    <n v="154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189.91596638655463"/>
    <n v="714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38.34383438343835"/>
    <n v="1111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95.121951219512198"/>
    <n v="8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5.671641791044776"/>
    <n v="134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74.01285583103765"/>
    <n v="1089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34.236856467163911"/>
    <n v="5497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271.53110047846889"/>
    <n v="418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93.537178596247401"/>
    <n v="1439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13.33333333333333"/>
    <n v="15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81.890945472736362"/>
    <n v="1999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21.871996924851047"/>
    <n v="5203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53.191489361702125"/>
    <n v="94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79.66101694915254"/>
    <n v="118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42.439024390243901"/>
    <n v="205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912.34567901234573"/>
    <n v="162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61.445783132530117"/>
    <n v="83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29.347826086956523"/>
    <n v="9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8.2191780821917817"/>
    <n v="21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69.081551860649242"/>
    <n v="2526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135.7429718875502"/>
    <n v="74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89.335827876520113"/>
    <n v="2138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96.428571428571431"/>
    <n v="84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54.255319148936174"/>
    <n v="9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84.615384615384613"/>
    <n v="91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153.28282828282829"/>
    <n v="79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540"/>
    <n v="10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88.96672504378283"/>
    <n v="1713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5.2208835341365463"/>
    <n v="24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42.1875"/>
    <n v="1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33.603238866396758"/>
    <n v="247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12.385521151330135"/>
    <n v="2293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2.737144682210157"/>
    <n v="3131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218.75"/>
    <n v="32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37.76223776223776"/>
    <n v="143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103.33333333333333"/>
    <n v="90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0.945945945945947"/>
    <n v="296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2.352941176470589"/>
    <n v="170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36.55913978494624"/>
    <n v="186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353.53075170842823"/>
    <n v="439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148.59504132231405"/>
    <n v="6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10.465116279069768"/>
    <n v="86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00"/>
    <n v="1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23.608017817371937"/>
    <n v="6286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154.83870967741936"/>
    <n v="31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54.44538526672312"/>
    <n v="1181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102.56410256410257"/>
    <n v="39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1.258384759860476"/>
    <n v="372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91.214953271028037"/>
    <n v="160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108.69565217391305"/>
    <n v="4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15.943396226415095"/>
    <n v="2120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60"/>
    <n v="105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48"/>
    <n v="50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47.5"/>
    <n v="2080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352.89719626168227"/>
    <n v="535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63.800475059382421"/>
    <n v="21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9.228243021346469"/>
    <n v="2436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58.75"/>
    <n v="80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28.571428571428573"/>
    <n v="42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0.071942446043165"/>
    <n v="139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250"/>
    <n v="16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35.220125786163521"/>
    <n v="15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9.4488188976377945"/>
    <n v="38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5.979381443298969"/>
    <n v="194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267.47826086956519"/>
    <n v="575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47.169811320754718"/>
    <n v="106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28.169014084507044"/>
    <n v="142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35.071090047393362"/>
    <n v="21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70.98214285714286"/>
    <n v="1120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75.221238938053091"/>
    <n v="113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4.963715529753266"/>
    <n v="2756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3.872832369942197"/>
    <n v="173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98.850574712643677"/>
    <n v="87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27.82834850455137"/>
    <n v="1538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466.66666666666669"/>
    <n v="9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164.98194945848377"/>
    <n v="55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8.829516539440203"/>
    <n v="1572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139.81481481481481"/>
    <n v="648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47.61904761904762"/>
    <n v="2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47.016197783461209"/>
    <n v="2346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46.086956521739133"/>
    <n v="115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108.23529411764706"/>
    <n v="85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6.666666666666668"/>
    <n v="144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3.250102333196889"/>
    <n v="244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321.00840336134456"/>
    <n v="595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14.0625"/>
    <n v="64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9.3283582089552244"/>
    <n v="268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6.410256410256409"/>
    <n v="195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3403.7037037037039"/>
    <n v="54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81.666666666666671"/>
    <n v="120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334.02417962003454"/>
    <n v="579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79.054054054054049"/>
    <n v="2072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s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85.523385300668153"/>
    <n v="1796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6.989247311827957"/>
    <n v="186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55.434782608695649"/>
    <n v="460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120.96774193548387"/>
    <n v="62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259.07780979827089"/>
    <n v="347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7.1202531645569618"/>
    <n v="252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10.52631578947368"/>
    <n v="19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47.224500957068635"/>
    <n v="3657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33.94276629570749"/>
    <n v="1258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59.541984732824424"/>
    <n v="13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408.28729281767954"/>
    <n v="362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38.07531380753138"/>
    <n v="239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237.14285714285714"/>
    <n v="35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262.68939393939394"/>
    <n v="52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64.661654135338352"/>
    <n v="133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148.22695035460993"/>
    <n v="84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5.641025641025635"/>
    <n v="78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880"/>
    <n v="10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00.22560631697688"/>
    <n v="1773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25"/>
    <n v="32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20.596205962059621"/>
    <n v="369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264.39790575916231"/>
    <n v="19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10.112359550561798"/>
    <n v="89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48.863062152602325"/>
    <n v="1979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33.333333333333336"/>
    <n v="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56.462585034013607"/>
    <n v="147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31.118421052631579"/>
    <n v="6080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112.5"/>
    <n v="80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566.66666666666663"/>
    <n v="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58.856502242152466"/>
    <n v="178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51.291208791208788"/>
    <n v="3640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.698412698412698"/>
    <n v="12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52.119026149684402"/>
    <n v="221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366.66666666666669"/>
    <n v="243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12.871287128712872"/>
    <n v="20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70"/>
    <n v="140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80.228136882129277"/>
    <n v="1052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16.74382716049382"/>
    <n v="1296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127.27272727272727"/>
    <n v="7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1.457489878542511"/>
    <n v="24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450.63291139240505"/>
    <n v="395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1571.4285714285713"/>
    <n v="4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471.66666666666669"/>
    <n v="180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33.333333333333336"/>
    <n v="84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68.698884758364315"/>
    <n v="2690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47.727272727272727"/>
    <n v="88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8.3333333333333339"/>
    <n v="156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2.144053601340033"/>
    <n v="2985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38.713910761154857"/>
    <n v="762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00"/>
    <n v="1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64.807484706729042"/>
    <n v="2779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7.826086956521735"/>
    <n v="92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65.95330739299609"/>
    <n v="102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17.148014440433212"/>
    <n v="554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46.666666666666664"/>
    <n v="135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42.622950819672134"/>
    <n v="122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7.149321266968325"/>
    <n v="221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46.031746031746032"/>
    <n v="126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3.03326810176125"/>
    <n v="1022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6.2952470884482219"/>
    <n v="3177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5.151515151515152"/>
    <n v="198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380.76923076923077"/>
    <n v="26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43.529411764705884"/>
    <n v="85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94.245810055865917"/>
    <n v="1790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26.390433815350388"/>
    <n v="3596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251.35135135135135"/>
    <n v="37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7.868852459016395"/>
    <n v="244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13.976833976833976"/>
    <n v="5180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34.125636672325975"/>
    <n v="589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11.44954128440367"/>
    <n v="272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100"/>
    <n v="35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5.744680851063833"/>
    <n v="94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22.333333333333332"/>
    <n v="300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8.75"/>
    <n v="144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149.28315412186379"/>
    <n v="558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151.5625"/>
    <n v="64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221.62162162162161"/>
    <n v="37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393.87755102040819"/>
    <n v="24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71.264367816091948"/>
    <n v="87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14.056482670089858"/>
    <n v="3116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84.507042253521121"/>
    <n v="7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207.14285714285714"/>
    <n v="42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20.792079207920793"/>
    <n v="909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53.564786112833232"/>
    <n v="161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65.441176470588232"/>
    <n v="136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5.384615384615385"/>
    <n v="130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60.256410256410255"/>
    <n v="156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15.20467836257311"/>
    <n v="1368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77.450980392156865"/>
    <n v="102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2.558139534883722"/>
    <n v="8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5.882352941176471"/>
    <n v="102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619.76284584980237"/>
    <n v="253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30.354468297553669"/>
    <n v="4006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001.9108280254777"/>
    <n v="157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43.155310006138734"/>
    <n v="162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43.169398907103826"/>
    <n v="18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33.729433272394878"/>
    <n v="218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45.039435450394357"/>
    <n v="2409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1710.9756097560976"/>
    <n v="82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00"/>
    <n v="1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32.47422680412371"/>
    <n v="1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62.368421052631582"/>
    <n v="1140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51.96078431372549"/>
    <n v="102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31.046552327616382"/>
    <n v="2857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30.841121495327101"/>
    <n v="107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21.25"/>
    <n v="160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61.704035874439462"/>
    <n v="2230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12.341772151898734"/>
    <n v="316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85.470085470085465"/>
    <n v="117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.6812363409303774"/>
    <n v="6406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546.66666666666663"/>
    <n v="15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32.291666666666664"/>
    <n v="192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42.307692307692307"/>
    <n v="26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36.652835408022128"/>
    <n v="723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50"/>
    <n v="170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6.890756302521009"/>
    <n v="238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25.454545454545453"/>
    <n v="55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65.7762938230384"/>
    <n v="1198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302.31481481481484"/>
    <n v="648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33.59375"/>
    <n v="128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11.940298507462687"/>
    <n v="2144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2953.125"/>
    <n v="6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35.016709988860008"/>
    <n v="2693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11.805555555555555"/>
    <n v="432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120.96774193548387"/>
    <n v="62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33.862433862433861"/>
    <n v="189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0.38961038961039"/>
    <n v="154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19.791666666666668"/>
    <n v="96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114.53333333333333"/>
    <n v="750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109.19540229885058"/>
    <n v="87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19.327456741756446"/>
    <n v="3063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59.35251798561148"/>
    <n v="278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63.80952380952381"/>
    <n v="105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71.290711700844398"/>
    <n v="1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61.341571050308914"/>
    <n v="2266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75.921658986175117"/>
    <n v="2604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130.76923076923077"/>
    <n v="6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868.08510638297878"/>
    <n v="94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191.11111111111111"/>
    <n v="45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466.14785992217901"/>
    <n v="257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48.453608247422679"/>
    <n v="194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71.31782945736434"/>
    <n v="129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9.733333333333334"/>
    <n v="375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57.855191256830601"/>
    <n v="29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0.898445816478606"/>
    <n v="4697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33.859348198970842"/>
    <n v="29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250"/>
    <n v="18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136.3762102351314"/>
    <n v="723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202.1594684385382"/>
    <n v="60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00"/>
    <n v="1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50.853154084798348"/>
    <n v="3868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24.449877750611247"/>
    <n v="409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.5641025641025643"/>
    <n v="234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11.604774535809019"/>
    <n v="3016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.136363636363637"/>
    <n v="264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234.92063492063491"/>
    <n v="504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714.28571428571433"/>
    <n v="1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134.87179487179486"/>
    <n v="390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160.93333333333334"/>
    <n v="750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118.18181818181819"/>
    <n v="77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142.02127659574469"/>
    <n v="752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69.465648854961827"/>
    <n v="131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114.94252873563218"/>
    <n v="8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74.694261523988715"/>
    <n v="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18.75"/>
    <n v="27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124"/>
    <n v="25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16.467780429594271"/>
    <n v="419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361.84210526315792"/>
    <n v="76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30.104873534855027"/>
    <n v="162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4.713896457765667"/>
    <n v="1101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90.959925442684067"/>
    <n v="1073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.692863595302619"/>
    <n v="442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96.551724137931032"/>
    <n v="58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40.14778325123152"/>
    <n v="1218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29.305135951661633"/>
    <n v="331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53.247863247863251"/>
    <n v="1170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47.747747747747745"/>
    <n v="111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462.7906976744186"/>
    <n v="215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.8567493112947657"/>
    <n v="363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49.272419627749578"/>
    <n v="2955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11.10440555220278"/>
    <n v="1657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52.427184466019419"/>
    <n v="10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5.646258503401361"/>
    <n v="14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2.727272727272727"/>
    <n v="110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151.18790496760261"/>
    <n v="92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55.970149253731343"/>
    <n v="134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5.5762081784386615"/>
    <n v="269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6.571428571428573"/>
    <n v="175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105.79710144927536"/>
    <n v="6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8.94736842105263"/>
    <n v="190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1.09704641350211"/>
    <n v="237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.922077922077918"/>
    <n v="77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03.20366132723112"/>
    <n v="1748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115.18987341772151"/>
    <n v="79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46.938775510204081"/>
    <n v="196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184.58942632170979"/>
    <n v="88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17.669636737491434"/>
    <n v="7295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14.552367784306949"/>
    <n v="2893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132.14285714285714"/>
    <n v="56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00"/>
    <n v="1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63.414634146341463"/>
    <n v="820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104.81927710843374"/>
    <n v="83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31.108930323846909"/>
    <n v="203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75"/>
    <n v="116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83.802469135802468"/>
    <n v="202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80.594795539033456"/>
    <n v="1345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43.452380952380949"/>
    <n v="168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2.408759124087592"/>
    <n v="137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52.688172043010752"/>
    <n v="186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34.4"/>
    <n v="125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442.85714285714283"/>
    <n v="14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3.9603960396039604"/>
    <n v="202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66.990291262135926"/>
    <n v="103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21.568627450980394"/>
    <n v="1785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179.8780487804878"/>
    <n v="656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2.738853503184714"/>
    <n v="157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10.09009009009009"/>
    <n v="555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7.946127946127945"/>
    <n v="297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56.097560975609753"/>
    <n v="12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228.94736842105263"/>
    <n v="38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2060"/>
    <n v="60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15.974967061923584"/>
    <n v="3036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34.027777777777779"/>
    <n v="144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69.421487603305792"/>
    <n v="121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21.05263157894737"/>
    <n v="1596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103.62595419847328"/>
    <n v="52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49.171270718232044"/>
    <n v="181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420"/>
    <n v="10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45.901639344262293"/>
    <n v="1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26.890756302521009"/>
    <n v="1071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36.529680365296805"/>
    <n v="21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04.37109723461195"/>
    <n v="112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16.122448979591837"/>
    <n v="980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7.8358208955223878"/>
    <n v="536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8.633852335509793"/>
    <n v="199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65.51724137931035"/>
    <n v="2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20.555555555555557"/>
    <n v="180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4980"/>
    <n v="15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52.356020942408378"/>
    <n v="19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331.25"/>
    <n v="16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9.2307692307692299"/>
    <n v="130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9.8360655737704921"/>
    <n v="122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229.41176470588235"/>
    <n v="17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.285714285714286"/>
    <n v="140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202.94117647058823"/>
    <n v="34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16.469893742621014"/>
    <n v="3388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17.5"/>
    <n v="280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317.42671009771988"/>
    <n v="614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23.497267759562842"/>
    <n v="36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00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13.333333333333334"/>
    <n v="270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50.877192982456137"/>
    <n v="11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34.306569343065696"/>
    <n v="13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21.965678627145085"/>
    <n v="3205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15.625"/>
    <n v="288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8.7837837837837842"/>
    <n v="148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2.280701754385966"/>
    <n v="114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9.499341238471672"/>
    <n v="1518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31.4756671899529"/>
    <n v="127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30"/>
    <n v="210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3.253012048192771"/>
    <n v="166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35"/>
    <n v="100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.829787234042552"/>
    <n v="23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7.4324324324324325"/>
    <n v="148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.696969696969695"/>
    <n v="198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176.61290322580646"/>
    <n v="248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189.47368421052633"/>
    <n v="513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32"/>
    <n v="150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6.832844574780061"/>
    <n v="3410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19.907407407407408"/>
    <n v="216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15.38461538461539"/>
    <n v="26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29.110721930336641"/>
    <n v="5139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2.566935826604336"/>
    <n v="235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64.102564102564102"/>
    <n v="78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940"/>
    <n v="10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50.340754202635168"/>
    <n v="2201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138.75739644970415"/>
    <n v="676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7.4712643678160919"/>
    <n v="174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130.80625752105897"/>
    <n v="831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31.097560975609756"/>
    <n v="164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155.35714285714286"/>
    <n v="56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31.677018633540374"/>
    <n v="161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53.623188405797102"/>
    <n v="138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26.874244256348248"/>
    <n v="3308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52.755905511811022"/>
    <n v="127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7.2463768115942031"/>
    <n v="207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71.245634458672882"/>
    <n v="859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116.12903225806451"/>
    <n v="31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200"/>
    <n v="45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67.02605570530099"/>
    <n v="1113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350"/>
    <n v="6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285.71428571428572"/>
    <n v="7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6.0773480662983426"/>
    <n v="181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60"/>
    <n v="110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229.03225806451613"/>
    <n v="31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100"/>
    <n v="78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41.081081081081081"/>
    <n v="185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28.099173553719009"/>
    <n v="121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68.979591836734699"/>
    <n v="1225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00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21.69811320754717"/>
    <n v="106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43.661971830985912"/>
    <n v="142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6.180257510729614"/>
    <n v="233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11.926605504587156"/>
    <n v="21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144.77611940298507"/>
    <n v="67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9.2105263157894743"/>
    <n v="76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16.279069767441861"/>
    <n v="43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273.68421052631578"/>
    <n v="19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66.793168880455411"/>
    <n v="2108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8.959276018099548"/>
    <n v="22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136.2297496318115"/>
    <n v="679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1.28342245989305"/>
    <n v="2805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47.058823529411768"/>
    <n v="68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88.888888888888886"/>
    <n v="36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49.180327868852459"/>
    <n v="183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7.293233082706767"/>
    <n v="133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0.610687022900763"/>
    <n v="2489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10.144927536231885"/>
    <n v="69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189.36170212765958"/>
    <n v="47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5.376344086021505"/>
    <n v="279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3.333333333333332"/>
    <n v="210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5.714285714285715"/>
    <n v="2100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16.269841269841269"/>
    <n v="252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66.40625"/>
    <n v="1280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22.929936305732483"/>
    <n v="157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4.43298969072165"/>
    <n v="1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28.048780487804876"/>
    <n v="82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101.42857142857143"/>
    <n v="70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62.337662337662337"/>
    <n v="154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5527.272727272727"/>
    <n v="22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22.938814079848807"/>
    <n v="4233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33.307632999228993"/>
    <n v="1297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41.212121212121211"/>
    <n v="16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61.344537815126053"/>
    <n v="119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49.032992036405005"/>
    <n v="1758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86.170212765957444"/>
    <n v="94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9.8497495826377293"/>
    <n v="1797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4.521072796934867"/>
    <n v="261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49.044585987261144"/>
    <n v="15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2.918199830172661"/>
    <n v="35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58.70967741935484"/>
    <n v="155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1.363636363636363"/>
    <n v="13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266.66666666666669"/>
    <n v="33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3.61702127659575"/>
    <n v="94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51.624815361890697"/>
    <n v="1354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20.833333333333332"/>
    <n v="48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42.727272727272727"/>
    <n v="110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8.604651162790699"/>
    <n v="172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21.824104234527688"/>
    <n v="307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00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37.5"/>
    <n v="160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158.06451612903226"/>
    <n v="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1.656441717791411"/>
    <n v="1467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64.237415477084895"/>
    <n v="2662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51.769911504424776"/>
    <n v="452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.189873417721518"/>
    <n v="158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3.555555555555557"/>
    <n v="22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114.28571428571429"/>
    <n v="35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115.87301587301587"/>
    <n v="63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30.76923076923077"/>
    <n v="65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53.987730061349694"/>
    <n v="163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41.176470588235297"/>
    <n v="85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6.4516129032258061"/>
    <n v="217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28"/>
    <n v="150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24.755501222493887"/>
    <n v="3272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203.56347438752783"/>
    <n v="898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16"/>
    <n v="300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55.555555555555557"/>
    <n v="126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307.79467680608366"/>
    <n v="526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63.636363636363633"/>
    <n v="121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30.818965517241381"/>
    <n v="2320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58.02469135802469"/>
    <n v="8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22.310545839957605"/>
    <n v="1887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9.2244148692060577"/>
    <n v="4358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117.91044776119404"/>
    <n v="67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145.61403508771929"/>
    <n v="5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33.11635475996746"/>
    <n v="1229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225"/>
    <n v="12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18.867924528301888"/>
    <n v="53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35.004142502071254"/>
    <n v="2414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179.86725663716814"/>
    <n v="452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10"/>
    <n v="80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7.616580310880828"/>
    <n v="193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90.562036055143153"/>
    <n v="1886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34.615384615384613"/>
    <n v="52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82.520547945205479"/>
    <n v="1825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251.61290322580646"/>
    <n v="31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0"/>
    <n v="290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45.901639344262293"/>
    <n v="122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91.428571428571431"/>
    <n v="1470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8.181818181818183"/>
    <n v="165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32.967032967032964"/>
    <n v="18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42.211055276381913"/>
    <n v="199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30.357142857142858"/>
    <n v="56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493.4579439252336"/>
    <n v="107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3.561643835616438"/>
    <n v="1460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325.92592592592592"/>
    <n v="27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46.68304668304668"/>
    <n v="1221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25.203252032520325"/>
    <n v="123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00"/>
    <n v="1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35.220125786163521"/>
    <n v="159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2.727272727272727"/>
    <n v="110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2928.5714285714284"/>
    <n v="1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406.25"/>
    <n v="16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33.474576271186443"/>
    <n v="23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28.795811518324609"/>
    <n v="191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221.95121951219511"/>
    <n v="41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9.7102186070157597"/>
    <n v="3934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22.5"/>
    <n v="80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521.95945945945948"/>
    <n v="296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12.554112554112555"/>
    <n v="462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0.05586592178771"/>
    <n v="179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134.22562141491395"/>
    <n v="523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45.390070921985817"/>
    <n v="141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67.470525187566992"/>
    <n v="186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71.15384615384616"/>
    <n v="52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133.33333333333334"/>
    <n v="2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24.358974358974358"/>
    <n v="156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158.22222222222223"/>
    <n v="225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0.784313725490197"/>
    <n v="255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4221.0526315789475"/>
    <n v="38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.733303847854931"/>
    <n v="2261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2.5"/>
    <n v="40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17.212756662297945"/>
    <n v="2289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46.153846153846153"/>
    <n v="65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580"/>
    <n v="15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194.59459459459458"/>
    <n v="37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44.320889594916601"/>
    <n v="3777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29.891304347826086"/>
    <n v="18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41.176470588235297"/>
    <n v="85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70.535714285714292"/>
    <n v="112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5.972222222222221"/>
    <n v="144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38.380651945320714"/>
    <n v="19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59.047619047619051"/>
    <n v="105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46.212121212121211"/>
    <n v="132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4914.2857142857147"/>
    <n v="21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175.20491803278688"/>
    <n v="9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5.833333333333329"/>
    <n v="96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116.41791044776119"/>
    <n v="67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150"/>
    <n v="66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551.28205128205127"/>
    <n v="78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143.28358208955223"/>
    <n v="67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65.78947368421052"/>
    <n v="11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38.022813688212928"/>
    <n v="263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01.71496156120638"/>
    <n v="1691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849.17127071823199"/>
    <n v="181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276.92307692307691"/>
    <n v="13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58.75"/>
    <n v="160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9.064039408866996"/>
    <n v="203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00"/>
    <n v="1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9.3008338678640161"/>
    <n v="155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64.210061782877318"/>
    <n v="2266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157.14285714285714"/>
    <n v="21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27.519379844961239"/>
    <n v="15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.75"/>
    <n v="80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226.02409638554218"/>
    <n v="830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74.809160305343511"/>
    <n v="13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9.8214285714285712"/>
    <n v="112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115.3846153846155"/>
    <n v="130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100"/>
    <n v="5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36.774193548387096"/>
    <n v="155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13.533834586466165"/>
    <n v="26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51.754385964912281"/>
    <n v="114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23.870967741935484"/>
    <n v="155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10.628019323671497"/>
    <n v="2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6.9387755102040813"/>
    <n v="245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56.198347107438018"/>
    <n v="157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21.05263157894737"/>
    <n v="114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84.946236559139791"/>
    <n v="93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159.76430976430976"/>
    <n v="594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12.5"/>
    <n v="2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25.401546698393812"/>
    <n v="1681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480.55555555555554"/>
    <n v="252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25"/>
    <n v="32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40"/>
    <n v="135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28.571428571428573"/>
    <n v="140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104.4776119402985"/>
    <n v="6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10.869565217391305"/>
    <n v="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59.310344827586206"/>
    <n v="1015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263.07277628032347"/>
    <n v="742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20.743034055727556"/>
    <n v="323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96"/>
    <n v="75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55.503009458297505"/>
    <n v="2326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17.060367454068242"/>
    <n v="38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38.728717366628828"/>
    <n v="4405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84.782608695652172"/>
    <n v="92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12.916666666666666"/>
    <n v="480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146.875"/>
    <n v="64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10.619469026548673"/>
    <n v="226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121.875"/>
    <n v="64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40.663900414937757"/>
    <n v="241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23.484848484848484"/>
    <n v="13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130.66666666666666"/>
    <n v="75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167.57719714964369"/>
    <n v="842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47.626040137053351"/>
    <n v="2043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58.928571428571431"/>
    <n v="112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54.676258992805757"/>
    <n v="139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178.07486631016042"/>
    <n v="3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99.019607843137251"/>
    <n v="1122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A9E158-7F5C-48C7-ACE5-DA7F203D9D14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31" firstHeaderRow="1" firstDataRow="2" firstDataCol="1" rowPageCount="2" colPageCount="1"/>
  <pivotFields count="18">
    <pivotField dataField="1" showAll="0"/>
    <pivotField showAll="0"/>
    <pivotField showAll="0"/>
    <pivotField showAll="0"/>
    <pivotField showAll="0"/>
    <pivotField showAll="0"/>
    <pivotField axis="axisCol" showAll="0">
      <items count="6">
        <item sd="0" x="3"/>
        <item sd="0" x="0"/>
        <item sd="0" x="2"/>
        <item sd="0" x="1"/>
        <item sd="0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16" hier="-1"/>
  </pageFields>
  <dataFields count="1">
    <dataField name="Count of id" fld="0" subtotal="count" baseField="17" baseItem="0"/>
  </dataFields>
  <chartFormats count="3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6" count="1" selected="0">
            <x v="6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6" count="1" selected="0">
            <x v="7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6" count="1" selected="0">
            <x v="8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2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4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5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6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7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6" count="1" selected="0">
            <x v="8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6" count="1" selected="0">
            <x v="0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6" count="1" selected="0">
            <x v="2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6" count="1" selected="0">
            <x v="5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6" count="1" selected="0">
            <x v="6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6" count="1" selected="0">
            <x v="7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6" count="1" selected="0">
            <x v="8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0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1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2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3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4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5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6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7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6" count="1" selected="0">
            <x v="8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16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1CCD30-0337-4B52-8105-5D77E67EB5C8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dataField="1"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id" fld="0" subtotal="count" baseField="16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6CE1FC-5D31-4083-984C-269388828871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5">
    <pivotField name=" (Year)"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2">
    <pageField fld="3" hier="18" name="[Range].[Parent Category].[All]" cap="All"/>
    <pageField fld="0" hier="20" name="[Range].[Date Created Conversion (Year)].[All]" cap="All"/>
  </pageFields>
  <dataFields count="1">
    <dataField name="Count of id" fld="2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>
      <members count="4" level="1">
        <member name="[Range].[outcome].&amp;"/>
        <member name="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 of id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F3" sqref="F3"/>
    </sheetView>
  </sheetViews>
  <sheetFormatPr baseColWidth="10" defaultColWidth="11.1640625" defaultRowHeight="16" x14ac:dyDescent="0.2"/>
  <cols>
    <col min="1" max="1" width="11.83203125" customWidth="1"/>
    <col min="2" max="2" width="30.6640625" bestFit="1" customWidth="1"/>
    <col min="3" max="3" width="33.5" style="3" customWidth="1"/>
    <col min="6" max="6" width="14.1640625" style="5" customWidth="1"/>
    <col min="8" max="8" width="16.1640625" style="9" bestFit="1" customWidth="1"/>
    <col min="9" max="9" width="13" bestFit="1" customWidth="1"/>
    <col min="12" max="13" width="11.1640625" bestFit="1" customWidth="1"/>
    <col min="14" max="14" width="22.33203125" style="12" bestFit="1" customWidth="1"/>
    <col min="15" max="15" width="21" bestFit="1" customWidth="1"/>
    <col min="18" max="18" width="28" bestFit="1" customWidth="1"/>
    <col min="19" max="19" width="20.1640625" customWidth="1"/>
    <col min="20" max="20" width="12.332031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8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2072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 s="9">
        <f>IF(I2=0,0,E2/I2)</f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11">
        <f xml:space="preserve"> (L2/86400) + DATE(1970,1,1)</f>
        <v>42336.25</v>
      </c>
      <c r="O2" s="11">
        <f xml:space="preserve"> (M2/86400) + 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RIGHT(R2,LEN(R2)-FIND("/",R2))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(E3/D3)*100</f>
        <v>1040</v>
      </c>
      <c r="G3" t="s">
        <v>20</v>
      </c>
      <c r="H3" s="9">
        <f t="shared" ref="H3:H66" si="1">IF(I3=0,0,E3/I3)</f>
        <v>92.151898734177209</v>
      </c>
      <c r="I3">
        <v>158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N66" si="2" xml:space="preserve"> (L3/86400) + DATE(1970,1,1)</f>
        <v>41870.208333333336</v>
      </c>
      <c r="O3" s="11">
        <f t="shared" ref="O3:O66" si="3" xml:space="preserve"> (M3/86400) + 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LEFT(R3,FIND("/",R3)-1)</f>
        <v>music</v>
      </c>
      <c r="T3" t="str">
        <f t="shared" ref="T3:T66" si="5">RIGHT(R3,LEN(R3)-FIND("/",R3))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 s="9">
        <f t="shared" si="1"/>
        <v>100.01614035087719</v>
      </c>
      <c r="I4">
        <v>1425</v>
      </c>
      <c r="J4" t="s">
        <v>26</v>
      </c>
      <c r="K4" t="s">
        <v>27</v>
      </c>
      <c r="L4">
        <v>1384668000</v>
      </c>
      <c r="M4">
        <v>1384840800</v>
      </c>
      <c r="N4" s="11">
        <f t="shared" si="2"/>
        <v>41595.25</v>
      </c>
      <c r="O4" s="11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 s="9">
        <f t="shared" si="1"/>
        <v>103.20833333333333</v>
      </c>
      <c r="I5">
        <v>24</v>
      </c>
      <c r="J5" t="s">
        <v>21</v>
      </c>
      <c r="K5" t="s">
        <v>22</v>
      </c>
      <c r="L5">
        <v>1565499600</v>
      </c>
      <c r="M5">
        <v>1568955600</v>
      </c>
      <c r="N5" s="11">
        <f t="shared" si="2"/>
        <v>43688.208333333328</v>
      </c>
      <c r="O5" s="11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 s="9">
        <f t="shared" si="1"/>
        <v>99.339622641509436</v>
      </c>
      <c r="I6">
        <v>53</v>
      </c>
      <c r="J6" t="s">
        <v>21</v>
      </c>
      <c r="K6" t="s">
        <v>22</v>
      </c>
      <c r="L6">
        <v>1547964000</v>
      </c>
      <c r="M6">
        <v>1548309600</v>
      </c>
      <c r="N6" s="11">
        <f t="shared" si="2"/>
        <v>43485.25</v>
      </c>
      <c r="O6" s="11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 s="9">
        <f t="shared" si="1"/>
        <v>75.833333333333329</v>
      </c>
      <c r="I7">
        <v>174</v>
      </c>
      <c r="J7" t="s">
        <v>36</v>
      </c>
      <c r="K7" t="s">
        <v>37</v>
      </c>
      <c r="L7">
        <v>1346130000</v>
      </c>
      <c r="M7">
        <v>1347080400</v>
      </c>
      <c r="N7" s="11">
        <f t="shared" si="2"/>
        <v>41149.208333333336</v>
      </c>
      <c r="O7" s="11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 s="9">
        <f t="shared" si="1"/>
        <v>60.555555555555557</v>
      </c>
      <c r="I8">
        <v>18</v>
      </c>
      <c r="J8" t="s">
        <v>40</v>
      </c>
      <c r="K8" t="s">
        <v>41</v>
      </c>
      <c r="L8">
        <v>1505278800</v>
      </c>
      <c r="M8">
        <v>1505365200</v>
      </c>
      <c r="N8" s="11">
        <f t="shared" si="2"/>
        <v>42991.208333333328</v>
      </c>
      <c r="O8" s="11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 s="9">
        <f t="shared" si="1"/>
        <v>64.93832599118943</v>
      </c>
      <c r="I9">
        <v>227</v>
      </c>
      <c r="J9" t="s">
        <v>36</v>
      </c>
      <c r="K9" t="s">
        <v>37</v>
      </c>
      <c r="L9">
        <v>1439442000</v>
      </c>
      <c r="M9">
        <v>1439614800</v>
      </c>
      <c r="N9" s="11">
        <f t="shared" si="2"/>
        <v>42229.208333333328</v>
      </c>
      <c r="O9" s="11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 s="9">
        <f t="shared" si="1"/>
        <v>30.997175141242938</v>
      </c>
      <c r="I10">
        <v>708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2"/>
        <v>40399.208333333336</v>
      </c>
      <c r="O10" s="11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 s="9">
        <f t="shared" si="1"/>
        <v>72.909090909090907</v>
      </c>
      <c r="I11">
        <v>44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2"/>
        <v>41536.208333333336</v>
      </c>
      <c r="O11" s="11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 s="9">
        <f t="shared" si="1"/>
        <v>62.9</v>
      </c>
      <c r="I12">
        <v>220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2"/>
        <v>40404.208333333336</v>
      </c>
      <c r="O12" s="11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 s="9">
        <f t="shared" si="1"/>
        <v>112.22222222222223</v>
      </c>
      <c r="I13">
        <v>27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2"/>
        <v>40442.208333333336</v>
      </c>
      <c r="O13" s="11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 s="9">
        <f t="shared" si="1"/>
        <v>102.34545454545454</v>
      </c>
      <c r="I14">
        <v>55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2"/>
        <v>43760.208333333328</v>
      </c>
      <c r="O14" s="11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 s="9">
        <f t="shared" si="1"/>
        <v>105.05102040816327</v>
      </c>
      <c r="I15">
        <v>98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2"/>
        <v>42532.208333333328</v>
      </c>
      <c r="O15" s="11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 s="9">
        <f t="shared" si="1"/>
        <v>94.144999999999996</v>
      </c>
      <c r="I16">
        <v>200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2"/>
        <v>40974.25</v>
      </c>
      <c r="O16" s="11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 s="9">
        <f t="shared" si="1"/>
        <v>84.986725663716811</v>
      </c>
      <c r="I17">
        <v>452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2"/>
        <v>43809.25</v>
      </c>
      <c r="O17" s="11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 s="9">
        <f t="shared" si="1"/>
        <v>110.41</v>
      </c>
      <c r="I18">
        <v>100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2"/>
        <v>41661.25</v>
      </c>
      <c r="O18" s="11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 s="9">
        <f t="shared" si="1"/>
        <v>107.96236989591674</v>
      </c>
      <c r="I19">
        <v>1249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2"/>
        <v>40555.25</v>
      </c>
      <c r="O19" s="11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 s="9">
        <f t="shared" si="1"/>
        <v>45.103703703703701</v>
      </c>
      <c r="I20">
        <v>135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2"/>
        <v>43351.208333333328</v>
      </c>
      <c r="O20" s="11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 s="9">
        <f t="shared" si="1"/>
        <v>45.001483679525222</v>
      </c>
      <c r="I21">
        <v>674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2"/>
        <v>43528.25</v>
      </c>
      <c r="O21" s="11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 s="9">
        <f t="shared" si="1"/>
        <v>105.97134670487107</v>
      </c>
      <c r="I22">
        <v>1396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2"/>
        <v>41848.208333333336</v>
      </c>
      <c r="O22" s="11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 s="9">
        <f t="shared" si="1"/>
        <v>69.055555555555557</v>
      </c>
      <c r="I23">
        <v>558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2"/>
        <v>40770.208333333336</v>
      </c>
      <c r="O23" s="11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 s="9">
        <f t="shared" si="1"/>
        <v>85.044943820224717</v>
      </c>
      <c r="I24">
        <v>890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2"/>
        <v>43193.208333333328</v>
      </c>
      <c r="O24" s="11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 s="9">
        <f t="shared" si="1"/>
        <v>105.22535211267606</v>
      </c>
      <c r="I25">
        <v>142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2"/>
        <v>43510.25</v>
      </c>
      <c r="O25" s="11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 s="9">
        <f t="shared" si="1"/>
        <v>39.003741114852225</v>
      </c>
      <c r="I26">
        <v>2673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2"/>
        <v>41811.208333333336</v>
      </c>
      <c r="O26" s="11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 s="9">
        <f t="shared" si="1"/>
        <v>73.030674846625772</v>
      </c>
      <c r="I27">
        <v>163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2"/>
        <v>40681.208333333336</v>
      </c>
      <c r="O27" s="11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 s="9">
        <f t="shared" si="1"/>
        <v>35.009459459459457</v>
      </c>
      <c r="I28">
        <v>1480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2"/>
        <v>43312.208333333328</v>
      </c>
      <c r="O28" s="11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 s="9">
        <f t="shared" si="1"/>
        <v>106.6</v>
      </c>
      <c r="I29">
        <v>15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2"/>
        <v>42280.208333333328</v>
      </c>
      <c r="O29" s="11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 s="9">
        <f t="shared" si="1"/>
        <v>61.997747747747745</v>
      </c>
      <c r="I30">
        <v>2220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2"/>
        <v>40218.25</v>
      </c>
      <c r="O30" s="11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 s="9">
        <f t="shared" si="1"/>
        <v>94.000622665006233</v>
      </c>
      <c r="I31">
        <v>1606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2"/>
        <v>43301.208333333328</v>
      </c>
      <c r="O31" s="11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 s="9">
        <f t="shared" si="1"/>
        <v>112.05426356589147</v>
      </c>
      <c r="I32">
        <v>129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2"/>
        <v>43609.208333333328</v>
      </c>
      <c r="O32" s="11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 s="9">
        <f t="shared" si="1"/>
        <v>48.008849557522126</v>
      </c>
      <c r="I33">
        <v>226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2"/>
        <v>42374.25</v>
      </c>
      <c r="O33" s="11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 s="9">
        <f t="shared" si="1"/>
        <v>38.004334633723452</v>
      </c>
      <c r="I34">
        <v>2307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2"/>
        <v>43110.25</v>
      </c>
      <c r="O34" s="11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 s="9">
        <f t="shared" si="1"/>
        <v>35.000184535892231</v>
      </c>
      <c r="I35">
        <v>5419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2"/>
        <v>41917.208333333336</v>
      </c>
      <c r="O35" s="11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 s="9">
        <f t="shared" si="1"/>
        <v>85</v>
      </c>
      <c r="I36">
        <v>165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2"/>
        <v>42817.208333333328</v>
      </c>
      <c r="O36" s="11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 s="9">
        <f t="shared" si="1"/>
        <v>95.993893129770996</v>
      </c>
      <c r="I37">
        <v>1965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2"/>
        <v>43484.25</v>
      </c>
      <c r="O37" s="11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 s="9">
        <f t="shared" si="1"/>
        <v>68.8125</v>
      </c>
      <c r="I38">
        <v>16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2"/>
        <v>40600.25</v>
      </c>
      <c r="O38" s="11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 s="9">
        <f t="shared" si="1"/>
        <v>105.97196261682242</v>
      </c>
      <c r="I39">
        <v>107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2"/>
        <v>43744.208333333328</v>
      </c>
      <c r="O39" s="11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 s="9">
        <f t="shared" si="1"/>
        <v>75.261194029850742</v>
      </c>
      <c r="I40">
        <v>134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2"/>
        <v>40469.208333333336</v>
      </c>
      <c r="O40" s="11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 s="9">
        <f t="shared" si="1"/>
        <v>57.125</v>
      </c>
      <c r="I41">
        <v>88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2"/>
        <v>41330.25</v>
      </c>
      <c r="O41" s="11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 s="9">
        <f t="shared" si="1"/>
        <v>75.141414141414145</v>
      </c>
      <c r="I42">
        <v>198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2"/>
        <v>40334.208333333336</v>
      </c>
      <c r="O42" s="11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 s="9">
        <f t="shared" si="1"/>
        <v>107.42342342342343</v>
      </c>
      <c r="I43">
        <v>111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2"/>
        <v>41156.208333333336</v>
      </c>
      <c r="O43" s="11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 s="9">
        <f t="shared" si="1"/>
        <v>35.995495495495497</v>
      </c>
      <c r="I44">
        <v>222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2"/>
        <v>40728.208333333336</v>
      </c>
      <c r="O44" s="11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 s="9">
        <f t="shared" si="1"/>
        <v>26.998873148744366</v>
      </c>
      <c r="I45">
        <v>6212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2"/>
        <v>41844.208333333336</v>
      </c>
      <c r="O45" s="11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 s="9">
        <f t="shared" si="1"/>
        <v>107.56122448979592</v>
      </c>
      <c r="I46">
        <v>98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2"/>
        <v>43541.208333333328</v>
      </c>
      <c r="O46" s="11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 s="9">
        <f t="shared" si="1"/>
        <v>94.375</v>
      </c>
      <c r="I47">
        <v>48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2"/>
        <v>42676.208333333328</v>
      </c>
      <c r="O47" s="11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 s="9">
        <f t="shared" si="1"/>
        <v>46.163043478260867</v>
      </c>
      <c r="I48">
        <v>92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2"/>
        <v>40367.208333333336</v>
      </c>
      <c r="O48" s="11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 s="9">
        <f t="shared" si="1"/>
        <v>47.845637583892618</v>
      </c>
      <c r="I49">
        <v>149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2"/>
        <v>41727.208333333336</v>
      </c>
      <c r="O49" s="11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 s="9">
        <f t="shared" si="1"/>
        <v>53.007815713698065</v>
      </c>
      <c r="I50">
        <v>2431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2"/>
        <v>42180.208333333328</v>
      </c>
      <c r="O50" s="11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 s="9">
        <f t="shared" si="1"/>
        <v>45.059405940594061</v>
      </c>
      <c r="I51">
        <v>303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2"/>
        <v>43758.208333333328</v>
      </c>
      <c r="O51" s="11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 s="9">
        <f t="shared" si="1"/>
        <v>2</v>
      </c>
      <c r="I52">
        <v>1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2"/>
        <v>41487.208333333336</v>
      </c>
      <c r="O52" s="11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 s="9">
        <f t="shared" si="1"/>
        <v>99.006816632583508</v>
      </c>
      <c r="I53">
        <v>1467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2"/>
        <v>40995.208333333336</v>
      </c>
      <c r="O53" s="11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 s="9">
        <f t="shared" si="1"/>
        <v>32.786666666666669</v>
      </c>
      <c r="I54">
        <v>75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2"/>
        <v>40436.208333333336</v>
      </c>
      <c r="O54" s="11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 s="9">
        <f t="shared" si="1"/>
        <v>59.119617224880386</v>
      </c>
      <c r="I55">
        <v>209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2"/>
        <v>41779.208333333336</v>
      </c>
      <c r="O55" s="11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 s="9">
        <f t="shared" si="1"/>
        <v>44.93333333333333</v>
      </c>
      <c r="I56">
        <v>120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2"/>
        <v>43170.25</v>
      </c>
      <c r="O56" s="11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 s="9">
        <f t="shared" si="1"/>
        <v>89.664122137404576</v>
      </c>
      <c r="I57">
        <v>131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2"/>
        <v>43311.208333333328</v>
      </c>
      <c r="O57" s="11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 s="9">
        <f t="shared" si="1"/>
        <v>70.079268292682926</v>
      </c>
      <c r="I58">
        <v>164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2"/>
        <v>42014.25</v>
      </c>
      <c r="O58" s="11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 s="9">
        <f t="shared" si="1"/>
        <v>31.059701492537314</v>
      </c>
      <c r="I59">
        <v>201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2"/>
        <v>42979.208333333328</v>
      </c>
      <c r="O59" s="11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 s="9">
        <f t="shared" si="1"/>
        <v>29.061611374407583</v>
      </c>
      <c r="I60">
        <v>211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2"/>
        <v>42268.208333333328</v>
      </c>
      <c r="O60" s="11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 s="9">
        <f t="shared" si="1"/>
        <v>30.0859375</v>
      </c>
      <c r="I61">
        <v>128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2"/>
        <v>42898.208333333328</v>
      </c>
      <c r="O61" s="11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 s="9">
        <f t="shared" si="1"/>
        <v>84.998125000000002</v>
      </c>
      <c r="I62">
        <v>1600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2"/>
        <v>41107.208333333336</v>
      </c>
      <c r="O62" s="11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 s="9">
        <f t="shared" si="1"/>
        <v>82.001775410563695</v>
      </c>
      <c r="I63">
        <v>2253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2"/>
        <v>40595.25</v>
      </c>
      <c r="O63" s="11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 s="9">
        <f t="shared" si="1"/>
        <v>58.040160642570278</v>
      </c>
      <c r="I64">
        <v>249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2"/>
        <v>42160.208333333328</v>
      </c>
      <c r="O64" s="11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 s="9">
        <f t="shared" si="1"/>
        <v>111.4</v>
      </c>
      <c r="I65">
        <v>5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2"/>
        <v>42853.208333333328</v>
      </c>
      <c r="O65" s="11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 s="9">
        <f t="shared" si="1"/>
        <v>71.94736842105263</v>
      </c>
      <c r="I66">
        <v>38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2"/>
        <v>43283.208333333328</v>
      </c>
      <c r="O66" s="11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6">(E67/D67)*100</f>
        <v>236.14754098360655</v>
      </c>
      <c r="G67" t="s">
        <v>20</v>
      </c>
      <c r="H67" s="9">
        <f t="shared" ref="H67:H130" si="7">IF(I67=0,0,E67/I67)</f>
        <v>61.038135593220339</v>
      </c>
      <c r="I67">
        <v>236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N130" si="8" xml:space="preserve"> (L67/86400) + DATE(1970,1,1)</f>
        <v>40570.25</v>
      </c>
      <c r="O67" s="11">
        <f t="shared" ref="O67:O130" si="9" xml:space="preserve"> (M67/86400) + 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LEFT(R67,FIND("/",R67)-1)</f>
        <v>theater</v>
      </c>
      <c r="T67" t="str">
        <f t="shared" ref="T67:T130" si="11">RIGHT(R67,LEN(R67)-FIND("/",R67))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45.068965517241381</v>
      </c>
      <c r="G68" t="s">
        <v>14</v>
      </c>
      <c r="H68" s="9">
        <f t="shared" si="7"/>
        <v>108.91666666666667</v>
      </c>
      <c r="I68">
        <v>12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8"/>
        <v>42102.208333333328</v>
      </c>
      <c r="O68" s="11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t="s">
        <v>20</v>
      </c>
      <c r="H69" s="9">
        <f t="shared" si="7"/>
        <v>29.001722017220171</v>
      </c>
      <c r="I69">
        <v>4065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8"/>
        <v>40203.25</v>
      </c>
      <c r="O69" s="11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t="s">
        <v>20</v>
      </c>
      <c r="H70" s="9">
        <f t="shared" si="7"/>
        <v>58.975609756097562</v>
      </c>
      <c r="I70">
        <v>246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8"/>
        <v>42943.208333333328</v>
      </c>
      <c r="O70" s="11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 s="9">
        <f t="shared" si="7"/>
        <v>111.82352941176471</v>
      </c>
      <c r="I71">
        <v>17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8"/>
        <v>40531.25</v>
      </c>
      <c r="O71" s="11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 s="9">
        <f t="shared" si="7"/>
        <v>63.995555555555555</v>
      </c>
      <c r="I72">
        <v>2475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8"/>
        <v>40484.208333333336</v>
      </c>
      <c r="O72" s="11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108.06666666666666</v>
      </c>
      <c r="G73" t="s">
        <v>20</v>
      </c>
      <c r="H73" s="9">
        <f t="shared" si="7"/>
        <v>85.315789473684205</v>
      </c>
      <c r="I73">
        <v>76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8"/>
        <v>43799.25</v>
      </c>
      <c r="O73" s="11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670.33333333333326</v>
      </c>
      <c r="G74" t="s">
        <v>20</v>
      </c>
      <c r="H74" s="9">
        <f t="shared" si="7"/>
        <v>74.481481481481481</v>
      </c>
      <c r="I74">
        <v>54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8"/>
        <v>42186.208333333328</v>
      </c>
      <c r="O74" s="11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660.92857142857144</v>
      </c>
      <c r="G75" t="s">
        <v>20</v>
      </c>
      <c r="H75" s="9">
        <f t="shared" si="7"/>
        <v>105.14772727272727</v>
      </c>
      <c r="I75">
        <v>88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8"/>
        <v>42701.25</v>
      </c>
      <c r="O75" s="11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122.46153846153847</v>
      </c>
      <c r="G76" t="s">
        <v>20</v>
      </c>
      <c r="H76" s="9">
        <f t="shared" si="7"/>
        <v>56.188235294117646</v>
      </c>
      <c r="I76">
        <v>85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8"/>
        <v>42456.208333333328</v>
      </c>
      <c r="O76" s="11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150.57731958762886</v>
      </c>
      <c r="G77" t="s">
        <v>20</v>
      </c>
      <c r="H77" s="9">
        <f t="shared" si="7"/>
        <v>85.917647058823533</v>
      </c>
      <c r="I77">
        <v>170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8"/>
        <v>43296.208333333328</v>
      </c>
      <c r="O77" s="11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78.106590724165997</v>
      </c>
      <c r="G78" t="s">
        <v>14</v>
      </c>
      <c r="H78" s="9">
        <f t="shared" si="7"/>
        <v>57.00296912114014</v>
      </c>
      <c r="I78">
        <v>1684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8"/>
        <v>42027.25</v>
      </c>
      <c r="O78" s="11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46.94736842105263</v>
      </c>
      <c r="G79" t="s">
        <v>14</v>
      </c>
      <c r="H79" s="9">
        <f t="shared" si="7"/>
        <v>79.642857142857139</v>
      </c>
      <c r="I79">
        <v>56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8"/>
        <v>40448.208333333336</v>
      </c>
      <c r="O79" s="11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300.8</v>
      </c>
      <c r="G80" t="s">
        <v>20</v>
      </c>
      <c r="H80" s="9">
        <f t="shared" si="7"/>
        <v>41.018181818181816</v>
      </c>
      <c r="I80">
        <v>330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8"/>
        <v>43206.208333333328</v>
      </c>
      <c r="O80" s="11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69.598615916955026</v>
      </c>
      <c r="G81" t="s">
        <v>14</v>
      </c>
      <c r="H81" s="9">
        <f t="shared" si="7"/>
        <v>48.004773269689736</v>
      </c>
      <c r="I81">
        <v>838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8"/>
        <v>43267.208333333328</v>
      </c>
      <c r="O81" s="11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637.4545454545455</v>
      </c>
      <c r="G82" t="s">
        <v>20</v>
      </c>
      <c r="H82" s="9">
        <f t="shared" si="7"/>
        <v>55.212598425196852</v>
      </c>
      <c r="I82">
        <v>127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8"/>
        <v>42976.208333333328</v>
      </c>
      <c r="O82" s="11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225.33928571428569</v>
      </c>
      <c r="G83" t="s">
        <v>20</v>
      </c>
      <c r="H83" s="9">
        <f t="shared" si="7"/>
        <v>92.109489051094897</v>
      </c>
      <c r="I83">
        <v>411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8"/>
        <v>43062.25</v>
      </c>
      <c r="O83" s="11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1497.3000000000002</v>
      </c>
      <c r="G84" t="s">
        <v>20</v>
      </c>
      <c r="H84" s="9">
        <f t="shared" si="7"/>
        <v>83.183333333333337</v>
      </c>
      <c r="I84">
        <v>180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8"/>
        <v>43482.25</v>
      </c>
      <c r="O84" s="11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37.590225563909776</v>
      </c>
      <c r="G85" t="s">
        <v>14</v>
      </c>
      <c r="H85" s="9">
        <f t="shared" si="7"/>
        <v>39.996000000000002</v>
      </c>
      <c r="I85">
        <v>1000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8"/>
        <v>42579.208333333328</v>
      </c>
      <c r="O85" s="11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132.36942675159236</v>
      </c>
      <c r="G86" t="s">
        <v>20</v>
      </c>
      <c r="H86" s="9">
        <f t="shared" si="7"/>
        <v>111.1336898395722</v>
      </c>
      <c r="I86">
        <v>374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8"/>
        <v>41118.208333333336</v>
      </c>
      <c r="O86" s="11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131.22448979591837</v>
      </c>
      <c r="G87" t="s">
        <v>20</v>
      </c>
      <c r="H87" s="9">
        <f t="shared" si="7"/>
        <v>90.563380281690144</v>
      </c>
      <c r="I87">
        <v>71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8"/>
        <v>40797.208333333336</v>
      </c>
      <c r="O87" s="11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167.63513513513513</v>
      </c>
      <c r="G88" t="s">
        <v>20</v>
      </c>
      <c r="H88" s="9">
        <f t="shared" si="7"/>
        <v>61.108374384236456</v>
      </c>
      <c r="I88">
        <v>203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8"/>
        <v>42128.208333333328</v>
      </c>
      <c r="O88" s="11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61.984886649874063</v>
      </c>
      <c r="G89" t="s">
        <v>14</v>
      </c>
      <c r="H89" s="9">
        <f t="shared" si="7"/>
        <v>83.022941970310384</v>
      </c>
      <c r="I89">
        <v>1482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8"/>
        <v>40610.25</v>
      </c>
      <c r="O89" s="11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260.75</v>
      </c>
      <c r="G90" t="s">
        <v>20</v>
      </c>
      <c r="H90" s="9">
        <f t="shared" si="7"/>
        <v>110.76106194690266</v>
      </c>
      <c r="I90">
        <v>113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8"/>
        <v>42110.208333333328</v>
      </c>
      <c r="O90" s="11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252.58823529411765</v>
      </c>
      <c r="G91" t="s">
        <v>20</v>
      </c>
      <c r="H91" s="9">
        <f t="shared" si="7"/>
        <v>89.458333333333329</v>
      </c>
      <c r="I91">
        <v>96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8"/>
        <v>40283.208333333336</v>
      </c>
      <c r="O91" s="11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78.615384615384613</v>
      </c>
      <c r="G92" t="s">
        <v>14</v>
      </c>
      <c r="H92" s="9">
        <f t="shared" si="7"/>
        <v>57.849056603773583</v>
      </c>
      <c r="I92">
        <v>106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8"/>
        <v>42425.25</v>
      </c>
      <c r="O92" s="11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48.404406999351913</v>
      </c>
      <c r="G93" t="s">
        <v>14</v>
      </c>
      <c r="H93" s="9">
        <f t="shared" si="7"/>
        <v>109.99705449189985</v>
      </c>
      <c r="I93">
        <v>679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8"/>
        <v>42588.208333333328</v>
      </c>
      <c r="O93" s="11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258.875</v>
      </c>
      <c r="G94" t="s">
        <v>20</v>
      </c>
      <c r="H94" s="9">
        <f t="shared" si="7"/>
        <v>103.96586345381526</v>
      </c>
      <c r="I94">
        <v>498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8"/>
        <v>40352.208333333336</v>
      </c>
      <c r="O94" s="11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60.548713235294116</v>
      </c>
      <c r="G95" t="s">
        <v>74</v>
      </c>
      <c r="H95" s="9">
        <f t="shared" si="7"/>
        <v>107.99508196721311</v>
      </c>
      <c r="I95">
        <v>610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8"/>
        <v>41202.208333333336</v>
      </c>
      <c r="O95" s="11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303.68965517241378</v>
      </c>
      <c r="G96" t="s">
        <v>20</v>
      </c>
      <c r="H96" s="9">
        <f t="shared" si="7"/>
        <v>48.927777777777777</v>
      </c>
      <c r="I96">
        <v>180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8"/>
        <v>43562.208333333328</v>
      </c>
      <c r="O96" s="11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112.99999999999999</v>
      </c>
      <c r="G97" t="s">
        <v>20</v>
      </c>
      <c r="H97" s="9">
        <f t="shared" si="7"/>
        <v>37.666666666666664</v>
      </c>
      <c r="I97">
        <v>27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8"/>
        <v>43752.208333333328</v>
      </c>
      <c r="O97" s="11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217.37876614060258</v>
      </c>
      <c r="G98" t="s">
        <v>20</v>
      </c>
      <c r="H98" s="9">
        <f t="shared" si="7"/>
        <v>64.999141999141997</v>
      </c>
      <c r="I98">
        <v>2331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8"/>
        <v>40612.25</v>
      </c>
      <c r="O98" s="11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926.69230769230762</v>
      </c>
      <c r="G99" t="s">
        <v>20</v>
      </c>
      <c r="H99" s="9">
        <f t="shared" si="7"/>
        <v>106.61061946902655</v>
      </c>
      <c r="I99">
        <v>113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8"/>
        <v>42180.208333333328</v>
      </c>
      <c r="O99" s="11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33.692229038854805</v>
      </c>
      <c r="G100" t="s">
        <v>14</v>
      </c>
      <c r="H100" s="9">
        <f t="shared" si="7"/>
        <v>27.009016393442622</v>
      </c>
      <c r="I100">
        <v>1220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8"/>
        <v>42212.208333333328</v>
      </c>
      <c r="O100" s="11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196.7236842105263</v>
      </c>
      <c r="G101" t="s">
        <v>20</v>
      </c>
      <c r="H101" s="9">
        <f t="shared" si="7"/>
        <v>91.16463414634147</v>
      </c>
      <c r="I101">
        <v>164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8"/>
        <v>41968.25</v>
      </c>
      <c r="O101" s="11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 s="9">
        <f t="shared" si="7"/>
        <v>1</v>
      </c>
      <c r="I102"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8"/>
        <v>40835.208333333336</v>
      </c>
      <c r="O102" s="11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1021.4444444444445</v>
      </c>
      <c r="G103" t="s">
        <v>20</v>
      </c>
      <c r="H103" s="9">
        <f t="shared" si="7"/>
        <v>56.054878048780488</v>
      </c>
      <c r="I103">
        <v>164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8"/>
        <v>42056.25</v>
      </c>
      <c r="O103" s="11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281.67567567567568</v>
      </c>
      <c r="G104" t="s">
        <v>20</v>
      </c>
      <c r="H104" s="9">
        <f t="shared" si="7"/>
        <v>31.017857142857142</v>
      </c>
      <c r="I104">
        <v>336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8"/>
        <v>43234.208333333328</v>
      </c>
      <c r="O104" s="11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24.610000000000003</v>
      </c>
      <c r="G105" t="s">
        <v>14</v>
      </c>
      <c r="H105" s="9">
        <f t="shared" si="7"/>
        <v>66.513513513513516</v>
      </c>
      <c r="I105">
        <v>37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8"/>
        <v>40475.208333333336</v>
      </c>
      <c r="O105" s="11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143.14010067114094</v>
      </c>
      <c r="G106" t="s">
        <v>20</v>
      </c>
      <c r="H106" s="9">
        <f t="shared" si="7"/>
        <v>89.005216484089729</v>
      </c>
      <c r="I106">
        <v>1917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8"/>
        <v>42878.208333333328</v>
      </c>
      <c r="O106" s="11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144.54411764705884</v>
      </c>
      <c r="G107" t="s">
        <v>20</v>
      </c>
      <c r="H107" s="9">
        <f t="shared" si="7"/>
        <v>103.46315789473684</v>
      </c>
      <c r="I107">
        <v>95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8"/>
        <v>41366.208333333336</v>
      </c>
      <c r="O107" s="11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359.12820512820514</v>
      </c>
      <c r="G108" t="s">
        <v>20</v>
      </c>
      <c r="H108" s="9">
        <f t="shared" si="7"/>
        <v>95.278911564625844</v>
      </c>
      <c r="I108">
        <v>147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8"/>
        <v>43716.208333333328</v>
      </c>
      <c r="O108" s="11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186.48571428571427</v>
      </c>
      <c r="G109" t="s">
        <v>20</v>
      </c>
      <c r="H109" s="9">
        <f t="shared" si="7"/>
        <v>75.895348837209298</v>
      </c>
      <c r="I109">
        <v>86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8"/>
        <v>43213.208333333328</v>
      </c>
      <c r="O109" s="11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595.26666666666665</v>
      </c>
      <c r="G110" t="s">
        <v>20</v>
      </c>
      <c r="H110" s="9">
        <f t="shared" si="7"/>
        <v>107.57831325301204</v>
      </c>
      <c r="I110">
        <v>83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8"/>
        <v>41005.208333333336</v>
      </c>
      <c r="O110" s="11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59.21153846153846</v>
      </c>
      <c r="G111" t="s">
        <v>14</v>
      </c>
      <c r="H111" s="9">
        <f t="shared" si="7"/>
        <v>51.31666666666667</v>
      </c>
      <c r="I111">
        <v>60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8"/>
        <v>41651.25</v>
      </c>
      <c r="O111" s="11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14.962780898876405</v>
      </c>
      <c r="G112" t="s">
        <v>14</v>
      </c>
      <c r="H112" s="9">
        <f t="shared" si="7"/>
        <v>71.983108108108112</v>
      </c>
      <c r="I112">
        <v>296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8"/>
        <v>43354.208333333328</v>
      </c>
      <c r="O112" s="11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119.95602605863192</v>
      </c>
      <c r="G113" t="s">
        <v>20</v>
      </c>
      <c r="H113" s="9">
        <f t="shared" si="7"/>
        <v>108.95414201183432</v>
      </c>
      <c r="I113">
        <v>676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8"/>
        <v>41174.208333333336</v>
      </c>
      <c r="O113" s="11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268.82978723404256</v>
      </c>
      <c r="G114" t="s">
        <v>20</v>
      </c>
      <c r="H114" s="9">
        <f t="shared" si="7"/>
        <v>35</v>
      </c>
      <c r="I114">
        <v>361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8"/>
        <v>41875.208333333336</v>
      </c>
      <c r="O114" s="11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376.87878787878788</v>
      </c>
      <c r="G115" t="s">
        <v>20</v>
      </c>
      <c r="H115" s="9">
        <f t="shared" si="7"/>
        <v>94.938931297709928</v>
      </c>
      <c r="I115">
        <v>131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8"/>
        <v>42990.208333333328</v>
      </c>
      <c r="O115" s="11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727.15789473684208</v>
      </c>
      <c r="G116" t="s">
        <v>20</v>
      </c>
      <c r="H116" s="9">
        <f t="shared" si="7"/>
        <v>109.65079365079364</v>
      </c>
      <c r="I116">
        <v>126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8"/>
        <v>43564.208333333328</v>
      </c>
      <c r="O116" s="11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87.211757648470297</v>
      </c>
      <c r="G117" t="s">
        <v>14</v>
      </c>
      <c r="H117" s="9">
        <f t="shared" si="7"/>
        <v>44.001815980629537</v>
      </c>
      <c r="I117">
        <v>3304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8"/>
        <v>43056.25</v>
      </c>
      <c r="O117" s="11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 s="9">
        <f t="shared" si="7"/>
        <v>86.794520547945211</v>
      </c>
      <c r="I118">
        <v>73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8"/>
        <v>42265.208333333328</v>
      </c>
      <c r="O118" s="11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173.9387755102041</v>
      </c>
      <c r="G119" t="s">
        <v>20</v>
      </c>
      <c r="H119" s="9">
        <f t="shared" si="7"/>
        <v>30.992727272727272</v>
      </c>
      <c r="I119">
        <v>275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8"/>
        <v>40808.208333333336</v>
      </c>
      <c r="O119" s="11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117.61111111111111</v>
      </c>
      <c r="G120" t="s">
        <v>20</v>
      </c>
      <c r="H120" s="9">
        <f t="shared" si="7"/>
        <v>94.791044776119406</v>
      </c>
      <c r="I120">
        <v>67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8"/>
        <v>41665.25</v>
      </c>
      <c r="O120" s="11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214.96</v>
      </c>
      <c r="G121" t="s">
        <v>20</v>
      </c>
      <c r="H121" s="9">
        <f t="shared" si="7"/>
        <v>69.79220779220779</v>
      </c>
      <c r="I121">
        <v>154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8"/>
        <v>41806.208333333336</v>
      </c>
      <c r="O121" s="11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149.49667110519306</v>
      </c>
      <c r="G122" t="s">
        <v>20</v>
      </c>
      <c r="H122" s="9">
        <f t="shared" si="7"/>
        <v>63.003367003367003</v>
      </c>
      <c r="I122">
        <v>1782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8"/>
        <v>42111.208333333328</v>
      </c>
      <c r="O122" s="11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219.33995584988963</v>
      </c>
      <c r="G123" t="s">
        <v>20</v>
      </c>
      <c r="H123" s="9">
        <f t="shared" si="7"/>
        <v>110.0343300110742</v>
      </c>
      <c r="I123">
        <v>903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8"/>
        <v>41917.208333333336</v>
      </c>
      <c r="O123" s="11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64.367690058479525</v>
      </c>
      <c r="G124" t="s">
        <v>14</v>
      </c>
      <c r="H124" s="9">
        <f t="shared" si="7"/>
        <v>25.997933274284026</v>
      </c>
      <c r="I124">
        <v>3387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8"/>
        <v>41970.25</v>
      </c>
      <c r="O124" s="11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18.622397298818232</v>
      </c>
      <c r="G125" t="s">
        <v>14</v>
      </c>
      <c r="H125" s="9">
        <f t="shared" si="7"/>
        <v>49.987915407854985</v>
      </c>
      <c r="I125">
        <v>662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8"/>
        <v>42332.25</v>
      </c>
      <c r="O125" s="11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367.76923076923077</v>
      </c>
      <c r="G126" t="s">
        <v>20</v>
      </c>
      <c r="H126" s="9">
        <f t="shared" si="7"/>
        <v>101.72340425531915</v>
      </c>
      <c r="I126">
        <v>94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8"/>
        <v>43598.208333333328</v>
      </c>
      <c r="O126" s="11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159.90566037735849</v>
      </c>
      <c r="G127" t="s">
        <v>20</v>
      </c>
      <c r="H127" s="9">
        <f t="shared" si="7"/>
        <v>47.083333333333336</v>
      </c>
      <c r="I127">
        <v>180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8"/>
        <v>43362.208333333328</v>
      </c>
      <c r="O127" s="11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38.633185349611544</v>
      </c>
      <c r="G128" t="s">
        <v>14</v>
      </c>
      <c r="H128" s="9">
        <f t="shared" si="7"/>
        <v>89.944444444444443</v>
      </c>
      <c r="I128">
        <v>774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8"/>
        <v>42596.208333333328</v>
      </c>
      <c r="O128" s="11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51.42151162790698</v>
      </c>
      <c r="G129" t="s">
        <v>14</v>
      </c>
      <c r="H129" s="9">
        <f t="shared" si="7"/>
        <v>78.96875</v>
      </c>
      <c r="I129">
        <v>672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8"/>
        <v>40310.208333333336</v>
      </c>
      <c r="O129" s="11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60.334277620396605</v>
      </c>
      <c r="G130" t="s">
        <v>74</v>
      </c>
      <c r="H130" s="9">
        <f t="shared" si="7"/>
        <v>80.067669172932327</v>
      </c>
      <c r="I130">
        <v>532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8"/>
        <v>40417.208333333336</v>
      </c>
      <c r="O130" s="11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2">(E131/D131)*100</f>
        <v>3.202693602693603</v>
      </c>
      <c r="G131" t="s">
        <v>74</v>
      </c>
      <c r="H131" s="9">
        <f t="shared" ref="H131:H194" si="13">IF(I131=0,0,E131/I131)</f>
        <v>86.472727272727269</v>
      </c>
      <c r="I131">
        <v>55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ref="N131:N194" si="14" xml:space="preserve"> (L131/86400) + DATE(1970,1,1)</f>
        <v>42038.25</v>
      </c>
      <c r="O131" s="11">
        <f t="shared" ref="O131:O194" si="15" xml:space="preserve"> (M131/86400) + 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LEFT(R131,FIND("/",R131)-1)</f>
        <v>food</v>
      </c>
      <c r="T131" t="str">
        <f t="shared" ref="T131:T194" si="17">RIGHT(R131,LEN(R131)-FIND("/",R131))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155.46875</v>
      </c>
      <c r="G132" t="s">
        <v>20</v>
      </c>
      <c r="H132" s="9">
        <f t="shared" si="13"/>
        <v>28.001876172607879</v>
      </c>
      <c r="I132">
        <v>533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14"/>
        <v>40842.208333333336</v>
      </c>
      <c r="O132" s="11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100.85974499089254</v>
      </c>
      <c r="G133" t="s">
        <v>20</v>
      </c>
      <c r="H133" s="9">
        <f t="shared" si="13"/>
        <v>67.996725337699544</v>
      </c>
      <c r="I133">
        <v>2443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14"/>
        <v>41607.25</v>
      </c>
      <c r="O133" s="11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116.18181818181819</v>
      </c>
      <c r="G134" t="s">
        <v>20</v>
      </c>
      <c r="H134" s="9">
        <f t="shared" si="13"/>
        <v>43.078651685393261</v>
      </c>
      <c r="I134">
        <v>89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14"/>
        <v>43112.25</v>
      </c>
      <c r="O134" s="11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310.77777777777777</v>
      </c>
      <c r="G135" t="s">
        <v>20</v>
      </c>
      <c r="H135" s="9">
        <f t="shared" si="13"/>
        <v>87.95597484276729</v>
      </c>
      <c r="I135">
        <v>159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14"/>
        <v>40767.208333333336</v>
      </c>
      <c r="O135" s="11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89.73668341708543</v>
      </c>
      <c r="G136" t="s">
        <v>14</v>
      </c>
      <c r="H136" s="9">
        <f t="shared" si="13"/>
        <v>94.987234042553197</v>
      </c>
      <c r="I136">
        <v>940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14"/>
        <v>40713.208333333336</v>
      </c>
      <c r="O136" s="11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71.27272727272728</v>
      </c>
      <c r="G137" t="s">
        <v>14</v>
      </c>
      <c r="H137" s="9">
        <f t="shared" si="13"/>
        <v>46.905982905982903</v>
      </c>
      <c r="I137">
        <v>117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14"/>
        <v>41340.25</v>
      </c>
      <c r="O137" s="11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3.2862318840579712</v>
      </c>
      <c r="G138" t="s">
        <v>74</v>
      </c>
      <c r="H138" s="9">
        <f t="shared" si="13"/>
        <v>46.913793103448278</v>
      </c>
      <c r="I138">
        <v>58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14"/>
        <v>41797.208333333336</v>
      </c>
      <c r="O138" s="11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261.77777777777777</v>
      </c>
      <c r="G139" t="s">
        <v>20</v>
      </c>
      <c r="H139" s="9">
        <f t="shared" si="13"/>
        <v>94.24</v>
      </c>
      <c r="I139">
        <v>50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14"/>
        <v>40457.208333333336</v>
      </c>
      <c r="O139" s="11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96</v>
      </c>
      <c r="G140" t="s">
        <v>14</v>
      </c>
      <c r="H140" s="9">
        <f t="shared" si="13"/>
        <v>80.139130434782615</v>
      </c>
      <c r="I140">
        <v>115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14"/>
        <v>41180.208333333336</v>
      </c>
      <c r="O140" s="11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20.896851248642779</v>
      </c>
      <c r="G141" t="s">
        <v>14</v>
      </c>
      <c r="H141" s="9">
        <f t="shared" si="13"/>
        <v>59.036809815950917</v>
      </c>
      <c r="I141">
        <v>326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14"/>
        <v>42115.208333333328</v>
      </c>
      <c r="O141" s="11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223.16363636363636</v>
      </c>
      <c r="G142" t="s">
        <v>20</v>
      </c>
      <c r="H142" s="9">
        <f t="shared" si="13"/>
        <v>65.989247311827953</v>
      </c>
      <c r="I142">
        <v>186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14"/>
        <v>43156.25</v>
      </c>
      <c r="O142" s="11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101.59097978227061</v>
      </c>
      <c r="G143" t="s">
        <v>20</v>
      </c>
      <c r="H143" s="9">
        <f t="shared" si="13"/>
        <v>60.992530345471522</v>
      </c>
      <c r="I143">
        <v>1071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14"/>
        <v>42167.208333333328</v>
      </c>
      <c r="O143" s="11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230.03999999999996</v>
      </c>
      <c r="G144" t="s">
        <v>20</v>
      </c>
      <c r="H144" s="9">
        <f t="shared" si="13"/>
        <v>98.307692307692307</v>
      </c>
      <c r="I144">
        <v>117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14"/>
        <v>41005.208333333336</v>
      </c>
      <c r="O144" s="11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135.59259259259261</v>
      </c>
      <c r="G145" t="s">
        <v>20</v>
      </c>
      <c r="H145" s="9">
        <f t="shared" si="13"/>
        <v>104.6</v>
      </c>
      <c r="I145">
        <v>70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14"/>
        <v>40357.208333333336</v>
      </c>
      <c r="O145" s="11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129.1</v>
      </c>
      <c r="G146" t="s">
        <v>20</v>
      </c>
      <c r="H146" s="9">
        <f t="shared" si="13"/>
        <v>86.066666666666663</v>
      </c>
      <c r="I146">
        <v>135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14"/>
        <v>43633.208333333328</v>
      </c>
      <c r="O146" s="11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236.512</v>
      </c>
      <c r="G147" t="s">
        <v>20</v>
      </c>
      <c r="H147" s="9">
        <f t="shared" si="13"/>
        <v>76.989583333333329</v>
      </c>
      <c r="I147">
        <v>768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14"/>
        <v>41889.208333333336</v>
      </c>
      <c r="O147" s="11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17.25</v>
      </c>
      <c r="G148" t="s">
        <v>74</v>
      </c>
      <c r="H148" s="9">
        <f t="shared" si="13"/>
        <v>29.764705882352942</v>
      </c>
      <c r="I148">
        <v>51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14"/>
        <v>40855.25</v>
      </c>
      <c r="O148" s="11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112.49397590361446</v>
      </c>
      <c r="G149" t="s">
        <v>20</v>
      </c>
      <c r="H149" s="9">
        <f t="shared" si="13"/>
        <v>46.91959798994975</v>
      </c>
      <c r="I149">
        <v>199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14"/>
        <v>42534.208333333328</v>
      </c>
      <c r="O149" s="11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121.02150537634408</v>
      </c>
      <c r="G150" t="s">
        <v>20</v>
      </c>
      <c r="H150" s="9">
        <f t="shared" si="13"/>
        <v>105.18691588785046</v>
      </c>
      <c r="I150">
        <v>107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14"/>
        <v>42941.208333333328</v>
      </c>
      <c r="O150" s="11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219.87096774193549</v>
      </c>
      <c r="G151" t="s">
        <v>20</v>
      </c>
      <c r="H151" s="9">
        <f t="shared" si="13"/>
        <v>69.907692307692301</v>
      </c>
      <c r="I151">
        <v>195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14"/>
        <v>41275.25</v>
      </c>
      <c r="O151" s="11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1</v>
      </c>
      <c r="G152" t="s">
        <v>14</v>
      </c>
      <c r="H152" s="9">
        <f t="shared" si="13"/>
        <v>1</v>
      </c>
      <c r="I152"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14"/>
        <v>43450.25</v>
      </c>
      <c r="O152" s="11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64.166909620991248</v>
      </c>
      <c r="G153" t="s">
        <v>14</v>
      </c>
      <c r="H153" s="9">
        <f t="shared" si="13"/>
        <v>60.011588275391958</v>
      </c>
      <c r="I153">
        <v>1467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14"/>
        <v>41799.208333333336</v>
      </c>
      <c r="O153" s="11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423.06746987951806</v>
      </c>
      <c r="G154" t="s">
        <v>20</v>
      </c>
      <c r="H154" s="9">
        <f t="shared" si="13"/>
        <v>52.006220379146917</v>
      </c>
      <c r="I154">
        <v>3376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14"/>
        <v>42783.25</v>
      </c>
      <c r="O154" s="11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92.984160506863773</v>
      </c>
      <c r="G155" t="s">
        <v>14</v>
      </c>
      <c r="H155" s="9">
        <f t="shared" si="13"/>
        <v>31.000176025347649</v>
      </c>
      <c r="I155">
        <v>5681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14"/>
        <v>41201.208333333336</v>
      </c>
      <c r="O155" s="11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58.756567425569173</v>
      </c>
      <c r="G156" t="s">
        <v>14</v>
      </c>
      <c r="H156" s="9">
        <f t="shared" si="13"/>
        <v>95.042492917847028</v>
      </c>
      <c r="I156">
        <v>1059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14"/>
        <v>42502.208333333328</v>
      </c>
      <c r="O156" s="11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65.022222222222226</v>
      </c>
      <c r="G157" t="s">
        <v>14</v>
      </c>
      <c r="H157" s="9">
        <f t="shared" si="13"/>
        <v>75.968174204355108</v>
      </c>
      <c r="I157">
        <v>1194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14"/>
        <v>40262.208333333336</v>
      </c>
      <c r="O157" s="11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73.939560439560438</v>
      </c>
      <c r="G158" t="s">
        <v>74</v>
      </c>
      <c r="H158" s="9">
        <f t="shared" si="13"/>
        <v>71.013192612137203</v>
      </c>
      <c r="I158">
        <v>379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14"/>
        <v>43743.208333333328</v>
      </c>
      <c r="O158" s="11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52.666666666666664</v>
      </c>
      <c r="G159" t="s">
        <v>14</v>
      </c>
      <c r="H159" s="9">
        <f t="shared" si="13"/>
        <v>73.733333333333334</v>
      </c>
      <c r="I159">
        <v>30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14"/>
        <v>41638.25</v>
      </c>
      <c r="O159" s="11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220.95238095238096</v>
      </c>
      <c r="G160" t="s">
        <v>20</v>
      </c>
      <c r="H160" s="9">
        <f t="shared" si="13"/>
        <v>113.17073170731707</v>
      </c>
      <c r="I160">
        <v>41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14"/>
        <v>42346.25</v>
      </c>
      <c r="O160" s="11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100.01150627615063</v>
      </c>
      <c r="G161" t="s">
        <v>20</v>
      </c>
      <c r="H161" s="9">
        <f t="shared" si="13"/>
        <v>105.00933552992861</v>
      </c>
      <c r="I161">
        <v>1821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14"/>
        <v>43551.208333333328</v>
      </c>
      <c r="O161" s="11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162.3125</v>
      </c>
      <c r="G162" t="s">
        <v>20</v>
      </c>
      <c r="H162" s="9">
        <f t="shared" si="13"/>
        <v>79.176829268292678</v>
      </c>
      <c r="I162">
        <v>164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14"/>
        <v>43582.208333333328</v>
      </c>
      <c r="O162" s="11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78.181818181818187</v>
      </c>
      <c r="G163" t="s">
        <v>14</v>
      </c>
      <c r="H163" s="9">
        <f t="shared" si="13"/>
        <v>57.333333333333336</v>
      </c>
      <c r="I163">
        <v>75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14"/>
        <v>42270.208333333328</v>
      </c>
      <c r="O163" s="11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149.73770491803279</v>
      </c>
      <c r="G164" t="s">
        <v>20</v>
      </c>
      <c r="H164" s="9">
        <f t="shared" si="13"/>
        <v>58.178343949044589</v>
      </c>
      <c r="I164">
        <v>157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14"/>
        <v>43442.25</v>
      </c>
      <c r="O164" s="11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253.25714285714284</v>
      </c>
      <c r="G165" t="s">
        <v>20</v>
      </c>
      <c r="H165" s="9">
        <f t="shared" si="13"/>
        <v>36.032520325203251</v>
      </c>
      <c r="I165">
        <v>246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14"/>
        <v>43028.208333333328</v>
      </c>
      <c r="O165" s="11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100.16943521594683</v>
      </c>
      <c r="G166" t="s">
        <v>20</v>
      </c>
      <c r="H166" s="9">
        <f t="shared" si="13"/>
        <v>107.99068767908309</v>
      </c>
      <c r="I166">
        <v>1396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14"/>
        <v>43016.208333333328</v>
      </c>
      <c r="O166" s="11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121.99004424778761</v>
      </c>
      <c r="G167" t="s">
        <v>20</v>
      </c>
      <c r="H167" s="9">
        <f t="shared" si="13"/>
        <v>44.005985634477256</v>
      </c>
      <c r="I167">
        <v>2506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14"/>
        <v>42948.208333333328</v>
      </c>
      <c r="O167" s="11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137.13265306122449</v>
      </c>
      <c r="G168" t="s">
        <v>20</v>
      </c>
      <c r="H168" s="9">
        <f t="shared" si="13"/>
        <v>55.077868852459019</v>
      </c>
      <c r="I168">
        <v>244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14"/>
        <v>40534.25</v>
      </c>
      <c r="O168" s="11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415.53846153846149</v>
      </c>
      <c r="G169" t="s">
        <v>20</v>
      </c>
      <c r="H169" s="9">
        <f t="shared" si="13"/>
        <v>74</v>
      </c>
      <c r="I169">
        <v>146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14"/>
        <v>41435.208333333336</v>
      </c>
      <c r="O169" s="11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31.30913348946136</v>
      </c>
      <c r="G170" t="s">
        <v>14</v>
      </c>
      <c r="H170" s="9">
        <f t="shared" si="13"/>
        <v>41.996858638743454</v>
      </c>
      <c r="I170">
        <v>955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14"/>
        <v>43518.25</v>
      </c>
      <c r="O170" s="11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424.08154506437768</v>
      </c>
      <c r="G171" t="s">
        <v>20</v>
      </c>
      <c r="H171" s="9">
        <f t="shared" si="13"/>
        <v>77.988161010260455</v>
      </c>
      <c r="I171">
        <v>1267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14"/>
        <v>41077.208333333336</v>
      </c>
      <c r="O171" s="11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2.93886230728336</v>
      </c>
      <c r="G172" t="s">
        <v>14</v>
      </c>
      <c r="H172" s="9">
        <f t="shared" si="13"/>
        <v>82.507462686567166</v>
      </c>
      <c r="I172">
        <v>67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14"/>
        <v>42950.208333333328</v>
      </c>
      <c r="O172" s="11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10.63265306122449</v>
      </c>
      <c r="G173" t="s">
        <v>14</v>
      </c>
      <c r="H173" s="9">
        <f t="shared" si="13"/>
        <v>104.2</v>
      </c>
      <c r="I173">
        <v>5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14"/>
        <v>41718.208333333336</v>
      </c>
      <c r="O173" s="11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82.875</v>
      </c>
      <c r="G174" t="s">
        <v>14</v>
      </c>
      <c r="H174" s="9">
        <f t="shared" si="13"/>
        <v>25.5</v>
      </c>
      <c r="I174">
        <v>26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14"/>
        <v>41839.208333333336</v>
      </c>
      <c r="O174" s="11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163.01447776628748</v>
      </c>
      <c r="G175" t="s">
        <v>20</v>
      </c>
      <c r="H175" s="9">
        <f t="shared" si="13"/>
        <v>100.98334401024984</v>
      </c>
      <c r="I175">
        <v>1561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14"/>
        <v>41412.208333333336</v>
      </c>
      <c r="O175" s="11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894.66666666666674</v>
      </c>
      <c r="G176" t="s">
        <v>20</v>
      </c>
      <c r="H176" s="9">
        <f t="shared" si="13"/>
        <v>111.83333333333333</v>
      </c>
      <c r="I176">
        <v>48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14"/>
        <v>42282.208333333328</v>
      </c>
      <c r="O176" s="11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26.191501103752756</v>
      </c>
      <c r="G177" t="s">
        <v>14</v>
      </c>
      <c r="H177" s="9">
        <f t="shared" si="13"/>
        <v>41.999115044247787</v>
      </c>
      <c r="I177">
        <v>1130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14"/>
        <v>42613.208333333328</v>
      </c>
      <c r="O177" s="11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74.834782608695647</v>
      </c>
      <c r="G178" t="s">
        <v>14</v>
      </c>
      <c r="H178" s="9">
        <f t="shared" si="13"/>
        <v>110.05115089514067</v>
      </c>
      <c r="I178">
        <v>782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14"/>
        <v>42616.208333333328</v>
      </c>
      <c r="O178" s="11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416.47680412371136</v>
      </c>
      <c r="G179" t="s">
        <v>20</v>
      </c>
      <c r="H179" s="9">
        <f t="shared" si="13"/>
        <v>58.997079225994888</v>
      </c>
      <c r="I179">
        <v>2739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14"/>
        <v>40497.25</v>
      </c>
      <c r="O179" s="11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96.208333333333329</v>
      </c>
      <c r="G180" t="s">
        <v>14</v>
      </c>
      <c r="H180" s="9">
        <f t="shared" si="13"/>
        <v>32.985714285714288</v>
      </c>
      <c r="I180">
        <v>210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14"/>
        <v>42999.208333333328</v>
      </c>
      <c r="O180" s="11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357.71910112359546</v>
      </c>
      <c r="G181" t="s">
        <v>20</v>
      </c>
      <c r="H181" s="9">
        <f t="shared" si="13"/>
        <v>45.005654509471306</v>
      </c>
      <c r="I181">
        <v>3537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14"/>
        <v>41350.208333333336</v>
      </c>
      <c r="O181" s="11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308.45714285714286</v>
      </c>
      <c r="G182" t="s">
        <v>20</v>
      </c>
      <c r="H182" s="9">
        <f t="shared" si="13"/>
        <v>81.98196487897485</v>
      </c>
      <c r="I182">
        <v>2107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14"/>
        <v>40259.208333333336</v>
      </c>
      <c r="O182" s="11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61.802325581395344</v>
      </c>
      <c r="G183" t="s">
        <v>14</v>
      </c>
      <c r="H183" s="9">
        <f t="shared" si="13"/>
        <v>39.080882352941174</v>
      </c>
      <c r="I183">
        <v>136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14"/>
        <v>43012.208333333328</v>
      </c>
      <c r="O183" s="11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722.32472324723244</v>
      </c>
      <c r="G184" t="s">
        <v>20</v>
      </c>
      <c r="H184" s="9">
        <f t="shared" si="13"/>
        <v>58.996383363471971</v>
      </c>
      <c r="I184">
        <v>3318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14"/>
        <v>43631.208333333328</v>
      </c>
      <c r="O184" s="11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69.117647058823522</v>
      </c>
      <c r="G185" t="s">
        <v>14</v>
      </c>
      <c r="H185" s="9">
        <f t="shared" si="13"/>
        <v>40.988372093023258</v>
      </c>
      <c r="I185">
        <v>86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14"/>
        <v>40430.208333333336</v>
      </c>
      <c r="O185" s="11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293.05555555555554</v>
      </c>
      <c r="G186" t="s">
        <v>20</v>
      </c>
      <c r="H186" s="9">
        <f t="shared" si="13"/>
        <v>31.029411764705884</v>
      </c>
      <c r="I186">
        <v>340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14"/>
        <v>43588.208333333328</v>
      </c>
      <c r="O186" s="11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71.8</v>
      </c>
      <c r="G187" t="s">
        <v>14</v>
      </c>
      <c r="H187" s="9">
        <f t="shared" si="13"/>
        <v>37.789473684210527</v>
      </c>
      <c r="I187">
        <v>19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14"/>
        <v>43233.208333333328</v>
      </c>
      <c r="O187" s="11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31.934684684684683</v>
      </c>
      <c r="G188" t="s">
        <v>14</v>
      </c>
      <c r="H188" s="9">
        <f t="shared" si="13"/>
        <v>32.006772009029348</v>
      </c>
      <c r="I188">
        <v>886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14"/>
        <v>41782.208333333336</v>
      </c>
      <c r="O188" s="11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229.87375415282392</v>
      </c>
      <c r="G189" t="s">
        <v>20</v>
      </c>
      <c r="H189" s="9">
        <f t="shared" si="13"/>
        <v>95.966712898751737</v>
      </c>
      <c r="I189">
        <v>1442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14"/>
        <v>41328.25</v>
      </c>
      <c r="O189" s="11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32.012195121951223</v>
      </c>
      <c r="G190" t="s">
        <v>14</v>
      </c>
      <c r="H190" s="9">
        <f t="shared" si="13"/>
        <v>75</v>
      </c>
      <c r="I190">
        <v>35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14"/>
        <v>41975.25</v>
      </c>
      <c r="O190" s="11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23.525352848928385</v>
      </c>
      <c r="G191" t="s">
        <v>74</v>
      </c>
      <c r="H191" s="9">
        <f t="shared" si="13"/>
        <v>102.0498866213152</v>
      </c>
      <c r="I191">
        <v>441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14"/>
        <v>42433.25</v>
      </c>
      <c r="O191" s="11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68.594594594594597</v>
      </c>
      <c r="G192" t="s">
        <v>14</v>
      </c>
      <c r="H192" s="9">
        <f t="shared" si="13"/>
        <v>105.75</v>
      </c>
      <c r="I192">
        <v>24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14"/>
        <v>41429.208333333336</v>
      </c>
      <c r="O192" s="11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37.952380952380956</v>
      </c>
      <c r="G193" t="s">
        <v>14</v>
      </c>
      <c r="H193" s="9">
        <f t="shared" si="13"/>
        <v>37.069767441860463</v>
      </c>
      <c r="I193">
        <v>86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14"/>
        <v>43536.208333333328</v>
      </c>
      <c r="O193" s="11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2"/>
        <v>19.992957746478872</v>
      </c>
      <c r="G194" t="s">
        <v>14</v>
      </c>
      <c r="H194" s="9">
        <f t="shared" si="13"/>
        <v>35.049382716049379</v>
      </c>
      <c r="I194">
        <v>243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14"/>
        <v>41817.208333333336</v>
      </c>
      <c r="O194" s="11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8">(E195/D195)*100</f>
        <v>45.636363636363633</v>
      </c>
      <c r="G195" t="s">
        <v>14</v>
      </c>
      <c r="H195" s="9">
        <f t="shared" ref="H195:H258" si="19">IF(I195=0,0,E195/I195)</f>
        <v>46.338461538461537</v>
      </c>
      <c r="I195">
        <v>65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N258" si="20" xml:space="preserve"> (L195/86400) + DATE(1970,1,1)</f>
        <v>43198.208333333328</v>
      </c>
      <c r="O195" s="11">
        <f t="shared" ref="O195:O258" si="21" xml:space="preserve"> (M195/86400) + 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LEFT(R195,FIND("/",R195)-1)</f>
        <v>music</v>
      </c>
      <c r="T195" t="str">
        <f t="shared" ref="T195:T258" si="23">RIGHT(R195,LEN(R195)-FIND("/",R195))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122.7605633802817</v>
      </c>
      <c r="G196" t="s">
        <v>20</v>
      </c>
      <c r="H196" s="9">
        <f t="shared" si="19"/>
        <v>69.174603174603178</v>
      </c>
      <c r="I196">
        <v>126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20"/>
        <v>42261.208333333328</v>
      </c>
      <c r="O196" s="11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361.75316455696202</v>
      </c>
      <c r="G197" t="s">
        <v>20</v>
      </c>
      <c r="H197" s="9">
        <f t="shared" si="19"/>
        <v>109.07824427480917</v>
      </c>
      <c r="I197">
        <v>524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20"/>
        <v>43310.208333333328</v>
      </c>
      <c r="O197" s="11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63.146341463414636</v>
      </c>
      <c r="G198" t="s">
        <v>14</v>
      </c>
      <c r="H198" s="9">
        <f t="shared" si="19"/>
        <v>51.78</v>
      </c>
      <c r="I198">
        <v>100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20"/>
        <v>42616.208333333328</v>
      </c>
      <c r="O198" s="11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298.20475319926874</v>
      </c>
      <c r="G199" t="s">
        <v>20</v>
      </c>
      <c r="H199" s="9">
        <f t="shared" si="19"/>
        <v>82.010055304172951</v>
      </c>
      <c r="I199">
        <v>1989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20"/>
        <v>42909.208333333328</v>
      </c>
      <c r="O199" s="11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9.5585443037974684</v>
      </c>
      <c r="G200" t="s">
        <v>14</v>
      </c>
      <c r="H200" s="9">
        <f t="shared" si="19"/>
        <v>35.958333333333336</v>
      </c>
      <c r="I200">
        <v>168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20"/>
        <v>40396.208333333336</v>
      </c>
      <c r="O200" s="11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53.777777777777779</v>
      </c>
      <c r="G201" t="s">
        <v>14</v>
      </c>
      <c r="H201" s="9">
        <f t="shared" si="19"/>
        <v>74.461538461538467</v>
      </c>
      <c r="I201">
        <v>13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20"/>
        <v>42192.208333333328</v>
      </c>
      <c r="O201" s="11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2</v>
      </c>
      <c r="G202" t="s">
        <v>14</v>
      </c>
      <c r="H202" s="9">
        <f t="shared" si="19"/>
        <v>2</v>
      </c>
      <c r="I202">
        <v>1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20"/>
        <v>40262.208333333336</v>
      </c>
      <c r="O202" s="11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681.19047619047615</v>
      </c>
      <c r="G203" t="s">
        <v>20</v>
      </c>
      <c r="H203" s="9">
        <f t="shared" si="19"/>
        <v>91.114649681528661</v>
      </c>
      <c r="I203">
        <v>157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20"/>
        <v>41845.208333333336</v>
      </c>
      <c r="O203" s="11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78.831325301204828</v>
      </c>
      <c r="G204" t="s">
        <v>74</v>
      </c>
      <c r="H204" s="9">
        <f t="shared" si="19"/>
        <v>79.792682926829272</v>
      </c>
      <c r="I204">
        <v>82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20"/>
        <v>40818.208333333336</v>
      </c>
      <c r="O204" s="11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134.40792216817235</v>
      </c>
      <c r="G205" t="s">
        <v>20</v>
      </c>
      <c r="H205" s="9">
        <f t="shared" si="19"/>
        <v>42.999777678968428</v>
      </c>
      <c r="I205">
        <v>4498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20"/>
        <v>42752.25</v>
      </c>
      <c r="O205" s="11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3.3719999999999999</v>
      </c>
      <c r="G206" t="s">
        <v>14</v>
      </c>
      <c r="H206" s="9">
        <f t="shared" si="19"/>
        <v>63.225000000000001</v>
      </c>
      <c r="I206">
        <v>40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20"/>
        <v>40636.208333333336</v>
      </c>
      <c r="O206" s="11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431.84615384615387</v>
      </c>
      <c r="G207" t="s">
        <v>20</v>
      </c>
      <c r="H207" s="9">
        <f t="shared" si="19"/>
        <v>70.174999999999997</v>
      </c>
      <c r="I207">
        <v>80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20"/>
        <v>43390.208333333328</v>
      </c>
      <c r="O207" s="11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38.844444444444441</v>
      </c>
      <c r="G208" t="s">
        <v>74</v>
      </c>
      <c r="H208" s="9">
        <f t="shared" si="19"/>
        <v>61.333333333333336</v>
      </c>
      <c r="I208">
        <v>57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20"/>
        <v>40236.25</v>
      </c>
      <c r="O208" s="11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425.7</v>
      </c>
      <c r="G209" t="s">
        <v>20</v>
      </c>
      <c r="H209" s="9">
        <f t="shared" si="19"/>
        <v>99</v>
      </c>
      <c r="I209">
        <v>43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20"/>
        <v>43340.208333333328</v>
      </c>
      <c r="O209" s="11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101.12239715591672</v>
      </c>
      <c r="G210" t="s">
        <v>20</v>
      </c>
      <c r="H210" s="9">
        <f t="shared" si="19"/>
        <v>96.984900146127615</v>
      </c>
      <c r="I210">
        <v>2053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20"/>
        <v>43048.25</v>
      </c>
      <c r="O210" s="11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21.188688946015425</v>
      </c>
      <c r="G211" t="s">
        <v>47</v>
      </c>
      <c r="H211" s="9">
        <f t="shared" si="19"/>
        <v>51.004950495049506</v>
      </c>
      <c r="I211">
        <v>808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20"/>
        <v>42496.208333333328</v>
      </c>
      <c r="O211" s="11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67.425531914893625</v>
      </c>
      <c r="G212" t="s">
        <v>14</v>
      </c>
      <c r="H212" s="9">
        <f t="shared" si="19"/>
        <v>28.044247787610619</v>
      </c>
      <c r="I212">
        <v>226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20"/>
        <v>42797.25</v>
      </c>
      <c r="O212" s="11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94.923371647509583</v>
      </c>
      <c r="G213" t="s">
        <v>14</v>
      </c>
      <c r="H213" s="9">
        <f t="shared" si="19"/>
        <v>60.984615384615381</v>
      </c>
      <c r="I213">
        <v>1625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20"/>
        <v>41513.208333333336</v>
      </c>
      <c r="O213" s="11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151.85185185185185</v>
      </c>
      <c r="G214" t="s">
        <v>20</v>
      </c>
      <c r="H214" s="9">
        <f t="shared" si="19"/>
        <v>73.214285714285708</v>
      </c>
      <c r="I214">
        <v>168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20"/>
        <v>43814.25</v>
      </c>
      <c r="O214" s="11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195.16382252559728</v>
      </c>
      <c r="G215" t="s">
        <v>20</v>
      </c>
      <c r="H215" s="9">
        <f t="shared" si="19"/>
        <v>39.997435299603637</v>
      </c>
      <c r="I215">
        <v>4289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20"/>
        <v>40488.208333333336</v>
      </c>
      <c r="O215" s="11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1023.1428571428571</v>
      </c>
      <c r="G216" t="s">
        <v>20</v>
      </c>
      <c r="H216" s="9">
        <f t="shared" si="19"/>
        <v>86.812121212121212</v>
      </c>
      <c r="I216">
        <v>165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20"/>
        <v>40409.208333333336</v>
      </c>
      <c r="O216" s="11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3.841836734693878</v>
      </c>
      <c r="G217" t="s">
        <v>14</v>
      </c>
      <c r="H217" s="9">
        <f t="shared" si="19"/>
        <v>42.125874125874127</v>
      </c>
      <c r="I217">
        <v>143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20"/>
        <v>43509.25</v>
      </c>
      <c r="O217" s="11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155.07066557107643</v>
      </c>
      <c r="G218" t="s">
        <v>20</v>
      </c>
      <c r="H218" s="9">
        <f t="shared" si="19"/>
        <v>103.97851239669421</v>
      </c>
      <c r="I218">
        <v>1815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20"/>
        <v>40869.25</v>
      </c>
      <c r="O218" s="11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44.753477588871718</v>
      </c>
      <c r="G219" t="s">
        <v>14</v>
      </c>
      <c r="H219" s="9">
        <f t="shared" si="19"/>
        <v>62.003211991434689</v>
      </c>
      <c r="I219">
        <v>934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20"/>
        <v>43583.208333333328</v>
      </c>
      <c r="O219" s="11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215.94736842105263</v>
      </c>
      <c r="G220" t="s">
        <v>20</v>
      </c>
      <c r="H220" s="9">
        <f t="shared" si="19"/>
        <v>31.005037783375315</v>
      </c>
      <c r="I220">
        <v>397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20"/>
        <v>40858.25</v>
      </c>
      <c r="O220" s="11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332.12709832134288</v>
      </c>
      <c r="G221" t="s">
        <v>20</v>
      </c>
      <c r="H221" s="9">
        <f t="shared" si="19"/>
        <v>89.991552956465242</v>
      </c>
      <c r="I221">
        <v>1539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20"/>
        <v>41137.208333333336</v>
      </c>
      <c r="O221" s="11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8.4430379746835449</v>
      </c>
      <c r="G222" t="s">
        <v>14</v>
      </c>
      <c r="H222" s="9">
        <f t="shared" si="19"/>
        <v>39.235294117647058</v>
      </c>
      <c r="I222">
        <v>17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20"/>
        <v>40725.208333333336</v>
      </c>
      <c r="O222" s="11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98.625514403292186</v>
      </c>
      <c r="G223" t="s">
        <v>14</v>
      </c>
      <c r="H223" s="9">
        <f t="shared" si="19"/>
        <v>54.993116108306566</v>
      </c>
      <c r="I223">
        <v>2179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20"/>
        <v>41081.208333333336</v>
      </c>
      <c r="O223" s="11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137.97916666666669</v>
      </c>
      <c r="G224" t="s">
        <v>20</v>
      </c>
      <c r="H224" s="9">
        <f t="shared" si="19"/>
        <v>47.992753623188406</v>
      </c>
      <c r="I224">
        <v>138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20"/>
        <v>41914.208333333336</v>
      </c>
      <c r="O224" s="11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93.81099656357388</v>
      </c>
      <c r="G225" t="s">
        <v>14</v>
      </c>
      <c r="H225" s="9">
        <f t="shared" si="19"/>
        <v>87.966702470461868</v>
      </c>
      <c r="I225">
        <v>931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20"/>
        <v>42445.208333333328</v>
      </c>
      <c r="O225" s="11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403.63930885529157</v>
      </c>
      <c r="G226" t="s">
        <v>20</v>
      </c>
      <c r="H226" s="9">
        <f t="shared" si="19"/>
        <v>51.999165275459099</v>
      </c>
      <c r="I226">
        <v>3594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20"/>
        <v>41906.208333333336</v>
      </c>
      <c r="O226" s="11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260.1740412979351</v>
      </c>
      <c r="G227" t="s">
        <v>20</v>
      </c>
      <c r="H227" s="9">
        <f t="shared" si="19"/>
        <v>29.999659863945578</v>
      </c>
      <c r="I227">
        <v>5880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20"/>
        <v>41762.208333333336</v>
      </c>
      <c r="O227" s="11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366.63333333333333</v>
      </c>
      <c r="G228" t="s">
        <v>20</v>
      </c>
      <c r="H228" s="9">
        <f t="shared" si="19"/>
        <v>98.205357142857139</v>
      </c>
      <c r="I228">
        <v>112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20"/>
        <v>40276.208333333336</v>
      </c>
      <c r="O228" s="11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168.72085385878489</v>
      </c>
      <c r="G229" t="s">
        <v>20</v>
      </c>
      <c r="H229" s="9">
        <f t="shared" si="19"/>
        <v>108.96182396606575</v>
      </c>
      <c r="I229">
        <v>943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20"/>
        <v>42139.208333333328</v>
      </c>
      <c r="O229" s="11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119.90717911530093</v>
      </c>
      <c r="G230" t="s">
        <v>20</v>
      </c>
      <c r="H230" s="9">
        <f t="shared" si="19"/>
        <v>66.998379254457049</v>
      </c>
      <c r="I230">
        <v>2468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20"/>
        <v>42613.208333333328</v>
      </c>
      <c r="O230" s="11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193.68925233644859</v>
      </c>
      <c r="G231" t="s">
        <v>20</v>
      </c>
      <c r="H231" s="9">
        <f t="shared" si="19"/>
        <v>64.99333594668758</v>
      </c>
      <c r="I231">
        <v>2551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20"/>
        <v>42887.208333333328</v>
      </c>
      <c r="O231" s="11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420.16666666666669</v>
      </c>
      <c r="G232" t="s">
        <v>20</v>
      </c>
      <c r="H232" s="9">
        <f t="shared" si="19"/>
        <v>99.841584158415841</v>
      </c>
      <c r="I232">
        <v>101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20"/>
        <v>43805.25</v>
      </c>
      <c r="O232" s="11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76.708333333333329</v>
      </c>
      <c r="G233" t="s">
        <v>74</v>
      </c>
      <c r="H233" s="9">
        <f t="shared" si="19"/>
        <v>82.432835820895519</v>
      </c>
      <c r="I233">
        <v>67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20"/>
        <v>41415.208333333336</v>
      </c>
      <c r="O233" s="11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171.26470588235293</v>
      </c>
      <c r="G234" t="s">
        <v>20</v>
      </c>
      <c r="H234" s="9">
        <f t="shared" si="19"/>
        <v>63.293478260869563</v>
      </c>
      <c r="I234">
        <v>92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20"/>
        <v>42576.208333333328</v>
      </c>
      <c r="O234" s="11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157.89473684210526</v>
      </c>
      <c r="G235" t="s">
        <v>20</v>
      </c>
      <c r="H235" s="9">
        <f t="shared" si="19"/>
        <v>96.774193548387103</v>
      </c>
      <c r="I235">
        <v>62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20"/>
        <v>40706.208333333336</v>
      </c>
      <c r="O235" s="11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109.08</v>
      </c>
      <c r="G236" t="s">
        <v>20</v>
      </c>
      <c r="H236" s="9">
        <f t="shared" si="19"/>
        <v>54.906040268456373</v>
      </c>
      <c r="I236">
        <v>149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20"/>
        <v>42969.208333333328</v>
      </c>
      <c r="O236" s="11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41.732558139534881</v>
      </c>
      <c r="G237" t="s">
        <v>14</v>
      </c>
      <c r="H237" s="9">
        <f t="shared" si="19"/>
        <v>39.010869565217391</v>
      </c>
      <c r="I237">
        <v>92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20"/>
        <v>42779.25</v>
      </c>
      <c r="O237" s="11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10.944303797468354</v>
      </c>
      <c r="G238" t="s">
        <v>14</v>
      </c>
      <c r="H238" s="9">
        <f t="shared" si="19"/>
        <v>75.84210526315789</v>
      </c>
      <c r="I238">
        <v>57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20"/>
        <v>43641.208333333328</v>
      </c>
      <c r="O238" s="11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159.3763440860215</v>
      </c>
      <c r="G239" t="s">
        <v>20</v>
      </c>
      <c r="H239" s="9">
        <f t="shared" si="19"/>
        <v>45.051671732522799</v>
      </c>
      <c r="I239">
        <v>329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20"/>
        <v>41754.208333333336</v>
      </c>
      <c r="O239" s="11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422.41666666666669</v>
      </c>
      <c r="G240" t="s">
        <v>20</v>
      </c>
      <c r="H240" s="9">
        <f t="shared" si="19"/>
        <v>104.51546391752578</v>
      </c>
      <c r="I240">
        <v>97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20"/>
        <v>43083.25</v>
      </c>
      <c r="O240" s="11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97.71875</v>
      </c>
      <c r="G241" t="s">
        <v>14</v>
      </c>
      <c r="H241" s="9">
        <f t="shared" si="19"/>
        <v>76.268292682926827</v>
      </c>
      <c r="I241">
        <v>41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20"/>
        <v>42245.208333333328</v>
      </c>
      <c r="O241" s="11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418.78911564625849</v>
      </c>
      <c r="G242" t="s">
        <v>20</v>
      </c>
      <c r="H242" s="9">
        <f t="shared" si="19"/>
        <v>69.015695067264573</v>
      </c>
      <c r="I242">
        <v>1784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20"/>
        <v>40396.208333333336</v>
      </c>
      <c r="O242" s="11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101.91632047477745</v>
      </c>
      <c r="G243" t="s">
        <v>20</v>
      </c>
      <c r="H243" s="9">
        <f t="shared" si="19"/>
        <v>101.97684085510689</v>
      </c>
      <c r="I243">
        <v>1684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20"/>
        <v>41742.208333333336</v>
      </c>
      <c r="O243" s="11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127.72619047619047</v>
      </c>
      <c r="G244" t="s">
        <v>20</v>
      </c>
      <c r="H244" s="9">
        <f t="shared" si="19"/>
        <v>42.915999999999997</v>
      </c>
      <c r="I244">
        <v>250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20"/>
        <v>42865.208333333328</v>
      </c>
      <c r="O244" s="11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445.21739130434781</v>
      </c>
      <c r="G245" t="s">
        <v>20</v>
      </c>
      <c r="H245" s="9">
        <f t="shared" si="19"/>
        <v>43.025210084033617</v>
      </c>
      <c r="I245">
        <v>238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20"/>
        <v>43163.25</v>
      </c>
      <c r="O245" s="11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569.71428571428578</v>
      </c>
      <c r="G246" t="s">
        <v>20</v>
      </c>
      <c r="H246" s="9">
        <f t="shared" si="19"/>
        <v>75.245283018867923</v>
      </c>
      <c r="I246">
        <v>53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20"/>
        <v>41834.208333333336</v>
      </c>
      <c r="O246" s="11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509.34482758620686</v>
      </c>
      <c r="G247" t="s">
        <v>20</v>
      </c>
      <c r="H247" s="9">
        <f t="shared" si="19"/>
        <v>69.023364485981304</v>
      </c>
      <c r="I247">
        <v>214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20"/>
        <v>41736.208333333336</v>
      </c>
      <c r="O247" s="11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325.5333333333333</v>
      </c>
      <c r="G248" t="s">
        <v>20</v>
      </c>
      <c r="H248" s="9">
        <f t="shared" si="19"/>
        <v>65.986486486486484</v>
      </c>
      <c r="I248">
        <v>222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20"/>
        <v>41491.208333333336</v>
      </c>
      <c r="O248" s="11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932.61616161616166</v>
      </c>
      <c r="G249" t="s">
        <v>20</v>
      </c>
      <c r="H249" s="9">
        <f t="shared" si="19"/>
        <v>98.013800424628457</v>
      </c>
      <c r="I249">
        <v>1884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20"/>
        <v>42726.25</v>
      </c>
      <c r="O249" s="11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211.33870967741933</v>
      </c>
      <c r="G250" t="s">
        <v>20</v>
      </c>
      <c r="H250" s="9">
        <f t="shared" si="19"/>
        <v>60.105504587155963</v>
      </c>
      <c r="I250">
        <v>218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20"/>
        <v>42004.25</v>
      </c>
      <c r="O250" s="11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273.32520325203251</v>
      </c>
      <c r="G251" t="s">
        <v>20</v>
      </c>
      <c r="H251" s="9">
        <f t="shared" si="19"/>
        <v>26.000773395204948</v>
      </c>
      <c r="I251">
        <v>6465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20"/>
        <v>42006.25</v>
      </c>
      <c r="O251" s="11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3</v>
      </c>
      <c r="G252" t="s">
        <v>14</v>
      </c>
      <c r="H252" s="9">
        <f t="shared" si="19"/>
        <v>3</v>
      </c>
      <c r="I252">
        <v>1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20"/>
        <v>40203.25</v>
      </c>
      <c r="O252" s="11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54.084507042253513</v>
      </c>
      <c r="G253" t="s">
        <v>14</v>
      </c>
      <c r="H253" s="9">
        <f t="shared" si="19"/>
        <v>38.019801980198018</v>
      </c>
      <c r="I253">
        <v>101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20"/>
        <v>41252.25</v>
      </c>
      <c r="O253" s="11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626.29999999999995</v>
      </c>
      <c r="G254" t="s">
        <v>20</v>
      </c>
      <c r="H254" s="9">
        <f t="shared" si="19"/>
        <v>106.15254237288136</v>
      </c>
      <c r="I254">
        <v>59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20"/>
        <v>41572.208333333336</v>
      </c>
      <c r="O254" s="11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89.021399176954731</v>
      </c>
      <c r="G255" t="s">
        <v>14</v>
      </c>
      <c r="H255" s="9">
        <f t="shared" si="19"/>
        <v>81.019475655430711</v>
      </c>
      <c r="I255">
        <v>1335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20"/>
        <v>40641.208333333336</v>
      </c>
      <c r="O255" s="11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184.89130434782609</v>
      </c>
      <c r="G256" t="s">
        <v>20</v>
      </c>
      <c r="H256" s="9">
        <f t="shared" si="19"/>
        <v>96.647727272727266</v>
      </c>
      <c r="I256">
        <v>88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20"/>
        <v>42787.25</v>
      </c>
      <c r="O256" s="11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120.16770186335404</v>
      </c>
      <c r="G257" t="s">
        <v>20</v>
      </c>
      <c r="H257" s="9">
        <f t="shared" si="19"/>
        <v>57.003535651149086</v>
      </c>
      <c r="I257">
        <v>1697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20"/>
        <v>40590.25</v>
      </c>
      <c r="O257" s="11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8"/>
        <v>23.390243902439025</v>
      </c>
      <c r="G258" t="s">
        <v>14</v>
      </c>
      <c r="H258" s="9">
        <f t="shared" si="19"/>
        <v>63.93333333333333</v>
      </c>
      <c r="I258">
        <v>15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20"/>
        <v>42393.25</v>
      </c>
      <c r="O258" s="11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4">(E259/D259)*100</f>
        <v>146</v>
      </c>
      <c r="G259" t="s">
        <v>20</v>
      </c>
      <c r="H259" s="9">
        <f t="shared" ref="H259:H322" si="25">IF(I259=0,0,E259/I259)</f>
        <v>90.456521739130437</v>
      </c>
      <c r="I259">
        <v>92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N322" si="26" xml:space="preserve"> (L259/86400) + DATE(1970,1,1)</f>
        <v>41338.25</v>
      </c>
      <c r="O259" s="11">
        <f t="shared" ref="O259:O322" si="27" xml:space="preserve"> (M259/86400) + 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LEFT(R259,FIND("/",R259)-1)</f>
        <v>theater</v>
      </c>
      <c r="T259" t="str">
        <f t="shared" ref="T259:T322" si="29">RIGHT(R259,LEN(R259)-FIND("/",R259))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268.48</v>
      </c>
      <c r="G260" t="s">
        <v>20</v>
      </c>
      <c r="H260" s="9">
        <f t="shared" si="25"/>
        <v>72.172043010752688</v>
      </c>
      <c r="I260">
        <v>186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26"/>
        <v>42712.25</v>
      </c>
      <c r="O260" s="11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597.5</v>
      </c>
      <c r="G261" t="s">
        <v>20</v>
      </c>
      <c r="H261" s="9">
        <f t="shared" si="25"/>
        <v>77.934782608695656</v>
      </c>
      <c r="I261">
        <v>138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26"/>
        <v>41251.25</v>
      </c>
      <c r="O261" s="11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157.69841269841268</v>
      </c>
      <c r="G262" t="s">
        <v>20</v>
      </c>
      <c r="H262" s="9">
        <f t="shared" si="25"/>
        <v>38.065134099616856</v>
      </c>
      <c r="I262">
        <v>261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26"/>
        <v>41180.208333333336</v>
      </c>
      <c r="O262" s="11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31.201660735468568</v>
      </c>
      <c r="G263" t="s">
        <v>14</v>
      </c>
      <c r="H263" s="9">
        <f t="shared" si="25"/>
        <v>57.936123348017624</v>
      </c>
      <c r="I263">
        <v>454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26"/>
        <v>40415.208333333336</v>
      </c>
      <c r="O263" s="11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313.41176470588238</v>
      </c>
      <c r="G264" t="s">
        <v>20</v>
      </c>
      <c r="H264" s="9">
        <f t="shared" si="25"/>
        <v>49.794392523364486</v>
      </c>
      <c r="I264">
        <v>107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26"/>
        <v>40638.208333333336</v>
      </c>
      <c r="O264" s="11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370.89655172413791</v>
      </c>
      <c r="G265" t="s">
        <v>20</v>
      </c>
      <c r="H265" s="9">
        <f t="shared" si="25"/>
        <v>54.050251256281406</v>
      </c>
      <c r="I265">
        <v>199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26"/>
        <v>40187.25</v>
      </c>
      <c r="O265" s="11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362.66447368421052</v>
      </c>
      <c r="G266" t="s">
        <v>20</v>
      </c>
      <c r="H266" s="9">
        <f t="shared" si="25"/>
        <v>30.002721335268504</v>
      </c>
      <c r="I266">
        <v>5512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26"/>
        <v>41317.25</v>
      </c>
      <c r="O266" s="11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123.08163265306122</v>
      </c>
      <c r="G267" t="s">
        <v>20</v>
      </c>
      <c r="H267" s="9">
        <f t="shared" si="25"/>
        <v>70.127906976744185</v>
      </c>
      <c r="I267">
        <v>86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26"/>
        <v>42372.25</v>
      </c>
      <c r="O267" s="11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76.766756032171585</v>
      </c>
      <c r="G268" t="s">
        <v>14</v>
      </c>
      <c r="H268" s="9">
        <f t="shared" si="25"/>
        <v>26.996228786926462</v>
      </c>
      <c r="I268">
        <v>3182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26"/>
        <v>41950.25</v>
      </c>
      <c r="O268" s="11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233.62012987012989</v>
      </c>
      <c r="G269" t="s">
        <v>20</v>
      </c>
      <c r="H269" s="9">
        <f t="shared" si="25"/>
        <v>51.990606936416185</v>
      </c>
      <c r="I269">
        <v>2768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26"/>
        <v>41206.208333333336</v>
      </c>
      <c r="O269" s="11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180.53333333333333</v>
      </c>
      <c r="G270" t="s">
        <v>20</v>
      </c>
      <c r="H270" s="9">
        <f t="shared" si="25"/>
        <v>56.416666666666664</v>
      </c>
      <c r="I270">
        <v>48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26"/>
        <v>41186.208333333336</v>
      </c>
      <c r="O270" s="11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252.62857142857143</v>
      </c>
      <c r="G271" t="s">
        <v>20</v>
      </c>
      <c r="H271" s="9">
        <f t="shared" si="25"/>
        <v>101.63218390804597</v>
      </c>
      <c r="I271">
        <v>87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26"/>
        <v>43496.25</v>
      </c>
      <c r="O271" s="11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27.176538240368025</v>
      </c>
      <c r="G272" t="s">
        <v>74</v>
      </c>
      <c r="H272" s="9">
        <f t="shared" si="25"/>
        <v>25.005291005291006</v>
      </c>
      <c r="I272">
        <v>1890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26"/>
        <v>40514.25</v>
      </c>
      <c r="O272" s="11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</v>
      </c>
      <c r="G273" t="s">
        <v>47</v>
      </c>
      <c r="H273" s="9">
        <f t="shared" si="25"/>
        <v>32.016393442622949</v>
      </c>
      <c r="I273">
        <v>61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26"/>
        <v>42345.25</v>
      </c>
      <c r="O273" s="11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304.0097847358121</v>
      </c>
      <c r="G274" t="s">
        <v>20</v>
      </c>
      <c r="H274" s="9">
        <f t="shared" si="25"/>
        <v>82.021647307286173</v>
      </c>
      <c r="I274">
        <v>1894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26"/>
        <v>43656.208333333328</v>
      </c>
      <c r="O274" s="11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137.23076923076923</v>
      </c>
      <c r="G275" t="s">
        <v>20</v>
      </c>
      <c r="H275" s="9">
        <f t="shared" si="25"/>
        <v>37.957446808510639</v>
      </c>
      <c r="I275">
        <v>282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26"/>
        <v>42995.208333333328</v>
      </c>
      <c r="O275" s="11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32.208333333333336</v>
      </c>
      <c r="G276" t="s">
        <v>14</v>
      </c>
      <c r="H276" s="9">
        <f t="shared" si="25"/>
        <v>51.533333333333331</v>
      </c>
      <c r="I276">
        <v>15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26"/>
        <v>43045.25</v>
      </c>
      <c r="O276" s="11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241.51282051282053</v>
      </c>
      <c r="G277" t="s">
        <v>20</v>
      </c>
      <c r="H277" s="9">
        <f t="shared" si="25"/>
        <v>81.198275862068968</v>
      </c>
      <c r="I277">
        <v>116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26"/>
        <v>43561.208333333328</v>
      </c>
      <c r="O277" s="11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96.8</v>
      </c>
      <c r="G278" t="s">
        <v>14</v>
      </c>
      <c r="H278" s="9">
        <f t="shared" si="25"/>
        <v>40.030075187969928</v>
      </c>
      <c r="I278">
        <v>133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26"/>
        <v>41018.208333333336</v>
      </c>
      <c r="O278" s="11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1066.4285714285716</v>
      </c>
      <c r="G279" t="s">
        <v>20</v>
      </c>
      <c r="H279" s="9">
        <f t="shared" si="25"/>
        <v>89.939759036144579</v>
      </c>
      <c r="I279">
        <v>83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26"/>
        <v>40378.208333333336</v>
      </c>
      <c r="O279" s="11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325.88888888888891</v>
      </c>
      <c r="G280" t="s">
        <v>20</v>
      </c>
      <c r="H280" s="9">
        <f t="shared" si="25"/>
        <v>96.692307692307693</v>
      </c>
      <c r="I280">
        <v>91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26"/>
        <v>41239.25</v>
      </c>
      <c r="O280" s="11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170.70000000000002</v>
      </c>
      <c r="G281" t="s">
        <v>20</v>
      </c>
      <c r="H281" s="9">
        <f t="shared" si="25"/>
        <v>25.010989010989011</v>
      </c>
      <c r="I281">
        <v>546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26"/>
        <v>43346.208333333328</v>
      </c>
      <c r="O281" s="11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581.44000000000005</v>
      </c>
      <c r="G282" t="s">
        <v>20</v>
      </c>
      <c r="H282" s="9">
        <f t="shared" si="25"/>
        <v>36.987277353689571</v>
      </c>
      <c r="I282">
        <v>393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26"/>
        <v>43060.25</v>
      </c>
      <c r="O282" s="11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91.520972644376897</v>
      </c>
      <c r="G283" t="s">
        <v>14</v>
      </c>
      <c r="H283" s="9">
        <f t="shared" si="25"/>
        <v>73.012609117361791</v>
      </c>
      <c r="I283">
        <v>2062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26"/>
        <v>40979.25</v>
      </c>
      <c r="O283" s="11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108.04761904761904</v>
      </c>
      <c r="G284" t="s">
        <v>20</v>
      </c>
      <c r="H284" s="9">
        <f t="shared" si="25"/>
        <v>68.240601503759393</v>
      </c>
      <c r="I284">
        <v>133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26"/>
        <v>42701.25</v>
      </c>
      <c r="O284" s="11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18.728395061728396</v>
      </c>
      <c r="G285" t="s">
        <v>14</v>
      </c>
      <c r="H285" s="9">
        <f t="shared" si="25"/>
        <v>52.310344827586206</v>
      </c>
      <c r="I285">
        <v>29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26"/>
        <v>42520.208333333328</v>
      </c>
      <c r="O285" s="11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83.193877551020407</v>
      </c>
      <c r="G286" t="s">
        <v>14</v>
      </c>
      <c r="H286" s="9">
        <f t="shared" si="25"/>
        <v>61.765151515151516</v>
      </c>
      <c r="I286">
        <v>132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26"/>
        <v>41030.208333333336</v>
      </c>
      <c r="O286" s="11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706.33333333333337</v>
      </c>
      <c r="G287" t="s">
        <v>20</v>
      </c>
      <c r="H287" s="9">
        <f t="shared" si="25"/>
        <v>25.027559055118111</v>
      </c>
      <c r="I287">
        <v>254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26"/>
        <v>42623.208333333328</v>
      </c>
      <c r="O287" s="11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17.446030330062445</v>
      </c>
      <c r="G288" t="s">
        <v>74</v>
      </c>
      <c r="H288" s="9">
        <f t="shared" si="25"/>
        <v>106.28804347826087</v>
      </c>
      <c r="I288">
        <v>184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26"/>
        <v>42697.25</v>
      </c>
      <c r="O288" s="11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209.73015873015873</v>
      </c>
      <c r="G289" t="s">
        <v>20</v>
      </c>
      <c r="H289" s="9">
        <f t="shared" si="25"/>
        <v>75.07386363636364</v>
      </c>
      <c r="I289">
        <v>176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26"/>
        <v>42122.208333333328</v>
      </c>
      <c r="O289" s="11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97.785714285714292</v>
      </c>
      <c r="G290" t="s">
        <v>14</v>
      </c>
      <c r="H290" s="9">
        <f t="shared" si="25"/>
        <v>39.970802919708028</v>
      </c>
      <c r="I290">
        <v>137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26"/>
        <v>40982.208333333336</v>
      </c>
      <c r="O290" s="11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1684.25</v>
      </c>
      <c r="G291" t="s">
        <v>20</v>
      </c>
      <c r="H291" s="9">
        <f t="shared" si="25"/>
        <v>39.982195845697326</v>
      </c>
      <c r="I291">
        <v>337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26"/>
        <v>42219.208333333328</v>
      </c>
      <c r="O291" s="11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54.402135231316727</v>
      </c>
      <c r="G292" t="s">
        <v>14</v>
      </c>
      <c r="H292" s="9">
        <f t="shared" si="25"/>
        <v>101.01541850220265</v>
      </c>
      <c r="I292">
        <v>908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26"/>
        <v>41404.208333333336</v>
      </c>
      <c r="O292" s="11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456.61111111111109</v>
      </c>
      <c r="G293" t="s">
        <v>20</v>
      </c>
      <c r="H293" s="9">
        <f t="shared" si="25"/>
        <v>76.813084112149539</v>
      </c>
      <c r="I293">
        <v>107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26"/>
        <v>40831.208333333336</v>
      </c>
      <c r="O293" s="11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9.8219178082191778</v>
      </c>
      <c r="G294" t="s">
        <v>14</v>
      </c>
      <c r="H294" s="9">
        <f t="shared" si="25"/>
        <v>71.7</v>
      </c>
      <c r="I294">
        <v>10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26"/>
        <v>40984.208333333336</v>
      </c>
      <c r="O294" s="11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16.384615384615383</v>
      </c>
      <c r="G295" t="s">
        <v>74</v>
      </c>
      <c r="H295" s="9">
        <f t="shared" si="25"/>
        <v>33.28125</v>
      </c>
      <c r="I295">
        <v>32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26"/>
        <v>40456.208333333336</v>
      </c>
      <c r="O295" s="11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1339.6666666666667</v>
      </c>
      <c r="G296" t="s">
        <v>20</v>
      </c>
      <c r="H296" s="9">
        <f t="shared" si="25"/>
        <v>43.923497267759565</v>
      </c>
      <c r="I296">
        <v>183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26"/>
        <v>43399.208333333328</v>
      </c>
      <c r="O296" s="11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35.650077760497666</v>
      </c>
      <c r="G297" t="s">
        <v>14</v>
      </c>
      <c r="H297" s="9">
        <f t="shared" si="25"/>
        <v>36.004712041884815</v>
      </c>
      <c r="I297">
        <v>1910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26"/>
        <v>41562.208333333336</v>
      </c>
      <c r="O297" s="11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54.950819672131146</v>
      </c>
      <c r="G298" t="s">
        <v>14</v>
      </c>
      <c r="H298" s="9">
        <f t="shared" si="25"/>
        <v>88.21052631578948</v>
      </c>
      <c r="I298">
        <v>38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26"/>
        <v>43493.25</v>
      </c>
      <c r="O298" s="11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94.236111111111114</v>
      </c>
      <c r="G299" t="s">
        <v>14</v>
      </c>
      <c r="H299" s="9">
        <f t="shared" si="25"/>
        <v>65.240384615384613</v>
      </c>
      <c r="I299">
        <v>104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26"/>
        <v>41653.25</v>
      </c>
      <c r="O299" s="11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143.91428571428571</v>
      </c>
      <c r="G300" t="s">
        <v>20</v>
      </c>
      <c r="H300" s="9">
        <f t="shared" si="25"/>
        <v>69.958333333333329</v>
      </c>
      <c r="I300">
        <v>72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26"/>
        <v>42426.25</v>
      </c>
      <c r="O300" s="11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51.421052631578945</v>
      </c>
      <c r="G301" t="s">
        <v>14</v>
      </c>
      <c r="H301" s="9">
        <f t="shared" si="25"/>
        <v>39.877551020408163</v>
      </c>
      <c r="I301">
        <v>49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26"/>
        <v>42432.25</v>
      </c>
      <c r="O301" s="11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5</v>
      </c>
      <c r="G302" t="s">
        <v>14</v>
      </c>
      <c r="H302" s="9">
        <f t="shared" si="25"/>
        <v>5</v>
      </c>
      <c r="I302">
        <v>1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26"/>
        <v>42977.208333333328</v>
      </c>
      <c r="O302" s="11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1344.6666666666667</v>
      </c>
      <c r="G303" t="s">
        <v>20</v>
      </c>
      <c r="H303" s="9">
        <f t="shared" si="25"/>
        <v>41.023728813559323</v>
      </c>
      <c r="I303">
        <v>295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26"/>
        <v>42061.25</v>
      </c>
      <c r="O303" s="11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31.844940867279899</v>
      </c>
      <c r="G304" t="s">
        <v>14</v>
      </c>
      <c r="H304" s="9">
        <f t="shared" si="25"/>
        <v>98.914285714285711</v>
      </c>
      <c r="I304">
        <v>245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26"/>
        <v>43345.208333333328</v>
      </c>
      <c r="O304" s="11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82.617647058823536</v>
      </c>
      <c r="G305" t="s">
        <v>14</v>
      </c>
      <c r="H305" s="9">
        <f t="shared" si="25"/>
        <v>87.78125</v>
      </c>
      <c r="I305">
        <v>32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26"/>
        <v>42376.25</v>
      </c>
      <c r="O305" s="11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546.14285714285722</v>
      </c>
      <c r="G306" t="s">
        <v>20</v>
      </c>
      <c r="H306" s="9">
        <f t="shared" si="25"/>
        <v>80.767605633802816</v>
      </c>
      <c r="I306">
        <v>142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26"/>
        <v>42589.208333333328</v>
      </c>
      <c r="O306" s="11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286.21428571428572</v>
      </c>
      <c r="G307" t="s">
        <v>20</v>
      </c>
      <c r="H307" s="9">
        <f t="shared" si="25"/>
        <v>94.28235294117647</v>
      </c>
      <c r="I307">
        <v>85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26"/>
        <v>42448.208333333328</v>
      </c>
      <c r="O307" s="11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7.9076923076923071</v>
      </c>
      <c r="G308" t="s">
        <v>14</v>
      </c>
      <c r="H308" s="9">
        <f t="shared" si="25"/>
        <v>73.428571428571431</v>
      </c>
      <c r="I308">
        <v>7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26"/>
        <v>42930.208333333328</v>
      </c>
      <c r="O308" s="11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132.13677811550153</v>
      </c>
      <c r="G309" t="s">
        <v>20</v>
      </c>
      <c r="H309" s="9">
        <f t="shared" si="25"/>
        <v>65.968133535660087</v>
      </c>
      <c r="I309">
        <v>659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26"/>
        <v>41066.208333333336</v>
      </c>
      <c r="O309" s="11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74.077834179357026</v>
      </c>
      <c r="G310" t="s">
        <v>14</v>
      </c>
      <c r="H310" s="9">
        <f t="shared" si="25"/>
        <v>109.04109589041096</v>
      </c>
      <c r="I310">
        <v>803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26"/>
        <v>40651.208333333336</v>
      </c>
      <c r="O310" s="11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75.292682926829272</v>
      </c>
      <c r="G311" t="s">
        <v>74</v>
      </c>
      <c r="H311" s="9">
        <f t="shared" si="25"/>
        <v>41.16</v>
      </c>
      <c r="I311">
        <v>75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26"/>
        <v>40807.208333333336</v>
      </c>
      <c r="O311" s="11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20.333333333333332</v>
      </c>
      <c r="G312" t="s">
        <v>14</v>
      </c>
      <c r="H312" s="9">
        <f t="shared" si="25"/>
        <v>99.125</v>
      </c>
      <c r="I312">
        <v>16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26"/>
        <v>40277.208333333336</v>
      </c>
      <c r="O312" s="11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203.36507936507937</v>
      </c>
      <c r="G313" t="s">
        <v>20</v>
      </c>
      <c r="H313" s="9">
        <f t="shared" si="25"/>
        <v>105.88429752066116</v>
      </c>
      <c r="I313">
        <v>121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26"/>
        <v>40590.25</v>
      </c>
      <c r="O313" s="11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310.2284263959391</v>
      </c>
      <c r="G314" t="s">
        <v>20</v>
      </c>
      <c r="H314" s="9">
        <f t="shared" si="25"/>
        <v>48.996525921966864</v>
      </c>
      <c r="I314">
        <v>3742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26"/>
        <v>41572.208333333336</v>
      </c>
      <c r="O314" s="11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395.31818181818181</v>
      </c>
      <c r="G315" t="s">
        <v>20</v>
      </c>
      <c r="H315" s="9">
        <f t="shared" si="25"/>
        <v>39</v>
      </c>
      <c r="I315">
        <v>223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26"/>
        <v>40966.25</v>
      </c>
      <c r="O315" s="11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294.71428571428572</v>
      </c>
      <c r="G316" t="s">
        <v>20</v>
      </c>
      <c r="H316" s="9">
        <f t="shared" si="25"/>
        <v>31.022556390977442</v>
      </c>
      <c r="I316">
        <v>133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26"/>
        <v>43536.208333333328</v>
      </c>
      <c r="O316" s="11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33.89473684210526</v>
      </c>
      <c r="G317" t="s">
        <v>14</v>
      </c>
      <c r="H317" s="9">
        <f t="shared" si="25"/>
        <v>103.87096774193549</v>
      </c>
      <c r="I317">
        <v>31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26"/>
        <v>41783.208333333336</v>
      </c>
      <c r="O317" s="11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66.677083333333329</v>
      </c>
      <c r="G318" t="s">
        <v>14</v>
      </c>
      <c r="H318" s="9">
        <f t="shared" si="25"/>
        <v>59.268518518518519</v>
      </c>
      <c r="I318">
        <v>108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26"/>
        <v>43788.25</v>
      </c>
      <c r="O318" s="11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19.227272727272727</v>
      </c>
      <c r="G319" t="s">
        <v>14</v>
      </c>
      <c r="H319" s="9">
        <f t="shared" si="25"/>
        <v>42.3</v>
      </c>
      <c r="I319">
        <v>30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26"/>
        <v>42869.208333333328</v>
      </c>
      <c r="O319" s="11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15.842105263157894</v>
      </c>
      <c r="G320" t="s">
        <v>14</v>
      </c>
      <c r="H320" s="9">
        <f t="shared" si="25"/>
        <v>53.117647058823529</v>
      </c>
      <c r="I320">
        <v>17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26"/>
        <v>41684.25</v>
      </c>
      <c r="O320" s="11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38.702380952380956</v>
      </c>
      <c r="G321" t="s">
        <v>74</v>
      </c>
      <c r="H321" s="9">
        <f t="shared" si="25"/>
        <v>50.796875</v>
      </c>
      <c r="I321">
        <v>64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26"/>
        <v>40402.208333333336</v>
      </c>
      <c r="O321" s="11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4"/>
        <v>9.5876777251184837</v>
      </c>
      <c r="G322" t="s">
        <v>14</v>
      </c>
      <c r="H322" s="9">
        <f t="shared" si="25"/>
        <v>101.15</v>
      </c>
      <c r="I322">
        <v>80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26"/>
        <v>40673.208333333336</v>
      </c>
      <c r="O322" s="11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0">(E323/D323)*100</f>
        <v>94.144366197183089</v>
      </c>
      <c r="G323" t="s">
        <v>14</v>
      </c>
      <c r="H323" s="9">
        <f t="shared" ref="H323:H386" si="31">IF(I323=0,0,E323/I323)</f>
        <v>65.000810372771468</v>
      </c>
      <c r="I323">
        <v>2468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N386" si="32" xml:space="preserve"> (L323/86400) + DATE(1970,1,1)</f>
        <v>40634.208333333336</v>
      </c>
      <c r="O323" s="11">
        <f t="shared" ref="O323:O386" si="33" xml:space="preserve"> (M323/86400) + 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LEFT(R323,FIND("/",R323)-1)</f>
        <v>film &amp; video</v>
      </c>
      <c r="T323" t="str">
        <f t="shared" ref="T323:T386" si="35">RIGHT(R323,LEN(R323)-FIND("/",R323))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166.56234096692114</v>
      </c>
      <c r="G324" t="s">
        <v>20</v>
      </c>
      <c r="H324" s="9">
        <f t="shared" si="31"/>
        <v>37.998645510835914</v>
      </c>
      <c r="I324">
        <v>5168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32"/>
        <v>40507.25</v>
      </c>
      <c r="O324" s="11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24.134831460674157</v>
      </c>
      <c r="G325" t="s">
        <v>14</v>
      </c>
      <c r="H325" s="9">
        <f t="shared" si="31"/>
        <v>82.615384615384613</v>
      </c>
      <c r="I325">
        <v>26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32"/>
        <v>41725.208333333336</v>
      </c>
      <c r="O325" s="11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164.05633802816902</v>
      </c>
      <c r="G326" t="s">
        <v>20</v>
      </c>
      <c r="H326" s="9">
        <f t="shared" si="31"/>
        <v>37.941368078175898</v>
      </c>
      <c r="I326">
        <v>307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32"/>
        <v>42176.208333333328</v>
      </c>
      <c r="O326" s="11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90.723076923076931</v>
      </c>
      <c r="G327" t="s">
        <v>14</v>
      </c>
      <c r="H327" s="9">
        <f t="shared" si="31"/>
        <v>80.780821917808225</v>
      </c>
      <c r="I327">
        <v>73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32"/>
        <v>43267.208333333328</v>
      </c>
      <c r="O327" s="11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46.194444444444443</v>
      </c>
      <c r="G328" t="s">
        <v>14</v>
      </c>
      <c r="H328" s="9">
        <f t="shared" si="31"/>
        <v>25.984375</v>
      </c>
      <c r="I328">
        <v>128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32"/>
        <v>42364.25</v>
      </c>
      <c r="O328" s="11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38.53846153846154</v>
      </c>
      <c r="G329" t="s">
        <v>14</v>
      </c>
      <c r="H329" s="9">
        <f t="shared" si="31"/>
        <v>30.363636363636363</v>
      </c>
      <c r="I329">
        <v>33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32"/>
        <v>43705.208333333328</v>
      </c>
      <c r="O329" s="11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133.56231003039514</v>
      </c>
      <c r="G330" t="s">
        <v>20</v>
      </c>
      <c r="H330" s="9">
        <f t="shared" si="31"/>
        <v>54.004916018025398</v>
      </c>
      <c r="I330">
        <v>2441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32"/>
        <v>43434.25</v>
      </c>
      <c r="O330" s="11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22.896588486140725</v>
      </c>
      <c r="G331" t="s">
        <v>47</v>
      </c>
      <c r="H331" s="9">
        <f t="shared" si="31"/>
        <v>101.78672985781991</v>
      </c>
      <c r="I331">
        <v>211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32"/>
        <v>42716.25</v>
      </c>
      <c r="O331" s="11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184.95548961424333</v>
      </c>
      <c r="G332" t="s">
        <v>20</v>
      </c>
      <c r="H332" s="9">
        <f t="shared" si="31"/>
        <v>45.003610108303249</v>
      </c>
      <c r="I332">
        <v>1385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32"/>
        <v>43077.25</v>
      </c>
      <c r="O332" s="11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443.72727272727275</v>
      </c>
      <c r="G333" t="s">
        <v>20</v>
      </c>
      <c r="H333" s="9">
        <f t="shared" si="31"/>
        <v>77.068421052631578</v>
      </c>
      <c r="I333">
        <v>190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32"/>
        <v>40896.25</v>
      </c>
      <c r="O333" s="11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199.9806763285024</v>
      </c>
      <c r="G334" t="s">
        <v>20</v>
      </c>
      <c r="H334" s="9">
        <f t="shared" si="31"/>
        <v>88.076595744680844</v>
      </c>
      <c r="I334">
        <v>470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32"/>
        <v>41361.208333333336</v>
      </c>
      <c r="O334" s="11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123.95833333333333</v>
      </c>
      <c r="G335" t="s">
        <v>20</v>
      </c>
      <c r="H335" s="9">
        <f t="shared" si="31"/>
        <v>47.035573122529641</v>
      </c>
      <c r="I335">
        <v>253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32"/>
        <v>43424.25</v>
      </c>
      <c r="O335" s="11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186.61329305135951</v>
      </c>
      <c r="G336" t="s">
        <v>20</v>
      </c>
      <c r="H336" s="9">
        <f t="shared" si="31"/>
        <v>110.99550763701707</v>
      </c>
      <c r="I336">
        <v>1113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32"/>
        <v>43110.25</v>
      </c>
      <c r="O336" s="11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114.28538550057536</v>
      </c>
      <c r="G337" t="s">
        <v>20</v>
      </c>
      <c r="H337" s="9">
        <f t="shared" si="31"/>
        <v>87.003066141042481</v>
      </c>
      <c r="I337">
        <v>2283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32"/>
        <v>43784.25</v>
      </c>
      <c r="O337" s="11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97.032531824611041</v>
      </c>
      <c r="G338" t="s">
        <v>14</v>
      </c>
      <c r="H338" s="9">
        <f t="shared" si="31"/>
        <v>63.994402985074629</v>
      </c>
      <c r="I338">
        <v>1072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32"/>
        <v>40527.25</v>
      </c>
      <c r="O338" s="11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122.81904761904762</v>
      </c>
      <c r="G339" t="s">
        <v>20</v>
      </c>
      <c r="H339" s="9">
        <f t="shared" si="31"/>
        <v>105.9945205479452</v>
      </c>
      <c r="I339">
        <v>1095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32"/>
        <v>43780.25</v>
      </c>
      <c r="O339" s="11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179.14326647564468</v>
      </c>
      <c r="G340" t="s">
        <v>20</v>
      </c>
      <c r="H340" s="9">
        <f t="shared" si="31"/>
        <v>73.989349112426041</v>
      </c>
      <c r="I340">
        <v>1690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32"/>
        <v>40821.208333333336</v>
      </c>
      <c r="O340" s="11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79.951577402787962</v>
      </c>
      <c r="G341" t="s">
        <v>74</v>
      </c>
      <c r="H341" s="9">
        <f t="shared" si="31"/>
        <v>84.02004626060139</v>
      </c>
      <c r="I341">
        <v>1297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32"/>
        <v>42949.208333333328</v>
      </c>
      <c r="O341" s="11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94.242587601078171</v>
      </c>
      <c r="G342" t="s">
        <v>14</v>
      </c>
      <c r="H342" s="9">
        <f t="shared" si="31"/>
        <v>88.966921119592882</v>
      </c>
      <c r="I342">
        <v>393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32"/>
        <v>40889.25</v>
      </c>
      <c r="O342" s="11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84.669291338582681</v>
      </c>
      <c r="G343" t="s">
        <v>14</v>
      </c>
      <c r="H343" s="9">
        <f t="shared" si="31"/>
        <v>76.990453460620529</v>
      </c>
      <c r="I343">
        <v>1257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32"/>
        <v>42244.208333333328</v>
      </c>
      <c r="O343" s="11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66.521920668058456</v>
      </c>
      <c r="G344" t="s">
        <v>14</v>
      </c>
      <c r="H344" s="9">
        <f t="shared" si="31"/>
        <v>97.146341463414629</v>
      </c>
      <c r="I344">
        <v>328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32"/>
        <v>41475.208333333336</v>
      </c>
      <c r="O344" s="11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53.922222222222224</v>
      </c>
      <c r="G345" t="s">
        <v>14</v>
      </c>
      <c r="H345" s="9">
        <f t="shared" si="31"/>
        <v>33.013605442176868</v>
      </c>
      <c r="I345">
        <v>147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32"/>
        <v>41597.25</v>
      </c>
      <c r="O345" s="11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41.983299595141702</v>
      </c>
      <c r="G346" t="s">
        <v>14</v>
      </c>
      <c r="H346" s="9">
        <f t="shared" si="31"/>
        <v>99.950602409638549</v>
      </c>
      <c r="I346">
        <v>830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32"/>
        <v>43122.25</v>
      </c>
      <c r="O346" s="11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14.69479695431472</v>
      </c>
      <c r="G347" t="s">
        <v>14</v>
      </c>
      <c r="H347" s="9">
        <f t="shared" si="31"/>
        <v>69.966767371601208</v>
      </c>
      <c r="I347">
        <v>331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32"/>
        <v>42194.208333333328</v>
      </c>
      <c r="O347" s="11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34.475000000000001</v>
      </c>
      <c r="G348" t="s">
        <v>14</v>
      </c>
      <c r="H348" s="9">
        <f t="shared" si="31"/>
        <v>110.32</v>
      </c>
      <c r="I348">
        <v>25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32"/>
        <v>42971.208333333328</v>
      </c>
      <c r="O348" s="11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1400.7777777777778</v>
      </c>
      <c r="G349" t="s">
        <v>20</v>
      </c>
      <c r="H349" s="9">
        <f t="shared" si="31"/>
        <v>66.005235602094245</v>
      </c>
      <c r="I349">
        <v>191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32"/>
        <v>42046.25</v>
      </c>
      <c r="O349" s="11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71.770351758793964</v>
      </c>
      <c r="G350" t="s">
        <v>14</v>
      </c>
      <c r="H350" s="9">
        <f t="shared" si="31"/>
        <v>41.005742176284812</v>
      </c>
      <c r="I350">
        <v>3483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32"/>
        <v>42782.25</v>
      </c>
      <c r="O350" s="11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53.074115044247783</v>
      </c>
      <c r="G351" t="s">
        <v>14</v>
      </c>
      <c r="H351" s="9">
        <f t="shared" si="31"/>
        <v>103.96316359696641</v>
      </c>
      <c r="I351">
        <v>923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32"/>
        <v>42930.208333333328</v>
      </c>
      <c r="O351" s="11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5</v>
      </c>
      <c r="G352" t="s">
        <v>14</v>
      </c>
      <c r="H352" s="9">
        <f t="shared" si="31"/>
        <v>5</v>
      </c>
      <c r="I352">
        <v>1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32"/>
        <v>42144.208333333328</v>
      </c>
      <c r="O352" s="11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127.70715249662618</v>
      </c>
      <c r="G353" t="s">
        <v>20</v>
      </c>
      <c r="H353" s="9">
        <f t="shared" si="31"/>
        <v>47.009935419771487</v>
      </c>
      <c r="I353">
        <v>2013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32"/>
        <v>42240.208333333328</v>
      </c>
      <c r="O353" s="11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34.892857142857139</v>
      </c>
      <c r="G354" t="s">
        <v>14</v>
      </c>
      <c r="H354" s="9">
        <f t="shared" si="31"/>
        <v>29.606060606060606</v>
      </c>
      <c r="I354">
        <v>33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32"/>
        <v>42315.25</v>
      </c>
      <c r="O354" s="11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410.59821428571428</v>
      </c>
      <c r="G355" t="s">
        <v>20</v>
      </c>
      <c r="H355" s="9">
        <f t="shared" si="31"/>
        <v>81.010569583088667</v>
      </c>
      <c r="I355">
        <v>1703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32"/>
        <v>43651.208333333328</v>
      </c>
      <c r="O355" s="11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123.73770491803278</v>
      </c>
      <c r="G356" t="s">
        <v>20</v>
      </c>
      <c r="H356" s="9">
        <f t="shared" si="31"/>
        <v>94.35</v>
      </c>
      <c r="I356">
        <v>80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32"/>
        <v>41520.208333333336</v>
      </c>
      <c r="O356" s="11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58.973684210526315</v>
      </c>
      <c r="G357" t="s">
        <v>47</v>
      </c>
      <c r="H357" s="9">
        <f t="shared" si="31"/>
        <v>26.058139534883722</v>
      </c>
      <c r="I357">
        <v>86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32"/>
        <v>42757.25</v>
      </c>
      <c r="O357" s="11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36.892473118279568</v>
      </c>
      <c r="G358" t="s">
        <v>14</v>
      </c>
      <c r="H358" s="9">
        <f t="shared" si="31"/>
        <v>85.775000000000006</v>
      </c>
      <c r="I358">
        <v>40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32"/>
        <v>40922.25</v>
      </c>
      <c r="O358" s="11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184.91304347826087</v>
      </c>
      <c r="G359" t="s">
        <v>20</v>
      </c>
      <c r="H359" s="9">
        <f t="shared" si="31"/>
        <v>103.73170731707317</v>
      </c>
      <c r="I359">
        <v>41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32"/>
        <v>42250.208333333328</v>
      </c>
      <c r="O359" s="11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11.814432989690722</v>
      </c>
      <c r="G360" t="s">
        <v>14</v>
      </c>
      <c r="H360" s="9">
        <f t="shared" si="31"/>
        <v>49.826086956521742</v>
      </c>
      <c r="I360">
        <v>23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32"/>
        <v>43322.208333333328</v>
      </c>
      <c r="O360" s="11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298.7</v>
      </c>
      <c r="G361" t="s">
        <v>20</v>
      </c>
      <c r="H361" s="9">
        <f t="shared" si="31"/>
        <v>63.893048128342244</v>
      </c>
      <c r="I361">
        <v>187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32"/>
        <v>40782.208333333336</v>
      </c>
      <c r="O361" s="11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226.35175879396985</v>
      </c>
      <c r="G362" t="s">
        <v>20</v>
      </c>
      <c r="H362" s="9">
        <f t="shared" si="31"/>
        <v>47.002434782608695</v>
      </c>
      <c r="I362">
        <v>2875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32"/>
        <v>40544.25</v>
      </c>
      <c r="O362" s="11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173.56363636363636</v>
      </c>
      <c r="G363" t="s">
        <v>20</v>
      </c>
      <c r="H363" s="9">
        <f t="shared" si="31"/>
        <v>108.47727272727273</v>
      </c>
      <c r="I363">
        <v>88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32"/>
        <v>43015.208333333328</v>
      </c>
      <c r="O363" s="11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371.75675675675677</v>
      </c>
      <c r="G364" t="s">
        <v>20</v>
      </c>
      <c r="H364" s="9">
        <f t="shared" si="31"/>
        <v>72.015706806282722</v>
      </c>
      <c r="I364">
        <v>191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32"/>
        <v>40570.25</v>
      </c>
      <c r="O364" s="11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160.19230769230771</v>
      </c>
      <c r="G365" t="s">
        <v>20</v>
      </c>
      <c r="H365" s="9">
        <f t="shared" si="31"/>
        <v>59.928057553956833</v>
      </c>
      <c r="I365">
        <v>139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32"/>
        <v>40904.25</v>
      </c>
      <c r="O365" s="11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1616.3333333333335</v>
      </c>
      <c r="G366" t="s">
        <v>20</v>
      </c>
      <c r="H366" s="9">
        <f t="shared" si="31"/>
        <v>78.209677419354833</v>
      </c>
      <c r="I366">
        <v>186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32"/>
        <v>43164.25</v>
      </c>
      <c r="O366" s="11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733.4375</v>
      </c>
      <c r="G367" t="s">
        <v>20</v>
      </c>
      <c r="H367" s="9">
        <f t="shared" si="31"/>
        <v>104.77678571428571</v>
      </c>
      <c r="I367">
        <v>112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32"/>
        <v>42733.25</v>
      </c>
      <c r="O367" s="11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592.11111111111109</v>
      </c>
      <c r="G368" t="s">
        <v>20</v>
      </c>
      <c r="H368" s="9">
        <f t="shared" si="31"/>
        <v>105.52475247524752</v>
      </c>
      <c r="I368">
        <v>101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32"/>
        <v>40546.25</v>
      </c>
      <c r="O368" s="11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18.888888888888889</v>
      </c>
      <c r="G369" t="s">
        <v>14</v>
      </c>
      <c r="H369" s="9">
        <f t="shared" si="31"/>
        <v>24.933333333333334</v>
      </c>
      <c r="I369">
        <v>75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32"/>
        <v>41930.208333333336</v>
      </c>
      <c r="O369" s="11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276.80769230769232</v>
      </c>
      <c r="G370" t="s">
        <v>20</v>
      </c>
      <c r="H370" s="9">
        <f t="shared" si="31"/>
        <v>69.873786407766985</v>
      </c>
      <c r="I370">
        <v>206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32"/>
        <v>40464.208333333336</v>
      </c>
      <c r="O370" s="11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273.01851851851848</v>
      </c>
      <c r="G371" t="s">
        <v>20</v>
      </c>
      <c r="H371" s="9">
        <f t="shared" si="31"/>
        <v>95.733766233766232</v>
      </c>
      <c r="I371">
        <v>154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32"/>
        <v>41308.25</v>
      </c>
      <c r="O371" s="11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159.36331255565449</v>
      </c>
      <c r="G372" t="s">
        <v>20</v>
      </c>
      <c r="H372" s="9">
        <f t="shared" si="31"/>
        <v>29.997485752598056</v>
      </c>
      <c r="I372">
        <v>5966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32"/>
        <v>43570.208333333328</v>
      </c>
      <c r="O372" s="11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67.869978858350947</v>
      </c>
      <c r="G373" t="s">
        <v>14</v>
      </c>
      <c r="H373" s="9">
        <f t="shared" si="31"/>
        <v>59.011948529411768</v>
      </c>
      <c r="I373">
        <v>2176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32"/>
        <v>42043.25</v>
      </c>
      <c r="O373" s="11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1591.5555555555554</v>
      </c>
      <c r="G374" t="s">
        <v>20</v>
      </c>
      <c r="H374" s="9">
        <f t="shared" si="31"/>
        <v>84.757396449704146</v>
      </c>
      <c r="I374">
        <v>169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32"/>
        <v>42012.25</v>
      </c>
      <c r="O374" s="11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730.18222222222221</v>
      </c>
      <c r="G375" t="s">
        <v>20</v>
      </c>
      <c r="H375" s="9">
        <f t="shared" si="31"/>
        <v>78.010921177587846</v>
      </c>
      <c r="I375">
        <v>2106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32"/>
        <v>42964.208333333328</v>
      </c>
      <c r="O375" s="11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13.185782556750297</v>
      </c>
      <c r="G376" t="s">
        <v>14</v>
      </c>
      <c r="H376" s="9">
        <f t="shared" si="31"/>
        <v>50.05215419501134</v>
      </c>
      <c r="I376">
        <v>441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32"/>
        <v>43476.25</v>
      </c>
      <c r="O376" s="11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54.777777777777779</v>
      </c>
      <c r="G377" t="s">
        <v>14</v>
      </c>
      <c r="H377" s="9">
        <f t="shared" si="31"/>
        <v>59.16</v>
      </c>
      <c r="I377">
        <v>25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32"/>
        <v>42293.208333333328</v>
      </c>
      <c r="O377" s="11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361.02941176470591</v>
      </c>
      <c r="G378" t="s">
        <v>20</v>
      </c>
      <c r="H378" s="9">
        <f t="shared" si="31"/>
        <v>93.702290076335885</v>
      </c>
      <c r="I378">
        <v>131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32"/>
        <v>41826.208333333336</v>
      </c>
      <c r="O378" s="11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10.257545271629779</v>
      </c>
      <c r="G379" t="s">
        <v>14</v>
      </c>
      <c r="H379" s="9">
        <f t="shared" si="31"/>
        <v>40.14173228346457</v>
      </c>
      <c r="I379">
        <v>127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32"/>
        <v>43760.208333333328</v>
      </c>
      <c r="O379" s="11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13.962962962962964</v>
      </c>
      <c r="G380" t="s">
        <v>14</v>
      </c>
      <c r="H380" s="9">
        <f t="shared" si="31"/>
        <v>70.090140845070422</v>
      </c>
      <c r="I380">
        <v>355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32"/>
        <v>43241.208333333328</v>
      </c>
      <c r="O380" s="11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40.444444444444443</v>
      </c>
      <c r="G381" t="s">
        <v>14</v>
      </c>
      <c r="H381" s="9">
        <f t="shared" si="31"/>
        <v>66.181818181818187</v>
      </c>
      <c r="I381">
        <v>44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32"/>
        <v>40843.208333333336</v>
      </c>
      <c r="O381" s="11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160.32</v>
      </c>
      <c r="G382" t="s">
        <v>20</v>
      </c>
      <c r="H382" s="9">
        <f t="shared" si="31"/>
        <v>47.714285714285715</v>
      </c>
      <c r="I382">
        <v>84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32"/>
        <v>41448.208333333336</v>
      </c>
      <c r="O382" s="11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183.9433962264151</v>
      </c>
      <c r="G383" t="s">
        <v>20</v>
      </c>
      <c r="H383" s="9">
        <f t="shared" si="31"/>
        <v>62.896774193548389</v>
      </c>
      <c r="I383">
        <v>155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32"/>
        <v>42163.208333333328</v>
      </c>
      <c r="O383" s="11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63.769230769230766</v>
      </c>
      <c r="G384" t="s">
        <v>14</v>
      </c>
      <c r="H384" s="9">
        <f t="shared" si="31"/>
        <v>86.611940298507463</v>
      </c>
      <c r="I384">
        <v>67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32"/>
        <v>43024.208333333328</v>
      </c>
      <c r="O384" s="11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225.38095238095238</v>
      </c>
      <c r="G385" t="s">
        <v>20</v>
      </c>
      <c r="H385" s="9">
        <f t="shared" si="31"/>
        <v>75.126984126984127</v>
      </c>
      <c r="I385">
        <v>189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32"/>
        <v>43509.25</v>
      </c>
      <c r="O385" s="11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0"/>
        <v>172.00961538461539</v>
      </c>
      <c r="G386" t="s">
        <v>20</v>
      </c>
      <c r="H386" s="9">
        <f t="shared" si="31"/>
        <v>41.004167534903104</v>
      </c>
      <c r="I386">
        <v>4799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32"/>
        <v>42776.25</v>
      </c>
      <c r="O386" s="11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6">(E387/D387)*100</f>
        <v>146.16709511568124</v>
      </c>
      <c r="G387" t="s">
        <v>20</v>
      </c>
      <c r="H387" s="9">
        <f t="shared" ref="H387:H450" si="37">IF(I387=0,0,E387/I387)</f>
        <v>50.007915567282325</v>
      </c>
      <c r="I387">
        <v>1137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N450" si="38" xml:space="preserve"> (L387/86400) + DATE(1970,1,1)</f>
        <v>43553.208333333328</v>
      </c>
      <c r="O387" s="11">
        <f t="shared" ref="O387:O450" si="39" xml:space="preserve"> (M387/86400) + 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LEFT(R387,FIND("/",R387)-1)</f>
        <v>publishing</v>
      </c>
      <c r="T387" t="str">
        <f t="shared" ref="T387:T450" si="41">RIGHT(R387,LEN(R387)-FIND("/",R387))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76.42361623616236</v>
      </c>
      <c r="G388" t="s">
        <v>14</v>
      </c>
      <c r="H388" s="9">
        <f t="shared" si="37"/>
        <v>96.960674157303373</v>
      </c>
      <c r="I388">
        <v>1068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38"/>
        <v>40355.208333333336</v>
      </c>
      <c r="O388" s="11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39.261467889908261</v>
      </c>
      <c r="G389" t="s">
        <v>14</v>
      </c>
      <c r="H389" s="9">
        <f t="shared" si="37"/>
        <v>100.93160377358491</v>
      </c>
      <c r="I389">
        <v>424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38"/>
        <v>41072.208333333336</v>
      </c>
      <c r="O389" s="11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11.270034843205574</v>
      </c>
      <c r="G390" t="s">
        <v>74</v>
      </c>
      <c r="H390" s="9">
        <f t="shared" si="37"/>
        <v>89.227586206896547</v>
      </c>
      <c r="I390">
        <v>145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38"/>
        <v>40912.25</v>
      </c>
      <c r="O390" s="11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122.11084337349398</v>
      </c>
      <c r="G391" t="s">
        <v>20</v>
      </c>
      <c r="H391" s="9">
        <f t="shared" si="37"/>
        <v>87.979166666666671</v>
      </c>
      <c r="I391">
        <v>1152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38"/>
        <v>40479.208333333336</v>
      </c>
      <c r="O391" s="11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186.54166666666669</v>
      </c>
      <c r="G392" t="s">
        <v>20</v>
      </c>
      <c r="H392" s="9">
        <f t="shared" si="37"/>
        <v>89.54</v>
      </c>
      <c r="I392">
        <v>50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38"/>
        <v>41530.208333333336</v>
      </c>
      <c r="O392" s="11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7.2731788079470201</v>
      </c>
      <c r="G393" t="s">
        <v>14</v>
      </c>
      <c r="H393" s="9">
        <f t="shared" si="37"/>
        <v>29.09271523178808</v>
      </c>
      <c r="I393">
        <v>151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38"/>
        <v>41653.25</v>
      </c>
      <c r="O393" s="11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65.642371234207957</v>
      </c>
      <c r="G394" t="s">
        <v>14</v>
      </c>
      <c r="H394" s="9">
        <f t="shared" si="37"/>
        <v>42.006218905472636</v>
      </c>
      <c r="I394">
        <v>1608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38"/>
        <v>40549.25</v>
      </c>
      <c r="O394" s="11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228.96178343949046</v>
      </c>
      <c r="G395" t="s">
        <v>20</v>
      </c>
      <c r="H395" s="9">
        <f t="shared" si="37"/>
        <v>47.004903563255965</v>
      </c>
      <c r="I395">
        <v>3059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38"/>
        <v>42933.208333333328</v>
      </c>
      <c r="O395" s="11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469.37499999999994</v>
      </c>
      <c r="G396" t="s">
        <v>20</v>
      </c>
      <c r="H396" s="9">
        <f t="shared" si="37"/>
        <v>110.44117647058823</v>
      </c>
      <c r="I396">
        <v>34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38"/>
        <v>41484.208333333336</v>
      </c>
      <c r="O396" s="11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130.11267605633802</v>
      </c>
      <c r="G397" t="s">
        <v>20</v>
      </c>
      <c r="H397" s="9">
        <f t="shared" si="37"/>
        <v>41.990909090909092</v>
      </c>
      <c r="I397">
        <v>220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38"/>
        <v>40885.25</v>
      </c>
      <c r="O397" s="11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167.05422993492408</v>
      </c>
      <c r="G398" t="s">
        <v>20</v>
      </c>
      <c r="H398" s="9">
        <f t="shared" si="37"/>
        <v>48.012468827930178</v>
      </c>
      <c r="I398">
        <v>1604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38"/>
        <v>43378.208333333328</v>
      </c>
      <c r="O398" s="11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173.8641975308642</v>
      </c>
      <c r="G399" t="s">
        <v>20</v>
      </c>
      <c r="H399" s="9">
        <f t="shared" si="37"/>
        <v>31.019823788546255</v>
      </c>
      <c r="I399">
        <v>454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38"/>
        <v>41417.208333333336</v>
      </c>
      <c r="O399" s="11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717.76470588235293</v>
      </c>
      <c r="G400" t="s">
        <v>20</v>
      </c>
      <c r="H400" s="9">
        <f t="shared" si="37"/>
        <v>99.203252032520325</v>
      </c>
      <c r="I400">
        <v>123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38"/>
        <v>43228.208333333328</v>
      </c>
      <c r="O400" s="11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63.850976361767728</v>
      </c>
      <c r="G401" t="s">
        <v>14</v>
      </c>
      <c r="H401" s="9">
        <f t="shared" si="37"/>
        <v>66.022316684378325</v>
      </c>
      <c r="I401">
        <v>941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38"/>
        <v>40576.25</v>
      </c>
      <c r="O401" s="11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2</v>
      </c>
      <c r="G402" t="s">
        <v>14</v>
      </c>
      <c r="H402" s="9">
        <f t="shared" si="37"/>
        <v>2</v>
      </c>
      <c r="I402">
        <v>1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38"/>
        <v>41502.208333333336</v>
      </c>
      <c r="O402" s="11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1530.2222222222222</v>
      </c>
      <c r="G403" t="s">
        <v>20</v>
      </c>
      <c r="H403" s="9">
        <f t="shared" si="37"/>
        <v>46.060200668896321</v>
      </c>
      <c r="I403">
        <v>299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38"/>
        <v>43765.208333333328</v>
      </c>
      <c r="O403" s="11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40.356164383561641</v>
      </c>
      <c r="G404" t="s">
        <v>14</v>
      </c>
      <c r="H404" s="9">
        <f t="shared" si="37"/>
        <v>73.650000000000006</v>
      </c>
      <c r="I404">
        <v>40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38"/>
        <v>40914.25</v>
      </c>
      <c r="O404" s="11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86.220633299284984</v>
      </c>
      <c r="G405" t="s">
        <v>14</v>
      </c>
      <c r="H405" s="9">
        <f t="shared" si="37"/>
        <v>55.99336650082919</v>
      </c>
      <c r="I405">
        <v>3015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38"/>
        <v>40310.208333333336</v>
      </c>
      <c r="O405" s="11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315.58486707566465</v>
      </c>
      <c r="G406" t="s">
        <v>20</v>
      </c>
      <c r="H406" s="9">
        <f t="shared" si="37"/>
        <v>68.985695127402778</v>
      </c>
      <c r="I406">
        <v>2237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38"/>
        <v>43053.25</v>
      </c>
      <c r="O406" s="11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89.618243243243242</v>
      </c>
      <c r="G407" t="s">
        <v>14</v>
      </c>
      <c r="H407" s="9">
        <f t="shared" si="37"/>
        <v>60.981609195402299</v>
      </c>
      <c r="I407">
        <v>435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38"/>
        <v>43255.208333333328</v>
      </c>
      <c r="O407" s="11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182.14503816793894</v>
      </c>
      <c r="G408" t="s">
        <v>20</v>
      </c>
      <c r="H408" s="9">
        <f t="shared" si="37"/>
        <v>110.98139534883721</v>
      </c>
      <c r="I408">
        <v>645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38"/>
        <v>41304.25</v>
      </c>
      <c r="O408" s="11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355.88235294117646</v>
      </c>
      <c r="G409" t="s">
        <v>20</v>
      </c>
      <c r="H409" s="9">
        <f t="shared" si="37"/>
        <v>25</v>
      </c>
      <c r="I409">
        <v>484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38"/>
        <v>43751.208333333328</v>
      </c>
      <c r="O409" s="11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131.83695652173913</v>
      </c>
      <c r="G410" t="s">
        <v>20</v>
      </c>
      <c r="H410" s="9">
        <f t="shared" si="37"/>
        <v>78.759740259740255</v>
      </c>
      <c r="I410">
        <v>154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38"/>
        <v>42541.208333333328</v>
      </c>
      <c r="O410" s="11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46.315634218289084</v>
      </c>
      <c r="G411" t="s">
        <v>14</v>
      </c>
      <c r="H411" s="9">
        <f t="shared" si="37"/>
        <v>87.960784313725483</v>
      </c>
      <c r="I411">
        <v>714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38"/>
        <v>42843.208333333328</v>
      </c>
      <c r="O411" s="11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36.132726089785294</v>
      </c>
      <c r="G412" t="s">
        <v>47</v>
      </c>
      <c r="H412" s="9">
        <f t="shared" si="37"/>
        <v>49.987398739873989</v>
      </c>
      <c r="I412">
        <v>1111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38"/>
        <v>42122.208333333328</v>
      </c>
      <c r="O412" s="11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104.62820512820512</v>
      </c>
      <c r="G413" t="s">
        <v>20</v>
      </c>
      <c r="H413" s="9">
        <f t="shared" si="37"/>
        <v>99.524390243902445</v>
      </c>
      <c r="I413">
        <v>82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38"/>
        <v>42884.208333333328</v>
      </c>
      <c r="O413" s="11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668.85714285714289</v>
      </c>
      <c r="G414" t="s">
        <v>20</v>
      </c>
      <c r="H414" s="9">
        <f t="shared" si="37"/>
        <v>104.82089552238806</v>
      </c>
      <c r="I414">
        <v>134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38"/>
        <v>41642.25</v>
      </c>
      <c r="O414" s="11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62.072823218997364</v>
      </c>
      <c r="G415" t="s">
        <v>47</v>
      </c>
      <c r="H415" s="9">
        <f t="shared" si="37"/>
        <v>108.01469237832875</v>
      </c>
      <c r="I415">
        <v>1089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38"/>
        <v>43431.25</v>
      </c>
      <c r="O415" s="11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84.699787460148784</v>
      </c>
      <c r="G416" t="s">
        <v>14</v>
      </c>
      <c r="H416" s="9">
        <f t="shared" si="37"/>
        <v>28.998544660724033</v>
      </c>
      <c r="I416">
        <v>5497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38"/>
        <v>40288.208333333336</v>
      </c>
      <c r="O416" s="11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11.059030837004405</v>
      </c>
      <c r="G417" t="s">
        <v>14</v>
      </c>
      <c r="H417" s="9">
        <f t="shared" si="37"/>
        <v>30.028708133971293</v>
      </c>
      <c r="I417">
        <v>418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38"/>
        <v>40921.25</v>
      </c>
      <c r="O417" s="11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43.838781575037146</v>
      </c>
      <c r="G418" t="s">
        <v>14</v>
      </c>
      <c r="H418" s="9">
        <f t="shared" si="37"/>
        <v>41.005559416261292</v>
      </c>
      <c r="I418">
        <v>1439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38"/>
        <v>40560.25</v>
      </c>
      <c r="O418" s="11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55.470588235294116</v>
      </c>
      <c r="G419" t="s">
        <v>14</v>
      </c>
      <c r="H419" s="9">
        <f t="shared" si="37"/>
        <v>62.866666666666667</v>
      </c>
      <c r="I419">
        <v>15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38"/>
        <v>43407.208333333328</v>
      </c>
      <c r="O419" s="11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57.399511301160658</v>
      </c>
      <c r="G420" t="s">
        <v>14</v>
      </c>
      <c r="H420" s="9">
        <f t="shared" si="37"/>
        <v>47.005002501250623</v>
      </c>
      <c r="I420">
        <v>1999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38"/>
        <v>41035.208333333336</v>
      </c>
      <c r="O420" s="11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123.43497363796135</v>
      </c>
      <c r="G421" t="s">
        <v>20</v>
      </c>
      <c r="H421" s="9">
        <f t="shared" si="37"/>
        <v>26.997693638285604</v>
      </c>
      <c r="I421">
        <v>5203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38"/>
        <v>40899.25</v>
      </c>
      <c r="O421" s="11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128.46</v>
      </c>
      <c r="G422" t="s">
        <v>20</v>
      </c>
      <c r="H422" s="9">
        <f t="shared" si="37"/>
        <v>68.329787234042556</v>
      </c>
      <c r="I422">
        <v>94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38"/>
        <v>42911.208333333328</v>
      </c>
      <c r="O422" s="11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63.989361702127653</v>
      </c>
      <c r="G423" t="s">
        <v>14</v>
      </c>
      <c r="H423" s="9">
        <f t="shared" si="37"/>
        <v>50.974576271186443</v>
      </c>
      <c r="I423">
        <v>118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38"/>
        <v>42915.208333333328</v>
      </c>
      <c r="O423" s="11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127.29885057471265</v>
      </c>
      <c r="G424" t="s">
        <v>20</v>
      </c>
      <c r="H424" s="9">
        <f t="shared" si="37"/>
        <v>54.024390243902438</v>
      </c>
      <c r="I424">
        <v>205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38"/>
        <v>40285.208333333336</v>
      </c>
      <c r="O424" s="11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10.638024357239512</v>
      </c>
      <c r="G425" t="s">
        <v>14</v>
      </c>
      <c r="H425" s="9">
        <f t="shared" si="37"/>
        <v>97.055555555555557</v>
      </c>
      <c r="I425">
        <v>162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38"/>
        <v>40808.208333333336</v>
      </c>
      <c r="O425" s="11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40.470588235294116</v>
      </c>
      <c r="G426" t="s">
        <v>14</v>
      </c>
      <c r="H426" s="9">
        <f t="shared" si="37"/>
        <v>24.867469879518072</v>
      </c>
      <c r="I426">
        <v>83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38"/>
        <v>43208.208333333328</v>
      </c>
      <c r="O426" s="11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287.66666666666663</v>
      </c>
      <c r="G427" t="s">
        <v>20</v>
      </c>
      <c r="H427" s="9">
        <f t="shared" si="37"/>
        <v>84.423913043478265</v>
      </c>
      <c r="I427">
        <v>92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38"/>
        <v>42213.208333333328</v>
      </c>
      <c r="O427" s="11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572.94444444444446</v>
      </c>
      <c r="G428" t="s">
        <v>20</v>
      </c>
      <c r="H428" s="9">
        <f t="shared" si="37"/>
        <v>47.091324200913242</v>
      </c>
      <c r="I428">
        <v>219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38"/>
        <v>41332.25</v>
      </c>
      <c r="O428" s="11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112.90429799426933</v>
      </c>
      <c r="G429" t="s">
        <v>20</v>
      </c>
      <c r="H429" s="9">
        <f t="shared" si="37"/>
        <v>77.996041171813147</v>
      </c>
      <c r="I429">
        <v>2526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38"/>
        <v>41895.208333333336</v>
      </c>
      <c r="O429" s="11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46.387573964497044</v>
      </c>
      <c r="G430" t="s">
        <v>14</v>
      </c>
      <c r="H430" s="9">
        <f t="shared" si="37"/>
        <v>62.967871485943775</v>
      </c>
      <c r="I430">
        <v>747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38"/>
        <v>40585.25</v>
      </c>
      <c r="O430" s="11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90.675916230366497</v>
      </c>
      <c r="G431" t="s">
        <v>74</v>
      </c>
      <c r="H431" s="9">
        <f t="shared" si="37"/>
        <v>81.006080449017773</v>
      </c>
      <c r="I431">
        <v>2138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38"/>
        <v>41680.25</v>
      </c>
      <c r="O431" s="11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67.740740740740748</v>
      </c>
      <c r="G432" t="s">
        <v>14</v>
      </c>
      <c r="H432" s="9">
        <f t="shared" si="37"/>
        <v>65.321428571428569</v>
      </c>
      <c r="I432">
        <v>84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38"/>
        <v>43737.208333333328</v>
      </c>
      <c r="O432" s="11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192.49019607843135</v>
      </c>
      <c r="G433" t="s">
        <v>20</v>
      </c>
      <c r="H433" s="9">
        <f t="shared" si="37"/>
        <v>104.43617021276596</v>
      </c>
      <c r="I433">
        <v>94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38"/>
        <v>43273.208333333328</v>
      </c>
      <c r="O433" s="11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82.714285714285722</v>
      </c>
      <c r="G434" t="s">
        <v>14</v>
      </c>
      <c r="H434" s="9">
        <f t="shared" si="37"/>
        <v>69.989010989010993</v>
      </c>
      <c r="I434">
        <v>91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38"/>
        <v>41761.208333333336</v>
      </c>
      <c r="O434" s="11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54.163920922570021</v>
      </c>
      <c r="G435" t="s">
        <v>14</v>
      </c>
      <c r="H435" s="9">
        <f t="shared" si="37"/>
        <v>83.023989898989896</v>
      </c>
      <c r="I435">
        <v>792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38"/>
        <v>41603.25</v>
      </c>
      <c r="O435" s="11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16.722222222222221</v>
      </c>
      <c r="G436" t="s">
        <v>74</v>
      </c>
      <c r="H436" s="9">
        <f t="shared" si="37"/>
        <v>90.3</v>
      </c>
      <c r="I436">
        <v>10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38"/>
        <v>42705.25</v>
      </c>
      <c r="O436" s="11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116.87664041994749</v>
      </c>
      <c r="G437" t="s">
        <v>20</v>
      </c>
      <c r="H437" s="9">
        <f t="shared" si="37"/>
        <v>103.98131932282546</v>
      </c>
      <c r="I437">
        <v>1713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38"/>
        <v>41988.25</v>
      </c>
      <c r="O437" s="11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1052.1538461538462</v>
      </c>
      <c r="G438" t="s">
        <v>20</v>
      </c>
      <c r="H438" s="9">
        <f t="shared" si="37"/>
        <v>54.931726907630519</v>
      </c>
      <c r="I438">
        <v>249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38"/>
        <v>43575.208333333328</v>
      </c>
      <c r="O438" s="11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123.07407407407408</v>
      </c>
      <c r="G439" t="s">
        <v>20</v>
      </c>
      <c r="H439" s="9">
        <f t="shared" si="37"/>
        <v>51.921875</v>
      </c>
      <c r="I439">
        <v>192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38"/>
        <v>42260.208333333328</v>
      </c>
      <c r="O439" s="11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178.63855421686748</v>
      </c>
      <c r="G440" t="s">
        <v>20</v>
      </c>
      <c r="H440" s="9">
        <f t="shared" si="37"/>
        <v>60.02834008097166</v>
      </c>
      <c r="I440">
        <v>247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38"/>
        <v>41337.25</v>
      </c>
      <c r="O440" s="11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355.28169014084506</v>
      </c>
      <c r="G441" t="s">
        <v>20</v>
      </c>
      <c r="H441" s="9">
        <f t="shared" si="37"/>
        <v>44.003488879197555</v>
      </c>
      <c r="I441">
        <v>2293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38"/>
        <v>42680.208333333328</v>
      </c>
      <c r="O441" s="11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161.90634146341463</v>
      </c>
      <c r="G442" t="s">
        <v>20</v>
      </c>
      <c r="H442" s="9">
        <f t="shared" si="37"/>
        <v>53.003513254551258</v>
      </c>
      <c r="I442">
        <v>3131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38"/>
        <v>42916.208333333328</v>
      </c>
      <c r="O442" s="11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24.914285714285715</v>
      </c>
      <c r="G443" t="s">
        <v>14</v>
      </c>
      <c r="H443" s="9">
        <f t="shared" si="37"/>
        <v>54.5</v>
      </c>
      <c r="I443">
        <v>32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38"/>
        <v>41025.208333333336</v>
      </c>
      <c r="O443" s="11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198.72222222222223</v>
      </c>
      <c r="G444" t="s">
        <v>20</v>
      </c>
      <c r="H444" s="9">
        <f t="shared" si="37"/>
        <v>75.04195804195804</v>
      </c>
      <c r="I444">
        <v>143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38"/>
        <v>42980.208333333328</v>
      </c>
      <c r="O444" s="11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34.752688172043008</v>
      </c>
      <c r="G445" t="s">
        <v>74</v>
      </c>
      <c r="H445" s="9">
        <f t="shared" si="37"/>
        <v>35.911111111111111</v>
      </c>
      <c r="I445">
        <v>90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38"/>
        <v>40451.208333333336</v>
      </c>
      <c r="O445" s="11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176.41935483870967</v>
      </c>
      <c r="G446" t="s">
        <v>20</v>
      </c>
      <c r="H446" s="9">
        <f t="shared" si="37"/>
        <v>36.952702702702702</v>
      </c>
      <c r="I446">
        <v>296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38"/>
        <v>40748.208333333336</v>
      </c>
      <c r="O446" s="11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511.38095238095235</v>
      </c>
      <c r="G447" t="s">
        <v>20</v>
      </c>
      <c r="H447" s="9">
        <f t="shared" si="37"/>
        <v>63.170588235294119</v>
      </c>
      <c r="I447">
        <v>170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38"/>
        <v>40515.25</v>
      </c>
      <c r="O447" s="11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82.044117647058826</v>
      </c>
      <c r="G448" t="s">
        <v>14</v>
      </c>
      <c r="H448" s="9">
        <f t="shared" si="37"/>
        <v>29.99462365591398</v>
      </c>
      <c r="I448">
        <v>186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38"/>
        <v>41261.25</v>
      </c>
      <c r="O448" s="11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24.326030927835053</v>
      </c>
      <c r="G449" t="s">
        <v>74</v>
      </c>
      <c r="H449" s="9">
        <f t="shared" si="37"/>
        <v>86</v>
      </c>
      <c r="I449">
        <v>439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38"/>
        <v>43088.25</v>
      </c>
      <c r="O449" s="11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6"/>
        <v>50.482758620689658</v>
      </c>
      <c r="G450" t="s">
        <v>14</v>
      </c>
      <c r="H450" s="9">
        <f t="shared" si="37"/>
        <v>75.014876033057845</v>
      </c>
      <c r="I450">
        <v>605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38"/>
        <v>41378.208333333336</v>
      </c>
      <c r="O450" s="11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2">(E451/D451)*100</f>
        <v>967</v>
      </c>
      <c r="G451" t="s">
        <v>20</v>
      </c>
      <c r="H451" s="9">
        <f t="shared" ref="H451:H514" si="43">IF(I451=0,0,E451/I451)</f>
        <v>101.19767441860465</v>
      </c>
      <c r="I451">
        <v>86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ref="N451:N514" si="44" xml:space="preserve"> (L451/86400) + DATE(1970,1,1)</f>
        <v>43530.25</v>
      </c>
      <c r="O451" s="11">
        <f t="shared" ref="O451:O514" si="45" xml:space="preserve"> (M451/86400) + 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LEFT(R451,FIND("/",R451)-1)</f>
        <v>games</v>
      </c>
      <c r="T451" t="str">
        <f t="shared" ref="T451:T514" si="47">RIGHT(R451,LEN(R451)-FIND("/",R451))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4</v>
      </c>
      <c r="G452" t="s">
        <v>14</v>
      </c>
      <c r="H452" s="9">
        <f t="shared" si="43"/>
        <v>4</v>
      </c>
      <c r="I452">
        <v>1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44"/>
        <v>43394.208333333328</v>
      </c>
      <c r="O452" s="11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122.84501347708894</v>
      </c>
      <c r="G453" t="s">
        <v>20</v>
      </c>
      <c r="H453" s="9">
        <f t="shared" si="43"/>
        <v>29.001272669424118</v>
      </c>
      <c r="I453">
        <v>6286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44"/>
        <v>42935.208333333328</v>
      </c>
      <c r="O453" s="11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63.4375</v>
      </c>
      <c r="G454" t="s">
        <v>14</v>
      </c>
      <c r="H454" s="9">
        <f t="shared" si="43"/>
        <v>98.225806451612897</v>
      </c>
      <c r="I454">
        <v>31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44"/>
        <v>40365.208333333336</v>
      </c>
      <c r="O454" s="11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56.331688596491226</v>
      </c>
      <c r="G455" t="s">
        <v>14</v>
      </c>
      <c r="H455" s="9">
        <f t="shared" si="43"/>
        <v>87.001693480101608</v>
      </c>
      <c r="I455">
        <v>1181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44"/>
        <v>42705.25</v>
      </c>
      <c r="O455" s="11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44.074999999999996</v>
      </c>
      <c r="G456" t="s">
        <v>14</v>
      </c>
      <c r="H456" s="9">
        <f t="shared" si="43"/>
        <v>45.205128205128204</v>
      </c>
      <c r="I456">
        <v>39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44"/>
        <v>41568.208333333336</v>
      </c>
      <c r="O456" s="11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118.37253218884121</v>
      </c>
      <c r="G457" t="s">
        <v>20</v>
      </c>
      <c r="H457" s="9">
        <f t="shared" si="43"/>
        <v>37.001341561577675</v>
      </c>
      <c r="I457">
        <v>3727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44"/>
        <v>40809.208333333336</v>
      </c>
      <c r="O457" s="11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104.1243169398907</v>
      </c>
      <c r="G458" t="s">
        <v>20</v>
      </c>
      <c r="H458" s="9">
        <f t="shared" si="43"/>
        <v>94.976947040498445</v>
      </c>
      <c r="I458">
        <v>1605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44"/>
        <v>43141.25</v>
      </c>
      <c r="O458" s="11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26.640000000000004</v>
      </c>
      <c r="G459" t="s">
        <v>14</v>
      </c>
      <c r="H459" s="9">
        <f t="shared" si="43"/>
        <v>28.956521739130434</v>
      </c>
      <c r="I459">
        <v>46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44"/>
        <v>42657.208333333328</v>
      </c>
      <c r="O459" s="11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351.20118343195264</v>
      </c>
      <c r="G460" t="s">
        <v>20</v>
      </c>
      <c r="H460" s="9">
        <f t="shared" si="43"/>
        <v>55.993396226415094</v>
      </c>
      <c r="I460">
        <v>2120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44"/>
        <v>40265.208333333336</v>
      </c>
      <c r="O460" s="11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90.063492063492063</v>
      </c>
      <c r="G461" t="s">
        <v>14</v>
      </c>
      <c r="H461" s="9">
        <f t="shared" si="43"/>
        <v>54.038095238095238</v>
      </c>
      <c r="I461">
        <v>105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44"/>
        <v>42001.25</v>
      </c>
      <c r="O461" s="11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171.625</v>
      </c>
      <c r="G462" t="s">
        <v>20</v>
      </c>
      <c r="H462" s="9">
        <f t="shared" si="43"/>
        <v>82.38</v>
      </c>
      <c r="I462">
        <v>50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44"/>
        <v>40399.208333333336</v>
      </c>
      <c r="O462" s="11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141.04655870445345</v>
      </c>
      <c r="G463" t="s">
        <v>20</v>
      </c>
      <c r="H463" s="9">
        <f t="shared" si="43"/>
        <v>66.997115384615384</v>
      </c>
      <c r="I463">
        <v>2080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44"/>
        <v>41757.208333333336</v>
      </c>
      <c r="O463" s="11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30.57944915254237</v>
      </c>
      <c r="G464" t="s">
        <v>14</v>
      </c>
      <c r="H464" s="9">
        <f t="shared" si="43"/>
        <v>107.91401869158878</v>
      </c>
      <c r="I464">
        <v>535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44"/>
        <v>41304.25</v>
      </c>
      <c r="O464" s="11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108.16455696202532</v>
      </c>
      <c r="G465" t="s">
        <v>20</v>
      </c>
      <c r="H465" s="9">
        <f t="shared" si="43"/>
        <v>69.009501187648453</v>
      </c>
      <c r="I465">
        <v>2105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44"/>
        <v>41639.25</v>
      </c>
      <c r="O465" s="11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133.45505617977528</v>
      </c>
      <c r="G466" t="s">
        <v>20</v>
      </c>
      <c r="H466" s="9">
        <f t="shared" si="43"/>
        <v>39.006568144499177</v>
      </c>
      <c r="I466">
        <v>2436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44"/>
        <v>43142.25</v>
      </c>
      <c r="O466" s="11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187.85106382978722</v>
      </c>
      <c r="G467" t="s">
        <v>20</v>
      </c>
      <c r="H467" s="9">
        <f t="shared" si="43"/>
        <v>110.3625</v>
      </c>
      <c r="I467">
        <v>80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44"/>
        <v>43127.25</v>
      </c>
      <c r="O467" s="11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332</v>
      </c>
      <c r="G468" t="s">
        <v>20</v>
      </c>
      <c r="H468" s="9">
        <f t="shared" si="43"/>
        <v>94.857142857142861</v>
      </c>
      <c r="I468">
        <v>42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44"/>
        <v>41409.208333333336</v>
      </c>
      <c r="O468" s="11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575.21428571428578</v>
      </c>
      <c r="G469" t="s">
        <v>20</v>
      </c>
      <c r="H469" s="9">
        <f t="shared" si="43"/>
        <v>57.935251798561154</v>
      </c>
      <c r="I469">
        <v>139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44"/>
        <v>42331.25</v>
      </c>
      <c r="O469" s="11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40.5</v>
      </c>
      <c r="G470" t="s">
        <v>14</v>
      </c>
      <c r="H470" s="9">
        <f t="shared" si="43"/>
        <v>101.25</v>
      </c>
      <c r="I470">
        <v>16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44"/>
        <v>43569.208333333328</v>
      </c>
      <c r="O470" s="11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184.42857142857144</v>
      </c>
      <c r="G471" t="s">
        <v>20</v>
      </c>
      <c r="H471" s="9">
        <f t="shared" si="43"/>
        <v>64.95597484276729</v>
      </c>
      <c r="I471">
        <v>159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44"/>
        <v>42142.208333333328</v>
      </c>
      <c r="O471" s="11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285.80555555555554</v>
      </c>
      <c r="G472" t="s">
        <v>20</v>
      </c>
      <c r="H472" s="9">
        <f t="shared" si="43"/>
        <v>27.00524934383202</v>
      </c>
      <c r="I472">
        <v>381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44"/>
        <v>42716.25</v>
      </c>
      <c r="O472" s="11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319</v>
      </c>
      <c r="G473" t="s">
        <v>20</v>
      </c>
      <c r="H473" s="9">
        <f t="shared" si="43"/>
        <v>50.97422680412371</v>
      </c>
      <c r="I473">
        <v>194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44"/>
        <v>41031.208333333336</v>
      </c>
      <c r="O473" s="11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39.234070221066318</v>
      </c>
      <c r="G474" t="s">
        <v>14</v>
      </c>
      <c r="H474" s="9">
        <f t="shared" si="43"/>
        <v>104.94260869565217</v>
      </c>
      <c r="I474">
        <v>575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44"/>
        <v>43535.208333333328</v>
      </c>
      <c r="O474" s="11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178.14000000000001</v>
      </c>
      <c r="G475" t="s">
        <v>20</v>
      </c>
      <c r="H475" s="9">
        <f t="shared" si="43"/>
        <v>84.028301886792448</v>
      </c>
      <c r="I475">
        <v>106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44"/>
        <v>43277.208333333328</v>
      </c>
      <c r="O475" s="11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365.15</v>
      </c>
      <c r="G476" t="s">
        <v>20</v>
      </c>
      <c r="H476" s="9">
        <f t="shared" si="43"/>
        <v>102.85915492957747</v>
      </c>
      <c r="I476">
        <v>142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44"/>
        <v>41989.25</v>
      </c>
      <c r="O476" s="11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113.94594594594594</v>
      </c>
      <c r="G477" t="s">
        <v>20</v>
      </c>
      <c r="H477" s="9">
        <f t="shared" si="43"/>
        <v>39.962085308056871</v>
      </c>
      <c r="I477">
        <v>211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44"/>
        <v>41450.208333333336</v>
      </c>
      <c r="O477" s="11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29.828720626631856</v>
      </c>
      <c r="G478" t="s">
        <v>14</v>
      </c>
      <c r="H478" s="9">
        <f t="shared" si="43"/>
        <v>51.001785714285717</v>
      </c>
      <c r="I478">
        <v>1120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44"/>
        <v>43322.208333333328</v>
      </c>
      <c r="O478" s="11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54.270588235294113</v>
      </c>
      <c r="G479" t="s">
        <v>14</v>
      </c>
      <c r="H479" s="9">
        <f t="shared" si="43"/>
        <v>40.823008849557525</v>
      </c>
      <c r="I479">
        <v>113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44"/>
        <v>40720.208333333336</v>
      </c>
      <c r="O479" s="11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236.34156976744185</v>
      </c>
      <c r="G480" t="s">
        <v>20</v>
      </c>
      <c r="H480" s="9">
        <f t="shared" si="43"/>
        <v>58.999637155297535</v>
      </c>
      <c r="I480">
        <v>2756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44"/>
        <v>42072.208333333328</v>
      </c>
      <c r="O480" s="11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512.91666666666663</v>
      </c>
      <c r="G481" t="s">
        <v>20</v>
      </c>
      <c r="H481" s="9">
        <f t="shared" si="43"/>
        <v>71.156069364161851</v>
      </c>
      <c r="I481">
        <v>173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44"/>
        <v>42945.208333333328</v>
      </c>
      <c r="O481" s="11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100.65116279069768</v>
      </c>
      <c r="G482" t="s">
        <v>20</v>
      </c>
      <c r="H482" s="9">
        <f t="shared" si="43"/>
        <v>99.494252873563212</v>
      </c>
      <c r="I482">
        <v>87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44"/>
        <v>40248.25</v>
      </c>
      <c r="O482" s="11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81.348423194303152</v>
      </c>
      <c r="G483" t="s">
        <v>14</v>
      </c>
      <c r="H483" s="9">
        <f t="shared" si="43"/>
        <v>103.98634590377114</v>
      </c>
      <c r="I483">
        <v>1538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44"/>
        <v>41913.208333333336</v>
      </c>
      <c r="O483" s="11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16.404761904761905</v>
      </c>
      <c r="G484" t="s">
        <v>14</v>
      </c>
      <c r="H484" s="9">
        <f t="shared" si="43"/>
        <v>76.555555555555557</v>
      </c>
      <c r="I484">
        <v>9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44"/>
        <v>40963.25</v>
      </c>
      <c r="O484" s="11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52.774617067833695</v>
      </c>
      <c r="G485" t="s">
        <v>14</v>
      </c>
      <c r="H485" s="9">
        <f t="shared" si="43"/>
        <v>87.068592057761734</v>
      </c>
      <c r="I485">
        <v>554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44"/>
        <v>43811.25</v>
      </c>
      <c r="O485" s="11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260.20608108108109</v>
      </c>
      <c r="G486" t="s">
        <v>20</v>
      </c>
      <c r="H486" s="9">
        <f t="shared" si="43"/>
        <v>48.99554707379135</v>
      </c>
      <c r="I486">
        <v>1572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44"/>
        <v>41855.208333333336</v>
      </c>
      <c r="O486" s="11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30.73289183222958</v>
      </c>
      <c r="G487" t="s">
        <v>14</v>
      </c>
      <c r="H487" s="9">
        <f t="shared" si="43"/>
        <v>42.969135802469133</v>
      </c>
      <c r="I487">
        <v>648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44"/>
        <v>43626.208333333328</v>
      </c>
      <c r="O487" s="11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13.5</v>
      </c>
      <c r="G488" t="s">
        <v>14</v>
      </c>
      <c r="H488" s="9">
        <f t="shared" si="43"/>
        <v>33.428571428571431</v>
      </c>
      <c r="I488">
        <v>21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44"/>
        <v>43168.25</v>
      </c>
      <c r="O488" s="11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178.62556663644605</v>
      </c>
      <c r="G489" t="s">
        <v>20</v>
      </c>
      <c r="H489" s="9">
        <f t="shared" si="43"/>
        <v>83.982949701619773</v>
      </c>
      <c r="I489">
        <v>2346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44"/>
        <v>42845.208333333328</v>
      </c>
      <c r="O489" s="11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220.0566037735849</v>
      </c>
      <c r="G490" t="s">
        <v>20</v>
      </c>
      <c r="H490" s="9">
        <f t="shared" si="43"/>
        <v>101.41739130434783</v>
      </c>
      <c r="I490">
        <v>115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44"/>
        <v>42403.25</v>
      </c>
      <c r="O490" s="11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101.5108695652174</v>
      </c>
      <c r="G491" t="s">
        <v>20</v>
      </c>
      <c r="H491" s="9">
        <f t="shared" si="43"/>
        <v>109.87058823529412</v>
      </c>
      <c r="I491">
        <v>85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44"/>
        <v>40406.208333333336</v>
      </c>
      <c r="O491" s="11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191.5</v>
      </c>
      <c r="G492" t="s">
        <v>20</v>
      </c>
      <c r="H492" s="9">
        <f t="shared" si="43"/>
        <v>31.916666666666668</v>
      </c>
      <c r="I492">
        <v>144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44"/>
        <v>43786.25</v>
      </c>
      <c r="O492" s="11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305.34683098591546</v>
      </c>
      <c r="G493" t="s">
        <v>20</v>
      </c>
      <c r="H493" s="9">
        <f t="shared" si="43"/>
        <v>70.993450675399103</v>
      </c>
      <c r="I493">
        <v>2443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44"/>
        <v>41456.208333333336</v>
      </c>
      <c r="O493" s="11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23.995287958115181</v>
      </c>
      <c r="G494" t="s">
        <v>74</v>
      </c>
      <c r="H494" s="9">
        <f t="shared" si="43"/>
        <v>77.026890756302521</v>
      </c>
      <c r="I494">
        <v>595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44"/>
        <v>40336.208333333336</v>
      </c>
      <c r="O494" s="11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723.77777777777771</v>
      </c>
      <c r="G495" t="s">
        <v>20</v>
      </c>
      <c r="H495" s="9">
        <f t="shared" si="43"/>
        <v>101.78125</v>
      </c>
      <c r="I495">
        <v>64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44"/>
        <v>43645.208333333328</v>
      </c>
      <c r="O495" s="11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547.36</v>
      </c>
      <c r="G496" t="s">
        <v>20</v>
      </c>
      <c r="H496" s="9">
        <f t="shared" si="43"/>
        <v>51.059701492537314</v>
      </c>
      <c r="I496">
        <v>268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44"/>
        <v>40990.208333333336</v>
      </c>
      <c r="O496" s="11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414.49999999999994</v>
      </c>
      <c r="G497" t="s">
        <v>20</v>
      </c>
      <c r="H497" s="9">
        <f t="shared" si="43"/>
        <v>68.02051282051282</v>
      </c>
      <c r="I497">
        <v>195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44"/>
        <v>41800.208333333336</v>
      </c>
      <c r="O497" s="11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0.90696409140369971</v>
      </c>
      <c r="G498" t="s">
        <v>14</v>
      </c>
      <c r="H498" s="9">
        <f t="shared" si="43"/>
        <v>30.87037037037037</v>
      </c>
      <c r="I498">
        <v>54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44"/>
        <v>42876.208333333328</v>
      </c>
      <c r="O498" s="11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34.173469387755098</v>
      </c>
      <c r="G499" t="s">
        <v>14</v>
      </c>
      <c r="H499" s="9">
        <f t="shared" si="43"/>
        <v>27.908333333333335</v>
      </c>
      <c r="I499">
        <v>120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44"/>
        <v>42724.25</v>
      </c>
      <c r="O499" s="11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23.948810754912099</v>
      </c>
      <c r="G500" t="s">
        <v>14</v>
      </c>
      <c r="H500" s="9">
        <f t="shared" si="43"/>
        <v>79.994818652849744</v>
      </c>
      <c r="I500">
        <v>579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44"/>
        <v>42005.25</v>
      </c>
      <c r="O500" s="11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48.072649572649574</v>
      </c>
      <c r="G501" t="s">
        <v>14</v>
      </c>
      <c r="H501" s="9">
        <f t="shared" si="43"/>
        <v>38.003378378378379</v>
      </c>
      <c r="I501">
        <v>2072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44"/>
        <v>42444.208333333328</v>
      </c>
      <c r="O501" s="11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 s="9">
        <f t="shared" si="43"/>
        <v>0</v>
      </c>
      <c r="I502">
        <v>0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44"/>
        <v>41395.208333333336</v>
      </c>
      <c r="O502" s="11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70.145182291666657</v>
      </c>
      <c r="G503" t="s">
        <v>14</v>
      </c>
      <c r="H503" s="9">
        <f t="shared" si="43"/>
        <v>59.990534521158132</v>
      </c>
      <c r="I503">
        <v>1796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44"/>
        <v>41345.208333333336</v>
      </c>
      <c r="O503" s="11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529.92307692307691</v>
      </c>
      <c r="G504" t="s">
        <v>20</v>
      </c>
      <c r="H504" s="9">
        <f t="shared" si="43"/>
        <v>37.037634408602152</v>
      </c>
      <c r="I504">
        <v>186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44"/>
        <v>41117.208333333336</v>
      </c>
      <c r="O504" s="11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180.32549019607845</v>
      </c>
      <c r="G505" t="s">
        <v>20</v>
      </c>
      <c r="H505" s="9">
        <f t="shared" si="43"/>
        <v>99.963043478260872</v>
      </c>
      <c r="I505">
        <v>460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44"/>
        <v>42186.208333333328</v>
      </c>
      <c r="O505" s="11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92.320000000000007</v>
      </c>
      <c r="G506" t="s">
        <v>14</v>
      </c>
      <c r="H506" s="9">
        <f t="shared" si="43"/>
        <v>111.6774193548387</v>
      </c>
      <c r="I506">
        <v>62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44"/>
        <v>42142.208333333328</v>
      </c>
      <c r="O506" s="11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13.901001112347053</v>
      </c>
      <c r="G507" t="s">
        <v>14</v>
      </c>
      <c r="H507" s="9">
        <f t="shared" si="43"/>
        <v>36.014409221902014</v>
      </c>
      <c r="I507">
        <v>347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44"/>
        <v>41341.25</v>
      </c>
      <c r="O507" s="11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927.07777777777767</v>
      </c>
      <c r="G508" t="s">
        <v>20</v>
      </c>
      <c r="H508" s="9">
        <f t="shared" si="43"/>
        <v>66.010284810126578</v>
      </c>
      <c r="I508">
        <v>2528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44"/>
        <v>43062.25</v>
      </c>
      <c r="O508" s="11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39.857142857142861</v>
      </c>
      <c r="G509" t="s">
        <v>14</v>
      </c>
      <c r="H509" s="9">
        <f t="shared" si="43"/>
        <v>44.05263157894737</v>
      </c>
      <c r="I509">
        <v>19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44"/>
        <v>41373.208333333336</v>
      </c>
      <c r="O509" s="11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112.22929936305732</v>
      </c>
      <c r="G510" t="s">
        <v>20</v>
      </c>
      <c r="H510" s="9">
        <f t="shared" si="43"/>
        <v>52.999726551818434</v>
      </c>
      <c r="I510">
        <v>3657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44"/>
        <v>43310.208333333328</v>
      </c>
      <c r="O510" s="11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70.925816023738875</v>
      </c>
      <c r="G511" t="s">
        <v>14</v>
      </c>
      <c r="H511" s="9">
        <f t="shared" si="43"/>
        <v>95</v>
      </c>
      <c r="I511">
        <v>1258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44"/>
        <v>41034.208333333336</v>
      </c>
      <c r="O511" s="11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119.08974358974358</v>
      </c>
      <c r="G512" t="s">
        <v>20</v>
      </c>
      <c r="H512" s="9">
        <f t="shared" si="43"/>
        <v>70.908396946564892</v>
      </c>
      <c r="I512">
        <v>131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44"/>
        <v>43251.208333333328</v>
      </c>
      <c r="O512" s="11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24.017591339648174</v>
      </c>
      <c r="G513" t="s">
        <v>14</v>
      </c>
      <c r="H513" s="9">
        <f t="shared" si="43"/>
        <v>98.060773480662988</v>
      </c>
      <c r="I513">
        <v>362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44"/>
        <v>43671.208333333328</v>
      </c>
      <c r="O513" s="11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2"/>
        <v>139.31868131868131</v>
      </c>
      <c r="G514" t="s">
        <v>20</v>
      </c>
      <c r="H514" s="9">
        <f t="shared" si="43"/>
        <v>53.046025104602514</v>
      </c>
      <c r="I514">
        <v>239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44"/>
        <v>41825.208333333336</v>
      </c>
      <c r="O514" s="11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48">(E515/D515)*100</f>
        <v>39.277108433734945</v>
      </c>
      <c r="G515" t="s">
        <v>74</v>
      </c>
      <c r="H515" s="9">
        <f t="shared" ref="H515:H578" si="49">IF(I515=0,0,E515/I515)</f>
        <v>93.142857142857139</v>
      </c>
      <c r="I515">
        <v>35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N578" si="50" xml:space="preserve"> (L515/86400) + DATE(1970,1,1)</f>
        <v>40430.208333333336</v>
      </c>
      <c r="O515" s="11">
        <f t="shared" ref="O515:O578" si="51" xml:space="preserve"> (M515/86400) + 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LEFT(R515,FIND("/",R515)-1)</f>
        <v>film &amp; video</v>
      </c>
      <c r="T515" t="str">
        <f t="shared" ref="T515:T578" si="53">RIGHT(R515,LEN(R515)-FIND("/",R515))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22.439077144917089</v>
      </c>
      <c r="G516" t="s">
        <v>74</v>
      </c>
      <c r="H516" s="9">
        <f t="shared" si="49"/>
        <v>58.945075757575758</v>
      </c>
      <c r="I516">
        <v>528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50"/>
        <v>41614.25</v>
      </c>
      <c r="O516" s="11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55.779069767441861</v>
      </c>
      <c r="G517" t="s">
        <v>14</v>
      </c>
      <c r="H517" s="9">
        <f t="shared" si="49"/>
        <v>36.067669172932334</v>
      </c>
      <c r="I517">
        <v>133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50"/>
        <v>40900.25</v>
      </c>
      <c r="O517" s="11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42.523125996810208</v>
      </c>
      <c r="G518" t="s">
        <v>14</v>
      </c>
      <c r="H518" s="9">
        <f t="shared" si="49"/>
        <v>63.030732860520096</v>
      </c>
      <c r="I518">
        <v>846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50"/>
        <v>40396.208333333336</v>
      </c>
      <c r="O518" s="11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112.00000000000001</v>
      </c>
      <c r="G519" t="s">
        <v>20</v>
      </c>
      <c r="H519" s="9">
        <f t="shared" si="49"/>
        <v>84.717948717948715</v>
      </c>
      <c r="I519">
        <v>78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50"/>
        <v>42860.208333333328</v>
      </c>
      <c r="O519" s="11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7.0681818181818183</v>
      </c>
      <c r="G520" t="s">
        <v>14</v>
      </c>
      <c r="H520" s="9">
        <f t="shared" si="49"/>
        <v>62.2</v>
      </c>
      <c r="I520">
        <v>10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50"/>
        <v>43154.25</v>
      </c>
      <c r="O520" s="11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101.74563871693867</v>
      </c>
      <c r="G521" t="s">
        <v>20</v>
      </c>
      <c r="H521" s="9">
        <f t="shared" si="49"/>
        <v>101.97518330513255</v>
      </c>
      <c r="I521">
        <v>1773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50"/>
        <v>42012.25</v>
      </c>
      <c r="O521" s="11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425.75</v>
      </c>
      <c r="G522" t="s">
        <v>20</v>
      </c>
      <c r="H522" s="9">
        <f t="shared" si="49"/>
        <v>106.4375</v>
      </c>
      <c r="I522">
        <v>32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50"/>
        <v>43574.208333333328</v>
      </c>
      <c r="O522" s="11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145.53947368421052</v>
      </c>
      <c r="G523" t="s">
        <v>20</v>
      </c>
      <c r="H523" s="9">
        <f t="shared" si="49"/>
        <v>29.975609756097562</v>
      </c>
      <c r="I523">
        <v>369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50"/>
        <v>42605.208333333328</v>
      </c>
      <c r="O523" s="11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32.453465346534657</v>
      </c>
      <c r="G524" t="s">
        <v>14</v>
      </c>
      <c r="H524" s="9">
        <f t="shared" si="49"/>
        <v>85.806282722513089</v>
      </c>
      <c r="I524">
        <v>191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50"/>
        <v>41093.208333333336</v>
      </c>
      <c r="O524" s="11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700.33333333333326</v>
      </c>
      <c r="G525" t="s">
        <v>20</v>
      </c>
      <c r="H525" s="9">
        <f t="shared" si="49"/>
        <v>70.82022471910112</v>
      </c>
      <c r="I525">
        <v>89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50"/>
        <v>40241.25</v>
      </c>
      <c r="O525" s="11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83.904860392967933</v>
      </c>
      <c r="G526" t="s">
        <v>14</v>
      </c>
      <c r="H526" s="9">
        <f t="shared" si="49"/>
        <v>40.998484082870135</v>
      </c>
      <c r="I526">
        <v>1979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50"/>
        <v>40294.208333333336</v>
      </c>
      <c r="O526" s="11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84.19047619047619</v>
      </c>
      <c r="G527" t="s">
        <v>14</v>
      </c>
      <c r="H527" s="9">
        <f t="shared" si="49"/>
        <v>28.063492063492063</v>
      </c>
      <c r="I527">
        <v>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50"/>
        <v>40505.25</v>
      </c>
      <c r="O527" s="11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155.95180722891567</v>
      </c>
      <c r="G528" t="s">
        <v>20</v>
      </c>
      <c r="H528" s="9">
        <f t="shared" si="49"/>
        <v>88.054421768707485</v>
      </c>
      <c r="I528">
        <v>147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50"/>
        <v>42364.25</v>
      </c>
      <c r="O528" s="11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99.619450317124731</v>
      </c>
      <c r="G529" t="s">
        <v>14</v>
      </c>
      <c r="H529" s="9">
        <f t="shared" si="49"/>
        <v>31</v>
      </c>
      <c r="I529">
        <v>6080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50"/>
        <v>42405.25</v>
      </c>
      <c r="O529" s="11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80.300000000000011</v>
      </c>
      <c r="G530" t="s">
        <v>14</v>
      </c>
      <c r="H530" s="9">
        <f t="shared" si="49"/>
        <v>90.337500000000006</v>
      </c>
      <c r="I530">
        <v>80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50"/>
        <v>41601.25</v>
      </c>
      <c r="O530" s="11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11.254901960784313</v>
      </c>
      <c r="G531" t="s">
        <v>14</v>
      </c>
      <c r="H531" s="9">
        <f t="shared" si="49"/>
        <v>63.777777777777779</v>
      </c>
      <c r="I531">
        <v>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50"/>
        <v>41769.208333333336</v>
      </c>
      <c r="O531" s="11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91.740952380952379</v>
      </c>
      <c r="G532" t="s">
        <v>14</v>
      </c>
      <c r="H532" s="9">
        <f t="shared" si="49"/>
        <v>53.995515695067262</v>
      </c>
      <c r="I532">
        <v>1784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50"/>
        <v>40421.208333333336</v>
      </c>
      <c r="O532" s="11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95.521156936261391</v>
      </c>
      <c r="G533" t="s">
        <v>47</v>
      </c>
      <c r="H533" s="9">
        <f t="shared" si="49"/>
        <v>48.993956043956047</v>
      </c>
      <c r="I533">
        <v>3640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50"/>
        <v>41589.25</v>
      </c>
      <c r="O533" s="11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502.87499999999994</v>
      </c>
      <c r="G534" t="s">
        <v>20</v>
      </c>
      <c r="H534" s="9">
        <f t="shared" si="49"/>
        <v>63.857142857142854</v>
      </c>
      <c r="I534">
        <v>126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50"/>
        <v>43125.25</v>
      </c>
      <c r="O534" s="11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159.24394463667818</v>
      </c>
      <c r="G535" t="s">
        <v>20</v>
      </c>
      <c r="H535" s="9">
        <f t="shared" si="49"/>
        <v>82.996393146979258</v>
      </c>
      <c r="I535">
        <v>2218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50"/>
        <v>41479.208333333336</v>
      </c>
      <c r="O535" s="11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15.022446689113355</v>
      </c>
      <c r="G536" t="s">
        <v>14</v>
      </c>
      <c r="H536" s="9">
        <f t="shared" si="49"/>
        <v>55.08230452674897</v>
      </c>
      <c r="I536">
        <v>243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50"/>
        <v>43329.208333333328</v>
      </c>
      <c r="O536" s="11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482.03846153846149</v>
      </c>
      <c r="G537" t="s">
        <v>20</v>
      </c>
      <c r="H537" s="9">
        <f t="shared" si="49"/>
        <v>62.044554455445542</v>
      </c>
      <c r="I537">
        <v>202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50"/>
        <v>43259.208333333328</v>
      </c>
      <c r="O537" s="11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149.96938775510205</v>
      </c>
      <c r="G538" t="s">
        <v>20</v>
      </c>
      <c r="H538" s="9">
        <f t="shared" si="49"/>
        <v>104.97857142857143</v>
      </c>
      <c r="I538">
        <v>140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50"/>
        <v>40414.208333333336</v>
      </c>
      <c r="O538" s="11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117.22156398104266</v>
      </c>
      <c r="G539" t="s">
        <v>20</v>
      </c>
      <c r="H539" s="9">
        <f t="shared" si="49"/>
        <v>94.044676806083643</v>
      </c>
      <c r="I539">
        <v>1052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50"/>
        <v>43342.208333333328</v>
      </c>
      <c r="O539" s="11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37.695968274950431</v>
      </c>
      <c r="G540" t="s">
        <v>14</v>
      </c>
      <c r="H540" s="9">
        <f t="shared" si="49"/>
        <v>44.007716049382715</v>
      </c>
      <c r="I540">
        <v>1296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50"/>
        <v>41539.208333333336</v>
      </c>
      <c r="O540" s="11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72.653061224489804</v>
      </c>
      <c r="G541" t="s">
        <v>14</v>
      </c>
      <c r="H541" s="9">
        <f t="shared" si="49"/>
        <v>92.467532467532465</v>
      </c>
      <c r="I541">
        <v>77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50"/>
        <v>43647.208333333328</v>
      </c>
      <c r="O541" s="11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265.98113207547169</v>
      </c>
      <c r="G542" t="s">
        <v>20</v>
      </c>
      <c r="H542" s="9">
        <f t="shared" si="49"/>
        <v>57.072874493927124</v>
      </c>
      <c r="I542">
        <v>247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50"/>
        <v>43225.208333333328</v>
      </c>
      <c r="O542" s="11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24.205617977528089</v>
      </c>
      <c r="G543" t="s">
        <v>14</v>
      </c>
      <c r="H543" s="9">
        <f t="shared" si="49"/>
        <v>109.07848101265823</v>
      </c>
      <c r="I543">
        <v>395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50"/>
        <v>42165.208333333328</v>
      </c>
      <c r="O543" s="11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2.5064935064935066</v>
      </c>
      <c r="G544" t="s">
        <v>14</v>
      </c>
      <c r="H544" s="9">
        <f t="shared" si="49"/>
        <v>39.387755102040813</v>
      </c>
      <c r="I544">
        <v>49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50"/>
        <v>42391.25</v>
      </c>
      <c r="O544" s="11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16.329799764428738</v>
      </c>
      <c r="G545" t="s">
        <v>14</v>
      </c>
      <c r="H545" s="9">
        <f t="shared" si="49"/>
        <v>77.022222222222226</v>
      </c>
      <c r="I545">
        <v>180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50"/>
        <v>41528.208333333336</v>
      </c>
      <c r="O545" s="11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276.5</v>
      </c>
      <c r="G546" t="s">
        <v>20</v>
      </c>
      <c r="H546" s="9">
        <f t="shared" si="49"/>
        <v>92.166666666666671</v>
      </c>
      <c r="I546">
        <v>84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50"/>
        <v>42377.25</v>
      </c>
      <c r="O546" s="11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88.803571428571431</v>
      </c>
      <c r="G547" t="s">
        <v>14</v>
      </c>
      <c r="H547" s="9">
        <f t="shared" si="49"/>
        <v>61.007063197026021</v>
      </c>
      <c r="I547">
        <v>2690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50"/>
        <v>43824.25</v>
      </c>
      <c r="O547" s="11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163.57142857142856</v>
      </c>
      <c r="G548" t="s">
        <v>20</v>
      </c>
      <c r="H548" s="9">
        <f t="shared" si="49"/>
        <v>78.068181818181813</v>
      </c>
      <c r="I548">
        <v>88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50"/>
        <v>43360.208333333328</v>
      </c>
      <c r="O548" s="11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969</v>
      </c>
      <c r="G549" t="s">
        <v>20</v>
      </c>
      <c r="H549" s="9">
        <f t="shared" si="49"/>
        <v>80.75</v>
      </c>
      <c r="I549">
        <v>156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50"/>
        <v>42029.25</v>
      </c>
      <c r="O549" s="11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270.91376701966715</v>
      </c>
      <c r="G550" t="s">
        <v>20</v>
      </c>
      <c r="H550" s="9">
        <f t="shared" si="49"/>
        <v>59.991289782244557</v>
      </c>
      <c r="I550">
        <v>2985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50"/>
        <v>42461.208333333328</v>
      </c>
      <c r="O550" s="11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284.21355932203392</v>
      </c>
      <c r="G551" t="s">
        <v>20</v>
      </c>
      <c r="H551" s="9">
        <f t="shared" si="49"/>
        <v>110.03018372703411</v>
      </c>
      <c r="I551">
        <v>762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50"/>
        <v>41422.208333333336</v>
      </c>
      <c r="O551" s="11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4</v>
      </c>
      <c r="G552" t="s">
        <v>74</v>
      </c>
      <c r="H552" s="9">
        <f t="shared" si="49"/>
        <v>4</v>
      </c>
      <c r="I552">
        <v>1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50"/>
        <v>40968.25</v>
      </c>
      <c r="O552" s="11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58.6329816768462</v>
      </c>
      <c r="G553" t="s">
        <v>14</v>
      </c>
      <c r="H553" s="9">
        <f t="shared" si="49"/>
        <v>37.99856063332134</v>
      </c>
      <c r="I553">
        <v>2779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50"/>
        <v>41993.25</v>
      </c>
      <c r="O553" s="11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98.51111111111112</v>
      </c>
      <c r="G554" t="s">
        <v>14</v>
      </c>
      <c r="H554" s="9">
        <f t="shared" si="49"/>
        <v>96.369565217391298</v>
      </c>
      <c r="I554">
        <v>92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50"/>
        <v>42700.25</v>
      </c>
      <c r="O554" s="11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43.975381008206334</v>
      </c>
      <c r="G555" t="s">
        <v>14</v>
      </c>
      <c r="H555" s="9">
        <f t="shared" si="49"/>
        <v>72.978599221789878</v>
      </c>
      <c r="I555">
        <v>1028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50"/>
        <v>40545.25</v>
      </c>
      <c r="O555" s="11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151.66315789473683</v>
      </c>
      <c r="G556" t="s">
        <v>20</v>
      </c>
      <c r="H556" s="9">
        <f t="shared" si="49"/>
        <v>26.007220216606498</v>
      </c>
      <c r="I556">
        <v>554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50"/>
        <v>42723.25</v>
      </c>
      <c r="O556" s="11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223.63492063492063</v>
      </c>
      <c r="G557" t="s">
        <v>20</v>
      </c>
      <c r="H557" s="9">
        <f t="shared" si="49"/>
        <v>104.36296296296297</v>
      </c>
      <c r="I557">
        <v>135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50"/>
        <v>41731.208333333336</v>
      </c>
      <c r="O557" s="11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239.75</v>
      </c>
      <c r="G558" t="s">
        <v>20</v>
      </c>
      <c r="H558" s="9">
        <f t="shared" si="49"/>
        <v>102.18852459016394</v>
      </c>
      <c r="I558">
        <v>122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50"/>
        <v>40792.208333333336</v>
      </c>
      <c r="O558" s="11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199.33333333333334</v>
      </c>
      <c r="G559" t="s">
        <v>20</v>
      </c>
      <c r="H559" s="9">
        <f t="shared" si="49"/>
        <v>54.117647058823529</v>
      </c>
      <c r="I559">
        <v>221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50"/>
        <v>42279.208333333328</v>
      </c>
      <c r="O559" s="11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137.34482758620689</v>
      </c>
      <c r="G560" t="s">
        <v>20</v>
      </c>
      <c r="H560" s="9">
        <f t="shared" si="49"/>
        <v>63.222222222222221</v>
      </c>
      <c r="I560">
        <v>126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50"/>
        <v>42424.25</v>
      </c>
      <c r="O560" s="11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100.9696106362773</v>
      </c>
      <c r="G561" t="s">
        <v>20</v>
      </c>
      <c r="H561" s="9">
        <f t="shared" si="49"/>
        <v>104.03228962818004</v>
      </c>
      <c r="I561">
        <v>1022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50"/>
        <v>42584.208333333328</v>
      </c>
      <c r="O561" s="11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794.16</v>
      </c>
      <c r="G562" t="s">
        <v>20</v>
      </c>
      <c r="H562" s="9">
        <f t="shared" si="49"/>
        <v>49.994334277620396</v>
      </c>
      <c r="I562">
        <v>3177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50"/>
        <v>40865.25</v>
      </c>
      <c r="O562" s="11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369.7</v>
      </c>
      <c r="G563" t="s">
        <v>20</v>
      </c>
      <c r="H563" s="9">
        <f t="shared" si="49"/>
        <v>56.015151515151516</v>
      </c>
      <c r="I563">
        <v>198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50"/>
        <v>40833.208333333336</v>
      </c>
      <c r="O563" s="11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12.818181818181817</v>
      </c>
      <c r="G564" t="s">
        <v>14</v>
      </c>
      <c r="H564" s="9">
        <f t="shared" si="49"/>
        <v>48.807692307692307</v>
      </c>
      <c r="I564">
        <v>26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50"/>
        <v>43536.208333333328</v>
      </c>
      <c r="O564" s="11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138.02702702702703</v>
      </c>
      <c r="G565" t="s">
        <v>20</v>
      </c>
      <c r="H565" s="9">
        <f t="shared" si="49"/>
        <v>60.082352941176474</v>
      </c>
      <c r="I565">
        <v>85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50"/>
        <v>43417.25</v>
      </c>
      <c r="O565" s="11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83.813278008298752</v>
      </c>
      <c r="G566" t="s">
        <v>14</v>
      </c>
      <c r="H566" s="9">
        <f t="shared" si="49"/>
        <v>78.990502793296088</v>
      </c>
      <c r="I566">
        <v>1790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50"/>
        <v>42078.208333333328</v>
      </c>
      <c r="O566" s="11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204.60063224446787</v>
      </c>
      <c r="G567" t="s">
        <v>20</v>
      </c>
      <c r="H567" s="9">
        <f t="shared" si="49"/>
        <v>53.99499443826474</v>
      </c>
      <c r="I567">
        <v>3596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50"/>
        <v>40862.25</v>
      </c>
      <c r="O567" s="11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44.344086021505376</v>
      </c>
      <c r="G568" t="s">
        <v>14</v>
      </c>
      <c r="H568" s="9">
        <f t="shared" si="49"/>
        <v>111.45945945945945</v>
      </c>
      <c r="I568">
        <v>37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50"/>
        <v>42424.25</v>
      </c>
      <c r="O568" s="11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218.60294117647058</v>
      </c>
      <c r="G569" t="s">
        <v>20</v>
      </c>
      <c r="H569" s="9">
        <f t="shared" si="49"/>
        <v>60.922131147540981</v>
      </c>
      <c r="I569">
        <v>244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50"/>
        <v>41830.208333333336</v>
      </c>
      <c r="O569" s="11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186.03314917127071</v>
      </c>
      <c r="G570" t="s">
        <v>20</v>
      </c>
      <c r="H570" s="9">
        <f t="shared" si="49"/>
        <v>26.0015444015444</v>
      </c>
      <c r="I570">
        <v>5180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50"/>
        <v>40374.208333333336</v>
      </c>
      <c r="O570" s="11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237.33830845771143</v>
      </c>
      <c r="G571" t="s">
        <v>20</v>
      </c>
      <c r="H571" s="9">
        <f t="shared" si="49"/>
        <v>80.993208828522924</v>
      </c>
      <c r="I571">
        <v>589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50"/>
        <v>40554.25</v>
      </c>
      <c r="O571" s="11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305.65384615384613</v>
      </c>
      <c r="G572" t="s">
        <v>20</v>
      </c>
      <c r="H572" s="9">
        <f t="shared" si="49"/>
        <v>34.995963302752294</v>
      </c>
      <c r="I572">
        <v>2725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50"/>
        <v>41993.25</v>
      </c>
      <c r="O572" s="11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94.142857142857139</v>
      </c>
      <c r="G573" t="s">
        <v>14</v>
      </c>
      <c r="H573" s="9">
        <f t="shared" si="49"/>
        <v>94.142857142857139</v>
      </c>
      <c r="I573">
        <v>35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50"/>
        <v>42174.208333333328</v>
      </c>
      <c r="O573" s="11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54.400000000000006</v>
      </c>
      <c r="G574" t="s">
        <v>74</v>
      </c>
      <c r="H574" s="9">
        <f t="shared" si="49"/>
        <v>52.085106382978722</v>
      </c>
      <c r="I574">
        <v>94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50"/>
        <v>42275.208333333328</v>
      </c>
      <c r="O574" s="11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111.88059701492537</v>
      </c>
      <c r="G575" t="s">
        <v>20</v>
      </c>
      <c r="H575" s="9">
        <f t="shared" si="49"/>
        <v>24.986666666666668</v>
      </c>
      <c r="I575">
        <v>300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50"/>
        <v>41761.208333333336</v>
      </c>
      <c r="O575" s="11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369.14814814814815</v>
      </c>
      <c r="G576" t="s">
        <v>20</v>
      </c>
      <c r="H576" s="9">
        <f t="shared" si="49"/>
        <v>69.215277777777771</v>
      </c>
      <c r="I576">
        <v>144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50"/>
        <v>43806.25</v>
      </c>
      <c r="O576" s="11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62.930372148859547</v>
      </c>
      <c r="G577" t="s">
        <v>14</v>
      </c>
      <c r="H577" s="9">
        <f t="shared" si="49"/>
        <v>93.944444444444443</v>
      </c>
      <c r="I577">
        <v>558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50"/>
        <v>41779.208333333336</v>
      </c>
      <c r="O577" s="11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48"/>
        <v>64.927835051546396</v>
      </c>
      <c r="G578" t="s">
        <v>14</v>
      </c>
      <c r="H578" s="9">
        <f t="shared" si="49"/>
        <v>98.40625</v>
      </c>
      <c r="I578">
        <v>64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50"/>
        <v>43040.208333333328</v>
      </c>
      <c r="O578" s="11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54">(E579/D579)*100</f>
        <v>18.853658536585368</v>
      </c>
      <c r="G579" t="s">
        <v>74</v>
      </c>
      <c r="H579" s="9">
        <f t="shared" ref="H579:H642" si="55">IF(I579=0,0,E579/I579)</f>
        <v>41.783783783783782</v>
      </c>
      <c r="I579">
        <v>37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N642" si="56" xml:space="preserve"> (L579/86400) + DATE(1970,1,1)</f>
        <v>40613.25</v>
      </c>
      <c r="O579" s="11">
        <f t="shared" ref="O579:O642" si="57" xml:space="preserve"> (M579/86400) + 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LEFT(R579,FIND("/",R579)-1)</f>
        <v>music</v>
      </c>
      <c r="T579" t="str">
        <f t="shared" ref="T579:T642" si="59">RIGHT(R579,LEN(R579)-FIND("/",R579))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16.754404145077721</v>
      </c>
      <c r="G580" t="s">
        <v>14</v>
      </c>
      <c r="H580" s="9">
        <f t="shared" si="55"/>
        <v>65.991836734693877</v>
      </c>
      <c r="I580">
        <v>245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56"/>
        <v>40878.25</v>
      </c>
      <c r="O580" s="11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101.11290322580646</v>
      </c>
      <c r="G581" t="s">
        <v>20</v>
      </c>
      <c r="H581" s="9">
        <f t="shared" si="55"/>
        <v>72.05747126436782</v>
      </c>
      <c r="I581">
        <v>87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56"/>
        <v>40762.208333333336</v>
      </c>
      <c r="O581" s="11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341.5022831050228</v>
      </c>
      <c r="G582" t="s">
        <v>20</v>
      </c>
      <c r="H582" s="9">
        <f t="shared" si="55"/>
        <v>48.003209242618745</v>
      </c>
      <c r="I582">
        <v>3116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56"/>
        <v>41696.25</v>
      </c>
      <c r="O582" s="11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64.016666666666666</v>
      </c>
      <c r="G583" t="s">
        <v>14</v>
      </c>
      <c r="H583" s="9">
        <f t="shared" si="55"/>
        <v>54.098591549295776</v>
      </c>
      <c r="I583">
        <v>71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56"/>
        <v>40662.208333333336</v>
      </c>
      <c r="O583" s="11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52.080459770114942</v>
      </c>
      <c r="G584" t="s">
        <v>14</v>
      </c>
      <c r="H584" s="9">
        <f t="shared" si="55"/>
        <v>107.88095238095238</v>
      </c>
      <c r="I584">
        <v>42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56"/>
        <v>42165.208333333328</v>
      </c>
      <c r="O584" s="11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322.40211640211641</v>
      </c>
      <c r="G585" t="s">
        <v>20</v>
      </c>
      <c r="H585" s="9">
        <f t="shared" si="55"/>
        <v>67.034103410341032</v>
      </c>
      <c r="I585">
        <v>909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56"/>
        <v>40959.25</v>
      </c>
      <c r="O585" s="11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119.50810185185186</v>
      </c>
      <c r="G586" t="s">
        <v>20</v>
      </c>
      <c r="H586" s="9">
        <f t="shared" si="55"/>
        <v>64.01425914445133</v>
      </c>
      <c r="I586">
        <v>1613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56"/>
        <v>41024.208333333336</v>
      </c>
      <c r="O586" s="11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146.79775280898878</v>
      </c>
      <c r="G587" t="s">
        <v>20</v>
      </c>
      <c r="H587" s="9">
        <f t="shared" si="55"/>
        <v>96.066176470588232</v>
      </c>
      <c r="I587">
        <v>136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56"/>
        <v>40255.208333333336</v>
      </c>
      <c r="O587" s="11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950.57142857142856</v>
      </c>
      <c r="G588" t="s">
        <v>20</v>
      </c>
      <c r="H588" s="9">
        <f t="shared" si="55"/>
        <v>51.184615384615384</v>
      </c>
      <c r="I588">
        <v>130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56"/>
        <v>40499.25</v>
      </c>
      <c r="O588" s="11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72.893617021276597</v>
      </c>
      <c r="G589" t="s">
        <v>14</v>
      </c>
      <c r="H589" s="9">
        <f t="shared" si="55"/>
        <v>43.92307692307692</v>
      </c>
      <c r="I589">
        <v>156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56"/>
        <v>43484.25</v>
      </c>
      <c r="O589" s="11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79.008248730964468</v>
      </c>
      <c r="G590" t="s">
        <v>14</v>
      </c>
      <c r="H590" s="9">
        <f t="shared" si="55"/>
        <v>91.021198830409361</v>
      </c>
      <c r="I590">
        <v>1368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56"/>
        <v>40262.208333333336</v>
      </c>
      <c r="O590" s="11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64.721518987341781</v>
      </c>
      <c r="G591" t="s">
        <v>14</v>
      </c>
      <c r="H591" s="9">
        <f t="shared" si="55"/>
        <v>50.127450980392155</v>
      </c>
      <c r="I591">
        <v>102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56"/>
        <v>42190.208333333328</v>
      </c>
      <c r="O591" s="11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82.028169014084511</v>
      </c>
      <c r="G592" t="s">
        <v>14</v>
      </c>
      <c r="H592" s="9">
        <f t="shared" si="55"/>
        <v>67.720930232558146</v>
      </c>
      <c r="I592">
        <v>86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56"/>
        <v>41994.25</v>
      </c>
      <c r="O592" s="11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1037.6666666666667</v>
      </c>
      <c r="G593" t="s">
        <v>20</v>
      </c>
      <c r="H593" s="9">
        <f t="shared" si="55"/>
        <v>61.03921568627451</v>
      </c>
      <c r="I593">
        <v>102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56"/>
        <v>40373.208333333336</v>
      </c>
      <c r="O593" s="11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12.910076530612244</v>
      </c>
      <c r="G594" t="s">
        <v>14</v>
      </c>
      <c r="H594" s="9">
        <f t="shared" si="55"/>
        <v>80.011857707509876</v>
      </c>
      <c r="I594">
        <v>253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56"/>
        <v>41789.208333333336</v>
      </c>
      <c r="O594" s="11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154.84210526315789</v>
      </c>
      <c r="G595" t="s">
        <v>20</v>
      </c>
      <c r="H595" s="9">
        <f t="shared" si="55"/>
        <v>47.001497753369947</v>
      </c>
      <c r="I595">
        <v>4006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56"/>
        <v>41724.208333333336</v>
      </c>
      <c r="O595" s="11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7.0991735537190088</v>
      </c>
      <c r="G596" t="s">
        <v>14</v>
      </c>
      <c r="H596" s="9">
        <f t="shared" si="55"/>
        <v>71.127388535031841</v>
      </c>
      <c r="I596">
        <v>157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56"/>
        <v>42548.208333333328</v>
      </c>
      <c r="O596" s="11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208.52773826458036</v>
      </c>
      <c r="G597" t="s">
        <v>20</v>
      </c>
      <c r="H597" s="9">
        <f t="shared" si="55"/>
        <v>89.99079189686924</v>
      </c>
      <c r="I597">
        <v>1629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56"/>
        <v>40253.208333333336</v>
      </c>
      <c r="O597" s="11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99.683544303797461</v>
      </c>
      <c r="G598" t="s">
        <v>14</v>
      </c>
      <c r="H598" s="9">
        <f t="shared" si="55"/>
        <v>43.032786885245905</v>
      </c>
      <c r="I598">
        <v>183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56"/>
        <v>42434.25</v>
      </c>
      <c r="O598" s="11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201.59756097560978</v>
      </c>
      <c r="G599" t="s">
        <v>20</v>
      </c>
      <c r="H599" s="9">
        <f t="shared" si="55"/>
        <v>67.997714808043881</v>
      </c>
      <c r="I599">
        <v>2188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56"/>
        <v>43786.25</v>
      </c>
      <c r="O599" s="11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162.09032258064516</v>
      </c>
      <c r="G600" t="s">
        <v>20</v>
      </c>
      <c r="H600" s="9">
        <f t="shared" si="55"/>
        <v>73.004566210045667</v>
      </c>
      <c r="I600">
        <v>2409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56"/>
        <v>40344.208333333336</v>
      </c>
      <c r="O600" s="11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</v>
      </c>
      <c r="G601" t="s">
        <v>14</v>
      </c>
      <c r="H601" s="9">
        <f t="shared" si="55"/>
        <v>62.341463414634148</v>
      </c>
      <c r="I601">
        <v>82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56"/>
        <v>42047.25</v>
      </c>
      <c r="O601" s="11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5</v>
      </c>
      <c r="G602" t="s">
        <v>14</v>
      </c>
      <c r="H602" s="9">
        <f t="shared" si="55"/>
        <v>5</v>
      </c>
      <c r="I602">
        <v>1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56"/>
        <v>41485.208333333336</v>
      </c>
      <c r="O602" s="11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206.63492063492063</v>
      </c>
      <c r="G603" t="s">
        <v>20</v>
      </c>
      <c r="H603" s="9">
        <f t="shared" si="55"/>
        <v>67.103092783505161</v>
      </c>
      <c r="I603">
        <v>194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56"/>
        <v>41789.208333333336</v>
      </c>
      <c r="O603" s="11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128.23628691983123</v>
      </c>
      <c r="G604" t="s">
        <v>20</v>
      </c>
      <c r="H604" s="9">
        <f t="shared" si="55"/>
        <v>79.978947368421046</v>
      </c>
      <c r="I604">
        <v>1140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56"/>
        <v>42160.208333333328</v>
      </c>
      <c r="O604" s="11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119.66037735849055</v>
      </c>
      <c r="G605" t="s">
        <v>20</v>
      </c>
      <c r="H605" s="9">
        <f t="shared" si="55"/>
        <v>62.176470588235297</v>
      </c>
      <c r="I605">
        <v>102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56"/>
        <v>43573.208333333328</v>
      </c>
      <c r="O605" s="11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170.73055242390078</v>
      </c>
      <c r="G606" t="s">
        <v>20</v>
      </c>
      <c r="H606" s="9">
        <f t="shared" si="55"/>
        <v>53.005950297514879</v>
      </c>
      <c r="I606">
        <v>2857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56"/>
        <v>40565.25</v>
      </c>
      <c r="O606" s="11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187.21212121212122</v>
      </c>
      <c r="G607" t="s">
        <v>20</v>
      </c>
      <c r="H607" s="9">
        <f t="shared" si="55"/>
        <v>57.738317757009348</v>
      </c>
      <c r="I607">
        <v>107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56"/>
        <v>42280.208333333328</v>
      </c>
      <c r="O607" s="11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188.38235294117646</v>
      </c>
      <c r="G608" t="s">
        <v>20</v>
      </c>
      <c r="H608" s="9">
        <f t="shared" si="55"/>
        <v>40.03125</v>
      </c>
      <c r="I608">
        <v>160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56"/>
        <v>42436.25</v>
      </c>
      <c r="O608" s="11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131.29869186046511</v>
      </c>
      <c r="G609" t="s">
        <v>20</v>
      </c>
      <c r="H609" s="9">
        <f t="shared" si="55"/>
        <v>81.016591928251117</v>
      </c>
      <c r="I609">
        <v>2230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56"/>
        <v>41721.208333333336</v>
      </c>
      <c r="O609" s="11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283.97435897435901</v>
      </c>
      <c r="G610" t="s">
        <v>20</v>
      </c>
      <c r="H610" s="9">
        <f t="shared" si="55"/>
        <v>35.047468354430379</v>
      </c>
      <c r="I610">
        <v>316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56"/>
        <v>43530.25</v>
      </c>
      <c r="O610" s="11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120.41999999999999</v>
      </c>
      <c r="G611" t="s">
        <v>20</v>
      </c>
      <c r="H611" s="9">
        <f t="shared" si="55"/>
        <v>102.92307692307692</v>
      </c>
      <c r="I611">
        <v>117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56"/>
        <v>43481.25</v>
      </c>
      <c r="O611" s="11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419.0560747663551</v>
      </c>
      <c r="G612" t="s">
        <v>20</v>
      </c>
      <c r="H612" s="9">
        <f t="shared" si="55"/>
        <v>27.998126756166094</v>
      </c>
      <c r="I612">
        <v>6406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56"/>
        <v>41259.25</v>
      </c>
      <c r="O612" s="11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13.853658536585368</v>
      </c>
      <c r="G613" t="s">
        <v>74</v>
      </c>
      <c r="H613" s="9">
        <f t="shared" si="55"/>
        <v>75.733333333333334</v>
      </c>
      <c r="I613">
        <v>15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56"/>
        <v>41480.208333333336</v>
      </c>
      <c r="O613" s="11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139.43548387096774</v>
      </c>
      <c r="G614" t="s">
        <v>20</v>
      </c>
      <c r="H614" s="9">
        <f t="shared" si="55"/>
        <v>45.026041666666664</v>
      </c>
      <c r="I614">
        <v>192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56"/>
        <v>40474.208333333336</v>
      </c>
      <c r="O614" s="11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174</v>
      </c>
      <c r="G615" t="s">
        <v>20</v>
      </c>
      <c r="H615" s="9">
        <f t="shared" si="55"/>
        <v>73.615384615384613</v>
      </c>
      <c r="I615">
        <v>26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56"/>
        <v>42973.208333333328</v>
      </c>
      <c r="O615" s="11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155.49056603773585</v>
      </c>
      <c r="G616" t="s">
        <v>20</v>
      </c>
      <c r="H616" s="9">
        <f t="shared" si="55"/>
        <v>56.991701244813278</v>
      </c>
      <c r="I616">
        <v>723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56"/>
        <v>42746.25</v>
      </c>
      <c r="O616" s="11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170.44705882352943</v>
      </c>
      <c r="G617" t="s">
        <v>20</v>
      </c>
      <c r="H617" s="9">
        <f t="shared" si="55"/>
        <v>85.223529411764702</v>
      </c>
      <c r="I617">
        <v>170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56"/>
        <v>42489.208333333328</v>
      </c>
      <c r="O617" s="11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189.515625</v>
      </c>
      <c r="G618" t="s">
        <v>20</v>
      </c>
      <c r="H618" s="9">
        <f t="shared" si="55"/>
        <v>50.962184873949582</v>
      </c>
      <c r="I618">
        <v>238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56"/>
        <v>41537.208333333336</v>
      </c>
      <c r="O618" s="11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249.71428571428572</v>
      </c>
      <c r="G619" t="s">
        <v>20</v>
      </c>
      <c r="H619" s="9">
        <f t="shared" si="55"/>
        <v>63.563636363636363</v>
      </c>
      <c r="I619">
        <v>55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56"/>
        <v>41794.208333333336</v>
      </c>
      <c r="O619" s="11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48.860523665659613</v>
      </c>
      <c r="G620" t="s">
        <v>14</v>
      </c>
      <c r="H620" s="9">
        <f t="shared" si="55"/>
        <v>80.999165275459092</v>
      </c>
      <c r="I620">
        <v>1198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56"/>
        <v>41396.208333333336</v>
      </c>
      <c r="O620" s="11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28.461970393057683</v>
      </c>
      <c r="G621" t="s">
        <v>14</v>
      </c>
      <c r="H621" s="9">
        <f t="shared" si="55"/>
        <v>86.044753086419746</v>
      </c>
      <c r="I621">
        <v>648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56"/>
        <v>40669.208333333336</v>
      </c>
      <c r="O621" s="11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268.02325581395348</v>
      </c>
      <c r="G622" t="s">
        <v>20</v>
      </c>
      <c r="H622" s="9">
        <f t="shared" si="55"/>
        <v>90.0390625</v>
      </c>
      <c r="I622">
        <v>128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56"/>
        <v>42559.208333333328</v>
      </c>
      <c r="O622" s="11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619.80078125</v>
      </c>
      <c r="G623" t="s">
        <v>20</v>
      </c>
      <c r="H623" s="9">
        <f t="shared" si="55"/>
        <v>74.006063432835816</v>
      </c>
      <c r="I623">
        <v>2144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56"/>
        <v>42626.208333333328</v>
      </c>
      <c r="O623" s="11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3.1301587301587301</v>
      </c>
      <c r="G624" t="s">
        <v>14</v>
      </c>
      <c r="H624" s="9">
        <f t="shared" si="55"/>
        <v>92.4375</v>
      </c>
      <c r="I624">
        <v>64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56"/>
        <v>43205.208333333328</v>
      </c>
      <c r="O624" s="11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159.92152704135739</v>
      </c>
      <c r="G625" t="s">
        <v>20</v>
      </c>
      <c r="H625" s="9">
        <f t="shared" si="55"/>
        <v>55.999257333828446</v>
      </c>
      <c r="I625">
        <v>2693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56"/>
        <v>42201.208333333328</v>
      </c>
      <c r="O625" s="11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279.39215686274508</v>
      </c>
      <c r="G626" t="s">
        <v>20</v>
      </c>
      <c r="H626" s="9">
        <f t="shared" si="55"/>
        <v>32.983796296296298</v>
      </c>
      <c r="I626">
        <v>432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56"/>
        <v>42029.25</v>
      </c>
      <c r="O626" s="11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77.373333333333335</v>
      </c>
      <c r="G627" t="s">
        <v>14</v>
      </c>
      <c r="H627" s="9">
        <f t="shared" si="55"/>
        <v>93.596774193548384</v>
      </c>
      <c r="I627">
        <v>62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56"/>
        <v>43857.25</v>
      </c>
      <c r="O627" s="11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206.32812500000003</v>
      </c>
      <c r="G628" t="s">
        <v>20</v>
      </c>
      <c r="H628" s="9">
        <f t="shared" si="55"/>
        <v>69.867724867724874</v>
      </c>
      <c r="I628">
        <v>189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56"/>
        <v>40449.208333333336</v>
      </c>
      <c r="O628" s="11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694.25</v>
      </c>
      <c r="G629" t="s">
        <v>20</v>
      </c>
      <c r="H629" s="9">
        <f t="shared" si="55"/>
        <v>72.129870129870127</v>
      </c>
      <c r="I629">
        <v>154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56"/>
        <v>40345.208333333336</v>
      </c>
      <c r="O629" s="11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151.78947368421052</v>
      </c>
      <c r="G630" t="s">
        <v>20</v>
      </c>
      <c r="H630" s="9">
        <f t="shared" si="55"/>
        <v>30.041666666666668</v>
      </c>
      <c r="I630">
        <v>96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56"/>
        <v>40455.208333333336</v>
      </c>
      <c r="O630" s="11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64.58207217694995</v>
      </c>
      <c r="G631" t="s">
        <v>14</v>
      </c>
      <c r="H631" s="9">
        <f t="shared" si="55"/>
        <v>73.968000000000004</v>
      </c>
      <c r="I631">
        <v>750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56"/>
        <v>42557.208333333328</v>
      </c>
      <c r="O631" s="11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62.873684210526314</v>
      </c>
      <c r="G632" t="s">
        <v>74</v>
      </c>
      <c r="H632" s="9">
        <f t="shared" si="55"/>
        <v>68.65517241379311</v>
      </c>
      <c r="I632">
        <v>87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56"/>
        <v>43586.208333333328</v>
      </c>
      <c r="O632" s="11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310.39864864864865</v>
      </c>
      <c r="G633" t="s">
        <v>20</v>
      </c>
      <c r="H633" s="9">
        <f t="shared" si="55"/>
        <v>59.992164544564154</v>
      </c>
      <c r="I633">
        <v>3063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56"/>
        <v>43550.208333333328</v>
      </c>
      <c r="O633" s="11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42.859916782246884</v>
      </c>
      <c r="G634" t="s">
        <v>47</v>
      </c>
      <c r="H634" s="9">
        <f t="shared" si="55"/>
        <v>111.15827338129496</v>
      </c>
      <c r="I634">
        <v>278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56"/>
        <v>41945.208333333336</v>
      </c>
      <c r="O634" s="11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83.119402985074629</v>
      </c>
      <c r="G635" t="s">
        <v>14</v>
      </c>
      <c r="H635" s="9">
        <f t="shared" si="55"/>
        <v>53.038095238095238</v>
      </c>
      <c r="I635">
        <v>105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56"/>
        <v>42315.25</v>
      </c>
      <c r="O635" s="11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78.531302876480552</v>
      </c>
      <c r="G636" t="s">
        <v>74</v>
      </c>
      <c r="H636" s="9">
        <f t="shared" si="55"/>
        <v>55.985524728588658</v>
      </c>
      <c r="I636">
        <v>1658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56"/>
        <v>42819.208333333328</v>
      </c>
      <c r="O636" s="11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114.09352517985612</v>
      </c>
      <c r="G637" t="s">
        <v>20</v>
      </c>
      <c r="H637" s="9">
        <f t="shared" si="55"/>
        <v>69.986760812003524</v>
      </c>
      <c r="I637">
        <v>2266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56"/>
        <v>41314.25</v>
      </c>
      <c r="O637" s="11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64.537683358624179</v>
      </c>
      <c r="G638" t="s">
        <v>14</v>
      </c>
      <c r="H638" s="9">
        <f t="shared" si="55"/>
        <v>48.998079877112133</v>
      </c>
      <c r="I638">
        <v>2604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56"/>
        <v>40926.25</v>
      </c>
      <c r="O638" s="11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79.411764705882348</v>
      </c>
      <c r="G639" t="s">
        <v>14</v>
      </c>
      <c r="H639" s="9">
        <f t="shared" si="55"/>
        <v>103.84615384615384</v>
      </c>
      <c r="I639">
        <v>65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56"/>
        <v>42688.25</v>
      </c>
      <c r="O639" s="11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11.419117647058824</v>
      </c>
      <c r="G640" t="s">
        <v>14</v>
      </c>
      <c r="H640" s="9">
        <f t="shared" si="55"/>
        <v>99.127659574468083</v>
      </c>
      <c r="I640">
        <v>94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56"/>
        <v>40386.208333333336</v>
      </c>
      <c r="O640" s="11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56.186046511627907</v>
      </c>
      <c r="G641" t="s">
        <v>47</v>
      </c>
      <c r="H641" s="9">
        <f t="shared" si="55"/>
        <v>107.37777777777778</v>
      </c>
      <c r="I641">
        <v>45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56"/>
        <v>43309.208333333328</v>
      </c>
      <c r="O641" s="11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4"/>
        <v>16.501669449081803</v>
      </c>
      <c r="G642" t="s">
        <v>14</v>
      </c>
      <c r="H642" s="9">
        <f t="shared" si="55"/>
        <v>76.922178988326849</v>
      </c>
      <c r="I642">
        <v>257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56"/>
        <v>42387.25</v>
      </c>
      <c r="O642" s="11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60">(E643/D643)*100</f>
        <v>119.96808510638297</v>
      </c>
      <c r="G643" t="s">
        <v>20</v>
      </c>
      <c r="H643" s="9">
        <f t="shared" ref="H643:H706" si="61">IF(I643=0,0,E643/I643)</f>
        <v>58.128865979381445</v>
      </c>
      <c r="I643">
        <v>194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ref="N643:N706" si="62" xml:space="preserve"> (L643/86400) + DATE(1970,1,1)</f>
        <v>42786.25</v>
      </c>
      <c r="O643" s="11">
        <f t="shared" ref="O643:O706" si="63" xml:space="preserve"> (M643/86400) + 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LEFT(R643,FIND("/",R643)-1)</f>
        <v>theater</v>
      </c>
      <c r="T643" t="str">
        <f t="shared" ref="T643:T706" si="65">RIGHT(R643,LEN(R643)-FIND("/",R643))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145.45652173913044</v>
      </c>
      <c r="G644" t="s">
        <v>20</v>
      </c>
      <c r="H644" s="9">
        <f t="shared" si="61"/>
        <v>103.73643410852713</v>
      </c>
      <c r="I644">
        <v>129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62"/>
        <v>43451.25</v>
      </c>
      <c r="O644" s="11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221.38255033557047</v>
      </c>
      <c r="G645" t="s">
        <v>20</v>
      </c>
      <c r="H645" s="9">
        <f t="shared" si="61"/>
        <v>87.962666666666664</v>
      </c>
      <c r="I645">
        <v>375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62"/>
        <v>42795.25</v>
      </c>
      <c r="O645" s="11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48.396694214876035</v>
      </c>
      <c r="G646" t="s">
        <v>14</v>
      </c>
      <c r="H646" s="9">
        <f t="shared" si="61"/>
        <v>28</v>
      </c>
      <c r="I646">
        <v>2928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62"/>
        <v>43452.25</v>
      </c>
      <c r="O646" s="11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92.911504424778755</v>
      </c>
      <c r="G647" t="s">
        <v>14</v>
      </c>
      <c r="H647" s="9">
        <f t="shared" si="61"/>
        <v>37.999361294443261</v>
      </c>
      <c r="I647">
        <v>4697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62"/>
        <v>43369.208333333328</v>
      </c>
      <c r="O647" s="11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88.599797365754824</v>
      </c>
      <c r="G648" t="s">
        <v>14</v>
      </c>
      <c r="H648" s="9">
        <f t="shared" si="61"/>
        <v>29.999313893653515</v>
      </c>
      <c r="I648">
        <v>2915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62"/>
        <v>41346.208333333336</v>
      </c>
      <c r="O648" s="11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41.4</v>
      </c>
      <c r="G649" t="s">
        <v>14</v>
      </c>
      <c r="H649" s="9">
        <f t="shared" si="61"/>
        <v>103.5</v>
      </c>
      <c r="I649">
        <v>18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62"/>
        <v>43199.208333333328</v>
      </c>
      <c r="O649" s="11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63.056795131845846</v>
      </c>
      <c r="G650" t="s">
        <v>74</v>
      </c>
      <c r="H650" s="9">
        <f t="shared" si="61"/>
        <v>85.994467496542185</v>
      </c>
      <c r="I650">
        <v>723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62"/>
        <v>42922.208333333328</v>
      </c>
      <c r="O650" s="11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48.482333607230892</v>
      </c>
      <c r="G651" t="s">
        <v>14</v>
      </c>
      <c r="H651" s="9">
        <f t="shared" si="61"/>
        <v>98.011627906976742</v>
      </c>
      <c r="I651">
        <v>602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62"/>
        <v>40471.208333333336</v>
      </c>
      <c r="O651" s="11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2</v>
      </c>
      <c r="G652" t="s">
        <v>14</v>
      </c>
      <c r="H652" s="9">
        <f t="shared" si="61"/>
        <v>2</v>
      </c>
      <c r="I652">
        <v>1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62"/>
        <v>41828.208333333336</v>
      </c>
      <c r="O652" s="11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88.47941026944585</v>
      </c>
      <c r="G653" t="s">
        <v>14</v>
      </c>
      <c r="H653" s="9">
        <f t="shared" si="61"/>
        <v>44.994570837642193</v>
      </c>
      <c r="I653">
        <v>3868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62"/>
        <v>41692.25</v>
      </c>
      <c r="O653" s="11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126.84</v>
      </c>
      <c r="G654" t="s">
        <v>20</v>
      </c>
      <c r="H654" s="9">
        <f t="shared" si="61"/>
        <v>31.012224938875306</v>
      </c>
      <c r="I654">
        <v>409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62"/>
        <v>42587.208333333328</v>
      </c>
      <c r="O654" s="11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2338.833333333333</v>
      </c>
      <c r="G655" t="s">
        <v>20</v>
      </c>
      <c r="H655" s="9">
        <f t="shared" si="61"/>
        <v>59.970085470085472</v>
      </c>
      <c r="I655">
        <v>234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62"/>
        <v>42468.208333333328</v>
      </c>
      <c r="O655" s="11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508.38857142857148</v>
      </c>
      <c r="G656" t="s">
        <v>20</v>
      </c>
      <c r="H656" s="9">
        <f t="shared" si="61"/>
        <v>58.9973474801061</v>
      </c>
      <c r="I656">
        <v>3016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62"/>
        <v>42240.208333333328</v>
      </c>
      <c r="O656" s="11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191.47826086956522</v>
      </c>
      <c r="G657" t="s">
        <v>20</v>
      </c>
      <c r="H657" s="9">
        <f t="shared" si="61"/>
        <v>50.045454545454547</v>
      </c>
      <c r="I657">
        <v>264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62"/>
        <v>42796.25</v>
      </c>
      <c r="O657" s="11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42.127533783783782</v>
      </c>
      <c r="G658" t="s">
        <v>14</v>
      </c>
      <c r="H658" s="9">
        <f t="shared" si="61"/>
        <v>98.966269841269835</v>
      </c>
      <c r="I658">
        <v>504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62"/>
        <v>43097.25</v>
      </c>
      <c r="O658" s="11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</v>
      </c>
      <c r="G659" t="s">
        <v>14</v>
      </c>
      <c r="H659" s="9">
        <f t="shared" si="61"/>
        <v>58.857142857142854</v>
      </c>
      <c r="I659">
        <v>14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62"/>
        <v>43096.25</v>
      </c>
      <c r="O659" s="11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60.064638783269963</v>
      </c>
      <c r="G660" t="s">
        <v>74</v>
      </c>
      <c r="H660" s="9">
        <f t="shared" si="61"/>
        <v>81.010256410256417</v>
      </c>
      <c r="I660">
        <v>390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62"/>
        <v>42246.208333333328</v>
      </c>
      <c r="O660" s="11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47.232808616404313</v>
      </c>
      <c r="G661" t="s">
        <v>14</v>
      </c>
      <c r="H661" s="9">
        <f t="shared" si="61"/>
        <v>76.013333333333335</v>
      </c>
      <c r="I661">
        <v>750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62"/>
        <v>40570.25</v>
      </c>
      <c r="O661" s="11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81.736263736263737</v>
      </c>
      <c r="G662" t="s">
        <v>14</v>
      </c>
      <c r="H662" s="9">
        <f t="shared" si="61"/>
        <v>96.597402597402592</v>
      </c>
      <c r="I662">
        <v>77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62"/>
        <v>42237.208333333328</v>
      </c>
      <c r="O662" s="11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54.187265917603</v>
      </c>
      <c r="G663" t="s">
        <v>14</v>
      </c>
      <c r="H663" s="9">
        <f t="shared" si="61"/>
        <v>76.957446808510639</v>
      </c>
      <c r="I663">
        <v>752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62"/>
        <v>40996.208333333336</v>
      </c>
      <c r="O663" s="11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97.868131868131869</v>
      </c>
      <c r="G664" t="s">
        <v>14</v>
      </c>
      <c r="H664" s="9">
        <f t="shared" si="61"/>
        <v>67.984732824427482</v>
      </c>
      <c r="I664">
        <v>131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62"/>
        <v>43443.25</v>
      </c>
      <c r="O664" s="11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77.239999999999995</v>
      </c>
      <c r="G665" t="s">
        <v>14</v>
      </c>
      <c r="H665" s="9">
        <f t="shared" si="61"/>
        <v>88.781609195402297</v>
      </c>
      <c r="I665">
        <v>87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62"/>
        <v>40458.208333333336</v>
      </c>
      <c r="O665" s="11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33.464735516372798</v>
      </c>
      <c r="G666" t="s">
        <v>14</v>
      </c>
      <c r="H666" s="9">
        <f t="shared" si="61"/>
        <v>24.99623706491063</v>
      </c>
      <c r="I666">
        <v>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62"/>
        <v>40959.25</v>
      </c>
      <c r="O666" s="11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239.58823529411765</v>
      </c>
      <c r="G667" t="s">
        <v>20</v>
      </c>
      <c r="H667" s="9">
        <f t="shared" si="61"/>
        <v>44.922794117647058</v>
      </c>
      <c r="I667">
        <v>272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62"/>
        <v>40733.208333333336</v>
      </c>
      <c r="O667" s="11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64.032258064516128</v>
      </c>
      <c r="G668" t="s">
        <v>74</v>
      </c>
      <c r="H668" s="9">
        <f t="shared" si="61"/>
        <v>79.400000000000006</v>
      </c>
      <c r="I668">
        <v>25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62"/>
        <v>41516.208333333336</v>
      </c>
      <c r="O668" s="11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176.15942028985506</v>
      </c>
      <c r="G669" t="s">
        <v>20</v>
      </c>
      <c r="H669" s="9">
        <f t="shared" si="61"/>
        <v>29.009546539379475</v>
      </c>
      <c r="I669">
        <v>419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62"/>
        <v>41892.208333333336</v>
      </c>
      <c r="O669" s="11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20.33818181818182</v>
      </c>
      <c r="G670" t="s">
        <v>14</v>
      </c>
      <c r="H670" s="9">
        <f t="shared" si="61"/>
        <v>73.59210526315789</v>
      </c>
      <c r="I670">
        <v>76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62"/>
        <v>41122.208333333336</v>
      </c>
      <c r="O670" s="11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358.64754098360658</v>
      </c>
      <c r="G671" t="s">
        <v>20</v>
      </c>
      <c r="H671" s="9">
        <f t="shared" si="61"/>
        <v>107.97038864898211</v>
      </c>
      <c r="I671">
        <v>1621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62"/>
        <v>42912.208333333328</v>
      </c>
      <c r="O671" s="11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468.85802469135803</v>
      </c>
      <c r="G672" t="s">
        <v>20</v>
      </c>
      <c r="H672" s="9">
        <f t="shared" si="61"/>
        <v>68.987284287011803</v>
      </c>
      <c r="I672">
        <v>1101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62"/>
        <v>42425.25</v>
      </c>
      <c r="O672" s="11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122.05635245901641</v>
      </c>
      <c r="G673" t="s">
        <v>20</v>
      </c>
      <c r="H673" s="9">
        <f t="shared" si="61"/>
        <v>111.02236719478098</v>
      </c>
      <c r="I673">
        <v>1073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62"/>
        <v>40390.208333333336</v>
      </c>
      <c r="O673" s="11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55.931783729156137</v>
      </c>
      <c r="G674" t="s">
        <v>14</v>
      </c>
      <c r="H674" s="9">
        <f t="shared" si="61"/>
        <v>24.997515808491418</v>
      </c>
      <c r="I674">
        <v>4428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62"/>
        <v>43180.208333333328</v>
      </c>
      <c r="O674" s="11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43.660714285714285</v>
      </c>
      <c r="G675" t="s">
        <v>14</v>
      </c>
      <c r="H675" s="9">
        <f t="shared" si="61"/>
        <v>42.155172413793103</v>
      </c>
      <c r="I675">
        <v>58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62"/>
        <v>42475.208333333328</v>
      </c>
      <c r="O675" s="11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33.53837141183363</v>
      </c>
      <c r="G676" t="s">
        <v>74</v>
      </c>
      <c r="H676" s="9">
        <f t="shared" si="61"/>
        <v>47.003284072249592</v>
      </c>
      <c r="I676">
        <v>1218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62"/>
        <v>40774.208333333336</v>
      </c>
      <c r="O676" s="11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122.97938144329896</v>
      </c>
      <c r="G677" t="s">
        <v>20</v>
      </c>
      <c r="H677" s="9">
        <f t="shared" si="61"/>
        <v>36.0392749244713</v>
      </c>
      <c r="I677">
        <v>331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62"/>
        <v>43719.208333333328</v>
      </c>
      <c r="O677" s="11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189.74959871589084</v>
      </c>
      <c r="G678" t="s">
        <v>20</v>
      </c>
      <c r="H678" s="9">
        <f t="shared" si="61"/>
        <v>101.03760683760684</v>
      </c>
      <c r="I678">
        <v>1170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62"/>
        <v>41178.208333333336</v>
      </c>
      <c r="O678" s="11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83.622641509433961</v>
      </c>
      <c r="G679" t="s">
        <v>14</v>
      </c>
      <c r="H679" s="9">
        <f t="shared" si="61"/>
        <v>39.927927927927925</v>
      </c>
      <c r="I679">
        <v>111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62"/>
        <v>42561.208333333328</v>
      </c>
      <c r="O679" s="11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17.968844221105527</v>
      </c>
      <c r="G680" t="s">
        <v>74</v>
      </c>
      <c r="H680" s="9">
        <f t="shared" si="61"/>
        <v>83.158139534883716</v>
      </c>
      <c r="I680">
        <v>215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62"/>
        <v>43484.25</v>
      </c>
      <c r="O680" s="11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1036.5</v>
      </c>
      <c r="G681" t="s">
        <v>20</v>
      </c>
      <c r="H681" s="9">
        <f t="shared" si="61"/>
        <v>39.97520661157025</v>
      </c>
      <c r="I681">
        <v>363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62"/>
        <v>43756.208333333328</v>
      </c>
      <c r="O681" s="11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97.405219780219781</v>
      </c>
      <c r="G682" t="s">
        <v>14</v>
      </c>
      <c r="H682" s="9">
        <f t="shared" si="61"/>
        <v>47.993908629441627</v>
      </c>
      <c r="I682">
        <v>2955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62"/>
        <v>43813.25</v>
      </c>
      <c r="O682" s="11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86.386203150461711</v>
      </c>
      <c r="G683" t="s">
        <v>14</v>
      </c>
      <c r="H683" s="9">
        <f t="shared" si="61"/>
        <v>95.978877489438744</v>
      </c>
      <c r="I683">
        <v>1657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62"/>
        <v>40898.25</v>
      </c>
      <c r="O683" s="11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150.16666666666666</v>
      </c>
      <c r="G684" t="s">
        <v>20</v>
      </c>
      <c r="H684" s="9">
        <f t="shared" si="61"/>
        <v>78.728155339805824</v>
      </c>
      <c r="I684">
        <v>103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62"/>
        <v>41619.25</v>
      </c>
      <c r="O684" s="11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358.43478260869563</v>
      </c>
      <c r="G685" t="s">
        <v>20</v>
      </c>
      <c r="H685" s="9">
        <f t="shared" si="61"/>
        <v>56.081632653061227</v>
      </c>
      <c r="I685">
        <v>147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62"/>
        <v>43359.208333333328</v>
      </c>
      <c r="O685" s="11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542.85714285714289</v>
      </c>
      <c r="G686" t="s">
        <v>20</v>
      </c>
      <c r="H686" s="9">
        <f t="shared" si="61"/>
        <v>69.090909090909093</v>
      </c>
      <c r="I686">
        <v>110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62"/>
        <v>40358.208333333336</v>
      </c>
      <c r="O686" s="11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67.500714285714281</v>
      </c>
      <c r="G687" t="s">
        <v>14</v>
      </c>
      <c r="H687" s="9">
        <f t="shared" si="61"/>
        <v>102.05291576673866</v>
      </c>
      <c r="I687">
        <v>926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62"/>
        <v>42239.208333333328</v>
      </c>
      <c r="O687" s="11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191.74666666666667</v>
      </c>
      <c r="G688" t="s">
        <v>20</v>
      </c>
      <c r="H688" s="9">
        <f t="shared" si="61"/>
        <v>107.32089552238806</v>
      </c>
      <c r="I688">
        <v>134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62"/>
        <v>43186.208333333328</v>
      </c>
      <c r="O688" s="11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932</v>
      </c>
      <c r="G689" t="s">
        <v>20</v>
      </c>
      <c r="H689" s="9">
        <f t="shared" si="61"/>
        <v>51.970260223048328</v>
      </c>
      <c r="I689">
        <v>269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62"/>
        <v>42806.25</v>
      </c>
      <c r="O689" s="11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429.27586206896552</v>
      </c>
      <c r="G690" t="s">
        <v>20</v>
      </c>
      <c r="H690" s="9">
        <f t="shared" si="61"/>
        <v>71.137142857142862</v>
      </c>
      <c r="I690">
        <v>175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62"/>
        <v>43475.25</v>
      </c>
      <c r="O690" s="11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100.65753424657535</v>
      </c>
      <c r="G691" t="s">
        <v>20</v>
      </c>
      <c r="H691" s="9">
        <f t="shared" si="61"/>
        <v>106.49275362318841</v>
      </c>
      <c r="I691">
        <v>69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62"/>
        <v>41576.208333333336</v>
      </c>
      <c r="O691" s="11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226.61111111111109</v>
      </c>
      <c r="G692" t="s">
        <v>20</v>
      </c>
      <c r="H692" s="9">
        <f t="shared" si="61"/>
        <v>42.93684210526316</v>
      </c>
      <c r="I692">
        <v>190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62"/>
        <v>40874.25</v>
      </c>
      <c r="O692" s="11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142.38</v>
      </c>
      <c r="G693" t="s">
        <v>20</v>
      </c>
      <c r="H693" s="9">
        <f t="shared" si="61"/>
        <v>30.037974683544302</v>
      </c>
      <c r="I693">
        <v>237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62"/>
        <v>41185.208333333336</v>
      </c>
      <c r="O693" s="11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90.633333333333326</v>
      </c>
      <c r="G694" t="s">
        <v>14</v>
      </c>
      <c r="H694" s="9">
        <f t="shared" si="61"/>
        <v>70.623376623376629</v>
      </c>
      <c r="I694">
        <v>77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62"/>
        <v>43655.208333333328</v>
      </c>
      <c r="O694" s="11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63.966740576496676</v>
      </c>
      <c r="G695" t="s">
        <v>14</v>
      </c>
      <c r="H695" s="9">
        <f t="shared" si="61"/>
        <v>66.016018306636155</v>
      </c>
      <c r="I695">
        <v>1748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62"/>
        <v>43025.208333333328</v>
      </c>
      <c r="O695" s="11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84.131868131868131</v>
      </c>
      <c r="G696" t="s">
        <v>14</v>
      </c>
      <c r="H696" s="9">
        <f t="shared" si="61"/>
        <v>96.911392405063296</v>
      </c>
      <c r="I696">
        <v>79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62"/>
        <v>43066.25</v>
      </c>
      <c r="O696" s="11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133.93478260869566</v>
      </c>
      <c r="G697" t="s">
        <v>20</v>
      </c>
      <c r="H697" s="9">
        <f t="shared" si="61"/>
        <v>62.867346938775512</v>
      </c>
      <c r="I697">
        <v>196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62"/>
        <v>42322.25</v>
      </c>
      <c r="O697" s="11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59.042047531992694</v>
      </c>
      <c r="G698" t="s">
        <v>14</v>
      </c>
      <c r="H698" s="9">
        <f t="shared" si="61"/>
        <v>108.98537682789652</v>
      </c>
      <c r="I698">
        <v>889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62"/>
        <v>42114.208333333328</v>
      </c>
      <c r="O698" s="11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152.80062063615205</v>
      </c>
      <c r="G699" t="s">
        <v>20</v>
      </c>
      <c r="H699" s="9">
        <f t="shared" si="61"/>
        <v>26.999314599040439</v>
      </c>
      <c r="I699">
        <v>7295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62"/>
        <v>43190.208333333328</v>
      </c>
      <c r="O699" s="11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446.69121140142522</v>
      </c>
      <c r="G700" t="s">
        <v>20</v>
      </c>
      <c r="H700" s="9">
        <f t="shared" si="61"/>
        <v>65.004147943311438</v>
      </c>
      <c r="I700">
        <v>2893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62"/>
        <v>40871.25</v>
      </c>
      <c r="O700" s="11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84.391891891891888</v>
      </c>
      <c r="G701" t="s">
        <v>14</v>
      </c>
      <c r="H701" s="9">
        <f t="shared" si="61"/>
        <v>111.51785714285714</v>
      </c>
      <c r="I701">
        <v>56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62"/>
        <v>43641.208333333328</v>
      </c>
      <c r="O701" s="11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3</v>
      </c>
      <c r="G702" t="s">
        <v>14</v>
      </c>
      <c r="H702" s="9">
        <f t="shared" si="61"/>
        <v>3</v>
      </c>
      <c r="I702">
        <v>1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62"/>
        <v>40203.25</v>
      </c>
      <c r="O702" s="11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175.02692307692308</v>
      </c>
      <c r="G703" t="s">
        <v>20</v>
      </c>
      <c r="H703" s="9">
        <f t="shared" si="61"/>
        <v>110.99268292682927</v>
      </c>
      <c r="I703">
        <v>820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62"/>
        <v>40629.208333333336</v>
      </c>
      <c r="O703" s="11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54.137931034482754</v>
      </c>
      <c r="G704" t="s">
        <v>14</v>
      </c>
      <c r="H704" s="9">
        <f t="shared" si="61"/>
        <v>56.746987951807228</v>
      </c>
      <c r="I704">
        <v>83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62"/>
        <v>41477.208333333336</v>
      </c>
      <c r="O704" s="11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311.87381703470032</v>
      </c>
      <c r="G705" t="s">
        <v>20</v>
      </c>
      <c r="H705" s="9">
        <f t="shared" si="61"/>
        <v>97.020608439646708</v>
      </c>
      <c r="I705">
        <v>2038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62"/>
        <v>41020.208333333336</v>
      </c>
      <c r="O705" s="11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0"/>
        <v>122.78160919540231</v>
      </c>
      <c r="G706" t="s">
        <v>20</v>
      </c>
      <c r="H706" s="9">
        <f t="shared" si="61"/>
        <v>92.08620689655173</v>
      </c>
      <c r="I706">
        <v>116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62"/>
        <v>42555.208333333328</v>
      </c>
      <c r="O706" s="11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66">(E707/D707)*100</f>
        <v>99.026517383618156</v>
      </c>
      <c r="G707" t="s">
        <v>14</v>
      </c>
      <c r="H707" s="9">
        <f t="shared" ref="H707:H770" si="67">IF(I707=0,0,E707/I707)</f>
        <v>82.986666666666665</v>
      </c>
      <c r="I707">
        <v>2025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ref="N707:N770" si="68" xml:space="preserve"> (L707/86400) + DATE(1970,1,1)</f>
        <v>41619.25</v>
      </c>
      <c r="O707" s="11">
        <f t="shared" ref="O707:O770" si="69" xml:space="preserve"> (M707/86400) + 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LEFT(R707,FIND("/",R707)-1)</f>
        <v>publishing</v>
      </c>
      <c r="T707" t="str">
        <f t="shared" ref="T707:T770" si="71">RIGHT(R707,LEN(R707)-FIND("/",R707))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127.84686346863469</v>
      </c>
      <c r="G708" t="s">
        <v>20</v>
      </c>
      <c r="H708" s="9">
        <f t="shared" si="67"/>
        <v>103.03791821561339</v>
      </c>
      <c r="I708">
        <v>1345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68"/>
        <v>43471.25</v>
      </c>
      <c r="O708" s="11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158.61643835616439</v>
      </c>
      <c r="G709" t="s">
        <v>20</v>
      </c>
      <c r="H709" s="9">
        <f t="shared" si="67"/>
        <v>68.922619047619051</v>
      </c>
      <c r="I709">
        <v>168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68"/>
        <v>43442.25</v>
      </c>
      <c r="O709" s="11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707.05882352941171</v>
      </c>
      <c r="G710" t="s">
        <v>20</v>
      </c>
      <c r="H710" s="9">
        <f t="shared" si="67"/>
        <v>87.737226277372258</v>
      </c>
      <c r="I710">
        <v>137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68"/>
        <v>42877.208333333328</v>
      </c>
      <c r="O710" s="11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142.38775510204081</v>
      </c>
      <c r="G711" t="s">
        <v>20</v>
      </c>
      <c r="H711" s="9">
        <f t="shared" si="67"/>
        <v>75.021505376344081</v>
      </c>
      <c r="I711">
        <v>186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68"/>
        <v>41018.208333333336</v>
      </c>
      <c r="O711" s="11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147.86046511627907</v>
      </c>
      <c r="G712" t="s">
        <v>20</v>
      </c>
      <c r="H712" s="9">
        <f t="shared" si="67"/>
        <v>50.863999999999997</v>
      </c>
      <c r="I712">
        <v>125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68"/>
        <v>43295.208333333328</v>
      </c>
      <c r="O712" s="11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20.322580645161288</v>
      </c>
      <c r="G713" t="s">
        <v>14</v>
      </c>
      <c r="H713" s="9">
        <f t="shared" si="67"/>
        <v>90</v>
      </c>
      <c r="I713">
        <v>14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68"/>
        <v>42393.25</v>
      </c>
      <c r="O713" s="11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1840.625</v>
      </c>
      <c r="G714" t="s">
        <v>20</v>
      </c>
      <c r="H714" s="9">
        <f t="shared" si="67"/>
        <v>72.896039603960389</v>
      </c>
      <c r="I714">
        <v>202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68"/>
        <v>42559.208333333328</v>
      </c>
      <c r="O714" s="11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161.94202898550725</v>
      </c>
      <c r="G715" t="s">
        <v>20</v>
      </c>
      <c r="H715" s="9">
        <f t="shared" si="67"/>
        <v>108.48543689320388</v>
      </c>
      <c r="I715">
        <v>103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68"/>
        <v>42604.208333333328</v>
      </c>
      <c r="O715" s="11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472.82077922077923</v>
      </c>
      <c r="G716" t="s">
        <v>20</v>
      </c>
      <c r="H716" s="9">
        <f t="shared" si="67"/>
        <v>101.98095238095237</v>
      </c>
      <c r="I716">
        <v>1785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68"/>
        <v>41870.208333333336</v>
      </c>
      <c r="O716" s="11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24.466101694915253</v>
      </c>
      <c r="G717" t="s">
        <v>14</v>
      </c>
      <c r="H717" s="9">
        <f t="shared" si="67"/>
        <v>44.009146341463413</v>
      </c>
      <c r="I717">
        <v>656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68"/>
        <v>40397.208333333336</v>
      </c>
      <c r="O717" s="11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517.65</v>
      </c>
      <c r="G718" t="s">
        <v>20</v>
      </c>
      <c r="H718" s="9">
        <f t="shared" si="67"/>
        <v>65.942675159235662</v>
      </c>
      <c r="I718">
        <v>157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68"/>
        <v>41465.208333333336</v>
      </c>
      <c r="O718" s="11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247.64285714285714</v>
      </c>
      <c r="G719" t="s">
        <v>20</v>
      </c>
      <c r="H719" s="9">
        <f t="shared" si="67"/>
        <v>24.987387387387386</v>
      </c>
      <c r="I719">
        <v>555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68"/>
        <v>40777.208333333336</v>
      </c>
      <c r="O719" s="11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100.20481927710843</v>
      </c>
      <c r="G720" t="s">
        <v>20</v>
      </c>
      <c r="H720" s="9">
        <f t="shared" si="67"/>
        <v>28.003367003367003</v>
      </c>
      <c r="I720">
        <v>297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68"/>
        <v>41442.208333333336</v>
      </c>
      <c r="O720" s="11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153</v>
      </c>
      <c r="G721" t="s">
        <v>20</v>
      </c>
      <c r="H721" s="9">
        <f t="shared" si="67"/>
        <v>85.829268292682926</v>
      </c>
      <c r="I721">
        <v>123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68"/>
        <v>41058.208333333336</v>
      </c>
      <c r="O721" s="11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37.091954022988503</v>
      </c>
      <c r="G722" t="s">
        <v>74</v>
      </c>
      <c r="H722" s="9">
        <f t="shared" si="67"/>
        <v>84.921052631578945</v>
      </c>
      <c r="I722">
        <v>38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68"/>
        <v>43152.25</v>
      </c>
      <c r="O722" s="11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4.392394822006473</v>
      </c>
      <c r="G723" t="s">
        <v>74</v>
      </c>
      <c r="H723" s="9">
        <f t="shared" si="67"/>
        <v>90.483333333333334</v>
      </c>
      <c r="I723">
        <v>60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68"/>
        <v>43194.208333333328</v>
      </c>
      <c r="O723" s="11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156.50721649484535</v>
      </c>
      <c r="G724" t="s">
        <v>20</v>
      </c>
      <c r="H724" s="9">
        <f t="shared" si="67"/>
        <v>25.00197628458498</v>
      </c>
      <c r="I724">
        <v>3036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68"/>
        <v>43045.25</v>
      </c>
      <c r="O724" s="11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270.40816326530609</v>
      </c>
      <c r="G725" t="s">
        <v>20</v>
      </c>
      <c r="H725" s="9">
        <f t="shared" si="67"/>
        <v>92.013888888888886</v>
      </c>
      <c r="I725">
        <v>144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68"/>
        <v>42431.25</v>
      </c>
      <c r="O725" s="11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134.05952380952382</v>
      </c>
      <c r="G726" t="s">
        <v>20</v>
      </c>
      <c r="H726" s="9">
        <f t="shared" si="67"/>
        <v>93.066115702479337</v>
      </c>
      <c r="I726">
        <v>121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68"/>
        <v>41934.208333333336</v>
      </c>
      <c r="O726" s="11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50.398033126293996</v>
      </c>
      <c r="G727" t="s">
        <v>14</v>
      </c>
      <c r="H727" s="9">
        <f t="shared" si="67"/>
        <v>61.008145363408524</v>
      </c>
      <c r="I727">
        <v>1596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68"/>
        <v>41958.25</v>
      </c>
      <c r="O727" s="11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88.815837937384899</v>
      </c>
      <c r="G728" t="s">
        <v>74</v>
      </c>
      <c r="H728" s="9">
        <f t="shared" si="67"/>
        <v>92.036259541984734</v>
      </c>
      <c r="I728">
        <v>524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68"/>
        <v>40476.208333333336</v>
      </c>
      <c r="O728" s="11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165</v>
      </c>
      <c r="G729" t="s">
        <v>20</v>
      </c>
      <c r="H729" s="9">
        <f t="shared" si="67"/>
        <v>81.132596685082873</v>
      </c>
      <c r="I729">
        <v>181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68"/>
        <v>43485.25</v>
      </c>
      <c r="O729" s="11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17.5</v>
      </c>
      <c r="G730" t="s">
        <v>14</v>
      </c>
      <c r="H730" s="9">
        <f t="shared" si="67"/>
        <v>73.5</v>
      </c>
      <c r="I730">
        <v>10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68"/>
        <v>42515.208333333328</v>
      </c>
      <c r="O730" s="11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185.66071428571428</v>
      </c>
      <c r="G731" t="s">
        <v>20</v>
      </c>
      <c r="H731" s="9">
        <f t="shared" si="67"/>
        <v>85.221311475409834</v>
      </c>
      <c r="I731">
        <v>122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68"/>
        <v>41309.25</v>
      </c>
      <c r="O731" s="11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412.6631944444444</v>
      </c>
      <c r="G732" t="s">
        <v>20</v>
      </c>
      <c r="H732" s="9">
        <f t="shared" si="67"/>
        <v>110.96825396825396</v>
      </c>
      <c r="I732">
        <v>1071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68"/>
        <v>42147.208333333328</v>
      </c>
      <c r="O732" s="11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90.25</v>
      </c>
      <c r="G733" t="s">
        <v>74</v>
      </c>
      <c r="H733" s="9">
        <f t="shared" si="67"/>
        <v>32.968036529680369</v>
      </c>
      <c r="I733">
        <v>219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68"/>
        <v>42939.208333333328</v>
      </c>
      <c r="O733" s="11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91.984615384615381</v>
      </c>
      <c r="G734" t="s">
        <v>14</v>
      </c>
      <c r="H734" s="9">
        <f t="shared" si="67"/>
        <v>96.005352363960753</v>
      </c>
      <c r="I734">
        <v>1121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68"/>
        <v>42816.208333333328</v>
      </c>
      <c r="O734" s="11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527.00632911392404</v>
      </c>
      <c r="G735" t="s">
        <v>20</v>
      </c>
      <c r="H735" s="9">
        <f t="shared" si="67"/>
        <v>84.96632653061225</v>
      </c>
      <c r="I735">
        <v>980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68"/>
        <v>41844.208333333336</v>
      </c>
      <c r="O735" s="11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319.14285714285711</v>
      </c>
      <c r="G736" t="s">
        <v>20</v>
      </c>
      <c r="H736" s="9">
        <f t="shared" si="67"/>
        <v>25.007462686567163</v>
      </c>
      <c r="I736">
        <v>536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68"/>
        <v>42763.25</v>
      </c>
      <c r="O736" s="11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354.18867924528303</v>
      </c>
      <c r="G737" t="s">
        <v>20</v>
      </c>
      <c r="H737" s="9">
        <f t="shared" si="67"/>
        <v>65.998995479658461</v>
      </c>
      <c r="I737">
        <v>1991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68"/>
        <v>42459.208333333328</v>
      </c>
      <c r="O737" s="11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32.896103896103895</v>
      </c>
      <c r="G738" t="s">
        <v>74</v>
      </c>
      <c r="H738" s="9">
        <f t="shared" si="67"/>
        <v>87.34482758620689</v>
      </c>
      <c r="I738">
        <v>29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68"/>
        <v>42055.25</v>
      </c>
      <c r="O738" s="11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135.8918918918919</v>
      </c>
      <c r="G739" t="s">
        <v>20</v>
      </c>
      <c r="H739" s="9">
        <f t="shared" si="67"/>
        <v>27.933333333333334</v>
      </c>
      <c r="I739">
        <v>180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68"/>
        <v>42685.25</v>
      </c>
      <c r="O739" s="11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2.0843373493975905</v>
      </c>
      <c r="G740" t="s">
        <v>14</v>
      </c>
      <c r="H740" s="9">
        <f t="shared" si="67"/>
        <v>103.8</v>
      </c>
      <c r="I740">
        <v>15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68"/>
        <v>41959.25</v>
      </c>
      <c r="O740" s="11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61</v>
      </c>
      <c r="G741" t="s">
        <v>14</v>
      </c>
      <c r="H741" s="9">
        <f t="shared" si="67"/>
        <v>31.937172774869111</v>
      </c>
      <c r="I741">
        <v>191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68"/>
        <v>41089.208333333336</v>
      </c>
      <c r="O741" s="11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30.037735849056602</v>
      </c>
      <c r="G742" t="s">
        <v>14</v>
      </c>
      <c r="H742" s="9">
        <f t="shared" si="67"/>
        <v>99.5</v>
      </c>
      <c r="I742">
        <v>16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68"/>
        <v>42769.25</v>
      </c>
      <c r="O742" s="11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1179.1666666666665</v>
      </c>
      <c r="G743" t="s">
        <v>20</v>
      </c>
      <c r="H743" s="9">
        <f t="shared" si="67"/>
        <v>108.84615384615384</v>
      </c>
      <c r="I743">
        <v>130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68"/>
        <v>40321.208333333336</v>
      </c>
      <c r="O743" s="11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1126.0833333333335</v>
      </c>
      <c r="G744" t="s">
        <v>20</v>
      </c>
      <c r="H744" s="9">
        <f t="shared" si="67"/>
        <v>110.76229508196721</v>
      </c>
      <c r="I744">
        <v>122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68"/>
        <v>40197.25</v>
      </c>
      <c r="O744" s="11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12.923076923076923</v>
      </c>
      <c r="G745" t="s">
        <v>14</v>
      </c>
      <c r="H745" s="9">
        <f t="shared" si="67"/>
        <v>29.647058823529413</v>
      </c>
      <c r="I745">
        <v>17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68"/>
        <v>42298.208333333328</v>
      </c>
      <c r="O745" s="11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712</v>
      </c>
      <c r="G746" t="s">
        <v>20</v>
      </c>
      <c r="H746" s="9">
        <f t="shared" si="67"/>
        <v>101.71428571428571</v>
      </c>
      <c r="I746">
        <v>140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68"/>
        <v>43322.208333333328</v>
      </c>
      <c r="O746" s="11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30.304347826086957</v>
      </c>
      <c r="G747" t="s">
        <v>14</v>
      </c>
      <c r="H747" s="9">
        <f t="shared" si="67"/>
        <v>61.5</v>
      </c>
      <c r="I747">
        <v>34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68"/>
        <v>40328.208333333336</v>
      </c>
      <c r="O747" s="11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212.50896057347671</v>
      </c>
      <c r="G748" t="s">
        <v>20</v>
      </c>
      <c r="H748" s="9">
        <f t="shared" si="67"/>
        <v>35</v>
      </c>
      <c r="I748">
        <v>3388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68"/>
        <v>40825.208333333336</v>
      </c>
      <c r="O748" s="11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228.85714285714286</v>
      </c>
      <c r="G749" t="s">
        <v>20</v>
      </c>
      <c r="H749" s="9">
        <f t="shared" si="67"/>
        <v>40.049999999999997</v>
      </c>
      <c r="I749">
        <v>280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68"/>
        <v>40423.208333333336</v>
      </c>
      <c r="O749" s="11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34.959979476654695</v>
      </c>
      <c r="G750" t="s">
        <v>74</v>
      </c>
      <c r="H750" s="9">
        <f t="shared" si="67"/>
        <v>110.97231270358306</v>
      </c>
      <c r="I750">
        <v>614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68"/>
        <v>40238.25</v>
      </c>
      <c r="O750" s="11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157.29069767441862</v>
      </c>
      <c r="G751" t="s">
        <v>20</v>
      </c>
      <c r="H751" s="9">
        <f t="shared" si="67"/>
        <v>36.959016393442624</v>
      </c>
      <c r="I751">
        <v>366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68"/>
        <v>41920.208333333336</v>
      </c>
      <c r="O751" s="11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1</v>
      </c>
      <c r="G752" t="s">
        <v>14</v>
      </c>
      <c r="H752" s="9">
        <f t="shared" si="67"/>
        <v>1</v>
      </c>
      <c r="I752"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68"/>
        <v>40360.208333333336</v>
      </c>
      <c r="O752" s="11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232.30555555555554</v>
      </c>
      <c r="G753" t="s">
        <v>20</v>
      </c>
      <c r="H753" s="9">
        <f t="shared" si="67"/>
        <v>30.974074074074075</v>
      </c>
      <c r="I753">
        <v>270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68"/>
        <v>42446.208333333328</v>
      </c>
      <c r="O753" s="11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92.448275862068968</v>
      </c>
      <c r="G754" t="s">
        <v>74</v>
      </c>
      <c r="H754" s="9">
        <f t="shared" si="67"/>
        <v>47.035087719298247</v>
      </c>
      <c r="I754">
        <v>114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68"/>
        <v>40395.208333333336</v>
      </c>
      <c r="O754" s="11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256.70212765957444</v>
      </c>
      <c r="G755" t="s">
        <v>20</v>
      </c>
      <c r="H755" s="9">
        <f t="shared" si="67"/>
        <v>88.065693430656935</v>
      </c>
      <c r="I755">
        <v>137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68"/>
        <v>40321.208333333336</v>
      </c>
      <c r="O755" s="11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168.47017045454547</v>
      </c>
      <c r="G756" t="s">
        <v>20</v>
      </c>
      <c r="H756" s="9">
        <f t="shared" si="67"/>
        <v>37.005616224648989</v>
      </c>
      <c r="I756">
        <v>3205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68"/>
        <v>41210.208333333336</v>
      </c>
      <c r="O756" s="11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166.57777777777778</v>
      </c>
      <c r="G757" t="s">
        <v>20</v>
      </c>
      <c r="H757" s="9">
        <f t="shared" si="67"/>
        <v>26.027777777777779</v>
      </c>
      <c r="I757">
        <v>288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68"/>
        <v>43096.25</v>
      </c>
      <c r="O757" s="11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772.07692307692309</v>
      </c>
      <c r="G758" t="s">
        <v>20</v>
      </c>
      <c r="H758" s="9">
        <f t="shared" si="67"/>
        <v>67.817567567567565</v>
      </c>
      <c r="I758">
        <v>148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68"/>
        <v>42024.25</v>
      </c>
      <c r="O758" s="11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406.85714285714283</v>
      </c>
      <c r="G759" t="s">
        <v>20</v>
      </c>
      <c r="H759" s="9">
        <f t="shared" si="67"/>
        <v>49.964912280701753</v>
      </c>
      <c r="I759">
        <v>114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68"/>
        <v>40675.208333333336</v>
      </c>
      <c r="O759" s="11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564.20608108108115</v>
      </c>
      <c r="G760" t="s">
        <v>20</v>
      </c>
      <c r="H760" s="9">
        <f t="shared" si="67"/>
        <v>110.01646903820817</v>
      </c>
      <c r="I760">
        <v>1518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68"/>
        <v>41936.208333333336</v>
      </c>
      <c r="O760" s="11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68.426865671641792</v>
      </c>
      <c r="G761" t="s">
        <v>14</v>
      </c>
      <c r="H761" s="9">
        <f t="shared" si="67"/>
        <v>89.964678178963894</v>
      </c>
      <c r="I761">
        <v>1274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68"/>
        <v>43136.25</v>
      </c>
      <c r="O761" s="11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34.351966873706004</v>
      </c>
      <c r="G762" t="s">
        <v>14</v>
      </c>
      <c r="H762" s="9">
        <f t="shared" si="67"/>
        <v>79.009523809523813</v>
      </c>
      <c r="I762">
        <v>210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68"/>
        <v>43678.208333333328</v>
      </c>
      <c r="O762" s="11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655.4545454545455</v>
      </c>
      <c r="G763" t="s">
        <v>20</v>
      </c>
      <c r="H763" s="9">
        <f t="shared" si="67"/>
        <v>86.867469879518069</v>
      </c>
      <c r="I763">
        <v>166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68"/>
        <v>42938.208333333328</v>
      </c>
      <c r="O763" s="11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177.25714285714284</v>
      </c>
      <c r="G764" t="s">
        <v>20</v>
      </c>
      <c r="H764" s="9">
        <f t="shared" si="67"/>
        <v>62.04</v>
      </c>
      <c r="I764">
        <v>100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68"/>
        <v>41241.25</v>
      </c>
      <c r="O764" s="11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113.17857142857144</v>
      </c>
      <c r="G765" t="s">
        <v>20</v>
      </c>
      <c r="H765" s="9">
        <f t="shared" si="67"/>
        <v>26.970212765957445</v>
      </c>
      <c r="I765">
        <v>235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68"/>
        <v>41037.208333333336</v>
      </c>
      <c r="O765" s="11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728.18181818181824</v>
      </c>
      <c r="G766" t="s">
        <v>20</v>
      </c>
      <c r="H766" s="9">
        <f t="shared" si="67"/>
        <v>54.121621621621621</v>
      </c>
      <c r="I766">
        <v>148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68"/>
        <v>40676.208333333336</v>
      </c>
      <c r="O766" s="11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208.33333333333334</v>
      </c>
      <c r="G767" t="s">
        <v>20</v>
      </c>
      <c r="H767" s="9">
        <f t="shared" si="67"/>
        <v>41.035353535353536</v>
      </c>
      <c r="I767">
        <v>198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68"/>
        <v>42840.208333333328</v>
      </c>
      <c r="O767" s="11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31.171232876712331</v>
      </c>
      <c r="G768" t="s">
        <v>14</v>
      </c>
      <c r="H768" s="9">
        <f t="shared" si="67"/>
        <v>55.052419354838712</v>
      </c>
      <c r="I768">
        <v>248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68"/>
        <v>43362.208333333328</v>
      </c>
      <c r="O768" s="11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56.967078189300416</v>
      </c>
      <c r="G769" t="s">
        <v>14</v>
      </c>
      <c r="H769" s="9">
        <f t="shared" si="67"/>
        <v>107.93762183235867</v>
      </c>
      <c r="I769">
        <v>513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68"/>
        <v>42283.208333333328</v>
      </c>
      <c r="O769" s="11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66"/>
        <v>231</v>
      </c>
      <c r="G770" t="s">
        <v>20</v>
      </c>
      <c r="H770" s="9">
        <f t="shared" si="67"/>
        <v>73.92</v>
      </c>
      <c r="I770">
        <v>150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68"/>
        <v>41619.25</v>
      </c>
      <c r="O770" s="11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72">(E771/D771)*100</f>
        <v>86.867834394904463</v>
      </c>
      <c r="G771" t="s">
        <v>14</v>
      </c>
      <c r="H771" s="9">
        <f t="shared" ref="H771:H834" si="73">IF(I771=0,0,E771/I771)</f>
        <v>31.995894428152493</v>
      </c>
      <c r="I771">
        <v>3410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N834" si="74" xml:space="preserve"> (L771/86400) + DATE(1970,1,1)</f>
        <v>41501.208333333336</v>
      </c>
      <c r="O771" s="11">
        <f t="shared" ref="O771:O834" si="75" xml:space="preserve"> (M771/86400) + 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LEFT(R771,FIND("/",R771)-1)</f>
        <v>games</v>
      </c>
      <c r="T771" t="str">
        <f t="shared" ref="T771:T834" si="77">RIGHT(R771,LEN(R771)-FIND("/",R771))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270.74418604651163</v>
      </c>
      <c r="G772" t="s">
        <v>20</v>
      </c>
      <c r="H772" s="9">
        <f t="shared" si="73"/>
        <v>53.898148148148145</v>
      </c>
      <c r="I772">
        <v>216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74"/>
        <v>41743.208333333336</v>
      </c>
      <c r="O772" s="11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49.446428571428569</v>
      </c>
      <c r="G773" t="s">
        <v>74</v>
      </c>
      <c r="H773" s="9">
        <f t="shared" si="73"/>
        <v>106.5</v>
      </c>
      <c r="I773">
        <v>26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74"/>
        <v>43491.25</v>
      </c>
      <c r="O773" s="11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113.3596256684492</v>
      </c>
      <c r="G774" t="s">
        <v>20</v>
      </c>
      <c r="H774" s="9">
        <f t="shared" si="73"/>
        <v>32.999805409612762</v>
      </c>
      <c r="I774">
        <v>5139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74"/>
        <v>43505.25</v>
      </c>
      <c r="O774" s="11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190.55555555555554</v>
      </c>
      <c r="G775" t="s">
        <v>20</v>
      </c>
      <c r="H775" s="9">
        <f t="shared" si="73"/>
        <v>43.00254993625159</v>
      </c>
      <c r="I775">
        <v>2353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74"/>
        <v>42838.208333333328</v>
      </c>
      <c r="O775" s="11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135.5</v>
      </c>
      <c r="G776" t="s">
        <v>20</v>
      </c>
      <c r="H776" s="9">
        <f t="shared" si="73"/>
        <v>86.858974358974365</v>
      </c>
      <c r="I776">
        <v>78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74"/>
        <v>42513.208333333328</v>
      </c>
      <c r="O776" s="11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10.297872340425531</v>
      </c>
      <c r="G777" t="s">
        <v>14</v>
      </c>
      <c r="H777" s="9">
        <f t="shared" si="73"/>
        <v>96.8</v>
      </c>
      <c r="I777">
        <v>10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74"/>
        <v>41949.25</v>
      </c>
      <c r="O777" s="11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65.544223826714799</v>
      </c>
      <c r="G778" t="s">
        <v>14</v>
      </c>
      <c r="H778" s="9">
        <f t="shared" si="73"/>
        <v>32.995456610631528</v>
      </c>
      <c r="I778">
        <v>2201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74"/>
        <v>43650.208333333328</v>
      </c>
      <c r="O778" s="11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49.026652452025587</v>
      </c>
      <c r="G779" t="s">
        <v>14</v>
      </c>
      <c r="H779" s="9">
        <f t="shared" si="73"/>
        <v>68.028106508875737</v>
      </c>
      <c r="I779">
        <v>676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74"/>
        <v>40809.208333333336</v>
      </c>
      <c r="O779" s="11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787.92307692307691</v>
      </c>
      <c r="G780" t="s">
        <v>20</v>
      </c>
      <c r="H780" s="9">
        <f t="shared" si="73"/>
        <v>58.867816091954026</v>
      </c>
      <c r="I780">
        <v>174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74"/>
        <v>40768.208333333336</v>
      </c>
      <c r="O780" s="11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80.306347746090154</v>
      </c>
      <c r="G781" t="s">
        <v>14</v>
      </c>
      <c r="H781" s="9">
        <f t="shared" si="73"/>
        <v>105.04572803850782</v>
      </c>
      <c r="I781">
        <v>831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74"/>
        <v>42230.208333333328</v>
      </c>
      <c r="O781" s="11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106.29411764705883</v>
      </c>
      <c r="G782" t="s">
        <v>20</v>
      </c>
      <c r="H782" s="9">
        <f t="shared" si="73"/>
        <v>33.054878048780488</v>
      </c>
      <c r="I782">
        <v>164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74"/>
        <v>42573.208333333328</v>
      </c>
      <c r="O782" s="11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50.735632183908038</v>
      </c>
      <c r="G783" t="s">
        <v>74</v>
      </c>
      <c r="H783" s="9">
        <f t="shared" si="73"/>
        <v>78.821428571428569</v>
      </c>
      <c r="I783">
        <v>56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74"/>
        <v>40482.208333333336</v>
      </c>
      <c r="O783" s="11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215.31372549019611</v>
      </c>
      <c r="G784" t="s">
        <v>20</v>
      </c>
      <c r="H784" s="9">
        <f t="shared" si="73"/>
        <v>68.204968944099377</v>
      </c>
      <c r="I784">
        <v>161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74"/>
        <v>40603.25</v>
      </c>
      <c r="O784" s="11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141.22972972972974</v>
      </c>
      <c r="G785" t="s">
        <v>20</v>
      </c>
      <c r="H785" s="9">
        <f t="shared" si="73"/>
        <v>75.731884057971016</v>
      </c>
      <c r="I785">
        <v>138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74"/>
        <v>41625.25</v>
      </c>
      <c r="O785" s="11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115.33745781777279</v>
      </c>
      <c r="G786" t="s">
        <v>20</v>
      </c>
      <c r="H786" s="9">
        <f t="shared" si="73"/>
        <v>30.996070133010882</v>
      </c>
      <c r="I786">
        <v>3308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74"/>
        <v>42435.25</v>
      </c>
      <c r="O786" s="11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193.11940298507463</v>
      </c>
      <c r="G787" t="s">
        <v>20</v>
      </c>
      <c r="H787" s="9">
        <f t="shared" si="73"/>
        <v>101.88188976377953</v>
      </c>
      <c r="I787">
        <v>127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74"/>
        <v>43582.208333333328</v>
      </c>
      <c r="O787" s="11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729.73333333333335</v>
      </c>
      <c r="G788" t="s">
        <v>20</v>
      </c>
      <c r="H788" s="9">
        <f t="shared" si="73"/>
        <v>52.879227053140099</v>
      </c>
      <c r="I788">
        <v>207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74"/>
        <v>43186.208333333328</v>
      </c>
      <c r="O788" s="11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99.66339869281046</v>
      </c>
      <c r="G789" t="s">
        <v>14</v>
      </c>
      <c r="H789" s="9">
        <f t="shared" si="73"/>
        <v>71.005820721769496</v>
      </c>
      <c r="I789">
        <v>859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74"/>
        <v>40684.208333333336</v>
      </c>
      <c r="O789" s="11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88.166666666666671</v>
      </c>
      <c r="G790" t="s">
        <v>47</v>
      </c>
      <c r="H790" s="9">
        <f t="shared" si="73"/>
        <v>102.38709677419355</v>
      </c>
      <c r="I790">
        <v>31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74"/>
        <v>41202.208333333336</v>
      </c>
      <c r="O790" s="11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37.233333333333334</v>
      </c>
      <c r="G791" t="s">
        <v>14</v>
      </c>
      <c r="H791" s="9">
        <f t="shared" si="73"/>
        <v>74.466666666666669</v>
      </c>
      <c r="I791">
        <v>45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74"/>
        <v>41786.208333333336</v>
      </c>
      <c r="O791" s="11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30.540075309306079</v>
      </c>
      <c r="G792" t="s">
        <v>74</v>
      </c>
      <c r="H792" s="9">
        <f t="shared" si="73"/>
        <v>51.009883198562441</v>
      </c>
      <c r="I792">
        <v>1113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74"/>
        <v>40223.25</v>
      </c>
      <c r="O792" s="11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25.714285714285712</v>
      </c>
      <c r="G793" t="s">
        <v>14</v>
      </c>
      <c r="H793" s="9">
        <f t="shared" si="73"/>
        <v>90</v>
      </c>
      <c r="I793">
        <v>6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74"/>
        <v>42715.25</v>
      </c>
      <c r="O793" s="11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34</v>
      </c>
      <c r="G794" t="s">
        <v>14</v>
      </c>
      <c r="H794" s="9">
        <f t="shared" si="73"/>
        <v>97.142857142857139</v>
      </c>
      <c r="I794">
        <v>7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74"/>
        <v>41451.208333333336</v>
      </c>
      <c r="O794" s="11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1185.909090909091</v>
      </c>
      <c r="G795" t="s">
        <v>20</v>
      </c>
      <c r="H795" s="9">
        <f t="shared" si="73"/>
        <v>72.071823204419886</v>
      </c>
      <c r="I795">
        <v>181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74"/>
        <v>41450.208333333336</v>
      </c>
      <c r="O795" s="11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125.39393939393939</v>
      </c>
      <c r="G796" t="s">
        <v>20</v>
      </c>
      <c r="H796" s="9">
        <f t="shared" si="73"/>
        <v>75.236363636363635</v>
      </c>
      <c r="I796">
        <v>110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74"/>
        <v>43091.25</v>
      </c>
      <c r="O796" s="11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14.394366197183098</v>
      </c>
      <c r="G797" t="s">
        <v>14</v>
      </c>
      <c r="H797" s="9">
        <f t="shared" si="73"/>
        <v>32.967741935483872</v>
      </c>
      <c r="I797">
        <v>31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74"/>
        <v>42675.208333333328</v>
      </c>
      <c r="O797" s="11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54.807692307692314</v>
      </c>
      <c r="G798" t="s">
        <v>14</v>
      </c>
      <c r="H798" s="9">
        <f t="shared" si="73"/>
        <v>54.807692307692307</v>
      </c>
      <c r="I798">
        <v>78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74"/>
        <v>41859.208333333336</v>
      </c>
      <c r="O798" s="11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109.63157894736841</v>
      </c>
      <c r="G799" t="s">
        <v>20</v>
      </c>
      <c r="H799" s="9">
        <f t="shared" si="73"/>
        <v>45.037837837837834</v>
      </c>
      <c r="I799">
        <v>185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74"/>
        <v>43464.25</v>
      </c>
      <c r="O799" s="11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188.47058823529412</v>
      </c>
      <c r="G800" t="s">
        <v>20</v>
      </c>
      <c r="H800" s="9">
        <f t="shared" si="73"/>
        <v>52.958677685950413</v>
      </c>
      <c r="I800">
        <v>121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74"/>
        <v>41060.208333333336</v>
      </c>
      <c r="O800" s="11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87.008284023668637</v>
      </c>
      <c r="G801" t="s">
        <v>14</v>
      </c>
      <c r="H801" s="9">
        <f t="shared" si="73"/>
        <v>60.017959183673469</v>
      </c>
      <c r="I801">
        <v>1225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74"/>
        <v>42399.25</v>
      </c>
      <c r="O801" s="11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1</v>
      </c>
      <c r="G802" t="s">
        <v>14</v>
      </c>
      <c r="H802" s="9">
        <f t="shared" si="73"/>
        <v>1</v>
      </c>
      <c r="I802"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74"/>
        <v>42167.208333333328</v>
      </c>
      <c r="O802" s="11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202.9130434782609</v>
      </c>
      <c r="G803" t="s">
        <v>20</v>
      </c>
      <c r="H803" s="9">
        <f t="shared" si="73"/>
        <v>44.028301886792455</v>
      </c>
      <c r="I803">
        <v>106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74"/>
        <v>43830.25</v>
      </c>
      <c r="O803" s="11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197.03225806451613</v>
      </c>
      <c r="G804" t="s">
        <v>20</v>
      </c>
      <c r="H804" s="9">
        <f t="shared" si="73"/>
        <v>86.028169014084511</v>
      </c>
      <c r="I804">
        <v>142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74"/>
        <v>43650.208333333328</v>
      </c>
      <c r="O804" s="11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107</v>
      </c>
      <c r="G805" t="s">
        <v>20</v>
      </c>
      <c r="H805" s="9">
        <f t="shared" si="73"/>
        <v>28.012875536480685</v>
      </c>
      <c r="I805">
        <v>233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74"/>
        <v>43492.25</v>
      </c>
      <c r="O805" s="11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268.73076923076923</v>
      </c>
      <c r="G806" t="s">
        <v>20</v>
      </c>
      <c r="H806" s="9">
        <f t="shared" si="73"/>
        <v>32.050458715596328</v>
      </c>
      <c r="I806">
        <v>218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74"/>
        <v>43102.25</v>
      </c>
      <c r="O806" s="11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50.845360824742272</v>
      </c>
      <c r="G807" t="s">
        <v>14</v>
      </c>
      <c r="H807" s="9">
        <f t="shared" si="73"/>
        <v>73.611940298507463</v>
      </c>
      <c r="I807">
        <v>67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74"/>
        <v>41958.25</v>
      </c>
      <c r="O807" s="11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1180.2857142857142</v>
      </c>
      <c r="G808" t="s">
        <v>20</v>
      </c>
      <c r="H808" s="9">
        <f t="shared" si="73"/>
        <v>108.71052631578948</v>
      </c>
      <c r="I808">
        <v>76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74"/>
        <v>40973.25</v>
      </c>
      <c r="O808" s="11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264</v>
      </c>
      <c r="G809" t="s">
        <v>20</v>
      </c>
      <c r="H809" s="9">
        <f t="shared" si="73"/>
        <v>42.97674418604651</v>
      </c>
      <c r="I809">
        <v>43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74"/>
        <v>43753.208333333328</v>
      </c>
      <c r="O809" s="11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30.44230769230769</v>
      </c>
      <c r="G810" t="s">
        <v>14</v>
      </c>
      <c r="H810" s="9">
        <f t="shared" si="73"/>
        <v>83.315789473684205</v>
      </c>
      <c r="I810">
        <v>19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74"/>
        <v>42507.208333333328</v>
      </c>
      <c r="O810" s="11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62.880681818181813</v>
      </c>
      <c r="G811" t="s">
        <v>14</v>
      </c>
      <c r="H811" s="9">
        <f t="shared" si="73"/>
        <v>42</v>
      </c>
      <c r="I811">
        <v>2108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74"/>
        <v>41135.208333333336</v>
      </c>
      <c r="O811" s="11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193.125</v>
      </c>
      <c r="G812" t="s">
        <v>20</v>
      </c>
      <c r="H812" s="9">
        <f t="shared" si="73"/>
        <v>55.927601809954751</v>
      </c>
      <c r="I812">
        <v>221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74"/>
        <v>43067.25</v>
      </c>
      <c r="O812" s="11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77.102702702702715</v>
      </c>
      <c r="G813" t="s">
        <v>14</v>
      </c>
      <c r="H813" s="9">
        <f t="shared" si="73"/>
        <v>105.03681885125184</v>
      </c>
      <c r="I813">
        <v>679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74"/>
        <v>42378.25</v>
      </c>
      <c r="O813" s="11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225.52763819095478</v>
      </c>
      <c r="G814" t="s">
        <v>20</v>
      </c>
      <c r="H814" s="9">
        <f t="shared" si="73"/>
        <v>48</v>
      </c>
      <c r="I814">
        <v>2805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74"/>
        <v>43206.208333333328</v>
      </c>
      <c r="O814" s="11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239.40625</v>
      </c>
      <c r="G815" t="s">
        <v>20</v>
      </c>
      <c r="H815" s="9">
        <f t="shared" si="73"/>
        <v>112.66176470588235</v>
      </c>
      <c r="I815">
        <v>68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74"/>
        <v>41148.208333333336</v>
      </c>
      <c r="O815" s="11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92.1875</v>
      </c>
      <c r="G816" t="s">
        <v>14</v>
      </c>
      <c r="H816" s="9">
        <f t="shared" si="73"/>
        <v>81.944444444444443</v>
      </c>
      <c r="I816">
        <v>36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74"/>
        <v>42517.208333333328</v>
      </c>
      <c r="O816" s="11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130.23333333333335</v>
      </c>
      <c r="G817" t="s">
        <v>20</v>
      </c>
      <c r="H817" s="9">
        <f t="shared" si="73"/>
        <v>64.049180327868854</v>
      </c>
      <c r="I817">
        <v>183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74"/>
        <v>43068.25</v>
      </c>
      <c r="O817" s="11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615.21739130434787</v>
      </c>
      <c r="G818" t="s">
        <v>20</v>
      </c>
      <c r="H818" s="9">
        <f t="shared" si="73"/>
        <v>106.39097744360902</v>
      </c>
      <c r="I818">
        <v>133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74"/>
        <v>41680.25</v>
      </c>
      <c r="O818" s="11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368.79532163742692</v>
      </c>
      <c r="G819" t="s">
        <v>20</v>
      </c>
      <c r="H819" s="9">
        <f t="shared" si="73"/>
        <v>76.011249497790274</v>
      </c>
      <c r="I819">
        <v>2489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74"/>
        <v>43589.208333333328</v>
      </c>
      <c r="O819" s="11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1094.8571428571429</v>
      </c>
      <c r="G820" t="s">
        <v>20</v>
      </c>
      <c r="H820" s="9">
        <f t="shared" si="73"/>
        <v>111.07246376811594</v>
      </c>
      <c r="I820">
        <v>69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74"/>
        <v>43486.25</v>
      </c>
      <c r="O820" s="11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50.662921348314605</v>
      </c>
      <c r="G821" t="s">
        <v>14</v>
      </c>
      <c r="H821" s="9">
        <f t="shared" si="73"/>
        <v>95.936170212765958</v>
      </c>
      <c r="I821">
        <v>47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74"/>
        <v>41237.25</v>
      </c>
      <c r="O821" s="11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800.6</v>
      </c>
      <c r="G822" t="s">
        <v>20</v>
      </c>
      <c r="H822" s="9">
        <f t="shared" si="73"/>
        <v>43.043010752688176</v>
      </c>
      <c r="I822">
        <v>279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74"/>
        <v>43310.208333333328</v>
      </c>
      <c r="O822" s="11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291.28571428571428</v>
      </c>
      <c r="G823" t="s">
        <v>20</v>
      </c>
      <c r="H823" s="9">
        <f t="shared" si="73"/>
        <v>67.966666666666669</v>
      </c>
      <c r="I823">
        <v>210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74"/>
        <v>42794.25</v>
      </c>
      <c r="O823" s="11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349.9666666666667</v>
      </c>
      <c r="G824" t="s">
        <v>20</v>
      </c>
      <c r="H824" s="9">
        <f t="shared" si="73"/>
        <v>89.991428571428571</v>
      </c>
      <c r="I824">
        <v>2100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74"/>
        <v>41698.25</v>
      </c>
      <c r="O824" s="11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357.07317073170731</v>
      </c>
      <c r="G825" t="s">
        <v>20</v>
      </c>
      <c r="H825" s="9">
        <f t="shared" si="73"/>
        <v>58.095238095238095</v>
      </c>
      <c r="I825">
        <v>252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74"/>
        <v>41892.208333333336</v>
      </c>
      <c r="O825" s="11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126.48941176470588</v>
      </c>
      <c r="G826" t="s">
        <v>20</v>
      </c>
      <c r="H826" s="9">
        <f t="shared" si="73"/>
        <v>83.996875000000003</v>
      </c>
      <c r="I826">
        <v>1280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74"/>
        <v>40348.208333333336</v>
      </c>
      <c r="O826" s="11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387.5</v>
      </c>
      <c r="G827" t="s">
        <v>20</v>
      </c>
      <c r="H827" s="9">
        <f t="shared" si="73"/>
        <v>88.853503184713375</v>
      </c>
      <c r="I827">
        <v>157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74"/>
        <v>42941.208333333328</v>
      </c>
      <c r="O827" s="11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457.03571428571428</v>
      </c>
      <c r="G828" t="s">
        <v>20</v>
      </c>
      <c r="H828" s="9">
        <f t="shared" si="73"/>
        <v>65.963917525773198</v>
      </c>
      <c r="I828">
        <v>194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74"/>
        <v>40525.25</v>
      </c>
      <c r="O828" s="11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266.69565217391306</v>
      </c>
      <c r="G829" t="s">
        <v>20</v>
      </c>
      <c r="H829" s="9">
        <f t="shared" si="73"/>
        <v>74.804878048780495</v>
      </c>
      <c r="I829">
        <v>82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74"/>
        <v>40666.208333333336</v>
      </c>
      <c r="O829" s="11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69</v>
      </c>
      <c r="G830" t="s">
        <v>14</v>
      </c>
      <c r="H830" s="9">
        <f t="shared" si="73"/>
        <v>69.98571428571428</v>
      </c>
      <c r="I830">
        <v>70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74"/>
        <v>43340.208333333328</v>
      </c>
      <c r="O830" s="11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51.34375</v>
      </c>
      <c r="G831" t="s">
        <v>14</v>
      </c>
      <c r="H831" s="9">
        <f t="shared" si="73"/>
        <v>32.006493506493506</v>
      </c>
      <c r="I831">
        <v>154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74"/>
        <v>42164.208333333328</v>
      </c>
      <c r="O831" s="11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</v>
      </c>
      <c r="G832" t="s">
        <v>14</v>
      </c>
      <c r="H832" s="9">
        <f t="shared" si="73"/>
        <v>64.727272727272734</v>
      </c>
      <c r="I832">
        <v>22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74"/>
        <v>43103.25</v>
      </c>
      <c r="O832" s="11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108.97734294541709</v>
      </c>
      <c r="G833" t="s">
        <v>20</v>
      </c>
      <c r="H833" s="9">
        <f t="shared" si="73"/>
        <v>24.998110087408456</v>
      </c>
      <c r="I833">
        <v>4233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74"/>
        <v>40994.208333333336</v>
      </c>
      <c r="O833" s="11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2"/>
        <v>315.17592592592592</v>
      </c>
      <c r="G834" t="s">
        <v>20</v>
      </c>
      <c r="H834" s="9">
        <f t="shared" si="73"/>
        <v>104.97764070932922</v>
      </c>
      <c r="I834">
        <v>1297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74"/>
        <v>42299.208333333328</v>
      </c>
      <c r="O834" s="11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78">(E835/D835)*100</f>
        <v>157.69117647058823</v>
      </c>
      <c r="G835" t="s">
        <v>20</v>
      </c>
      <c r="H835" s="9">
        <f t="shared" ref="H835:H898" si="79">IF(I835=0,0,E835/I835)</f>
        <v>64.987878787878785</v>
      </c>
      <c r="I835">
        <v>165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ref="N835:N898" si="80" xml:space="preserve"> (L835/86400) + DATE(1970,1,1)</f>
        <v>40588.25</v>
      </c>
      <c r="O835" s="11">
        <f t="shared" ref="O835:O898" si="81" xml:space="preserve"> (M835/86400) + 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LEFT(R835,FIND("/",R835)-1)</f>
        <v>publishing</v>
      </c>
      <c r="T835" t="str">
        <f t="shared" ref="T835:T898" si="83">RIGHT(R835,LEN(R835)-FIND("/",R835))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153.8082191780822</v>
      </c>
      <c r="G836" t="s">
        <v>20</v>
      </c>
      <c r="H836" s="9">
        <f t="shared" si="79"/>
        <v>94.352941176470594</v>
      </c>
      <c r="I836">
        <v>119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80"/>
        <v>41448.208333333336</v>
      </c>
      <c r="O836" s="11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89.738979118329468</v>
      </c>
      <c r="G837" t="s">
        <v>14</v>
      </c>
      <c r="H837" s="9">
        <f t="shared" si="79"/>
        <v>44.001706484641637</v>
      </c>
      <c r="I837">
        <v>1758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80"/>
        <v>42063.25</v>
      </c>
      <c r="O837" s="11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75.135802469135797</v>
      </c>
      <c r="G838" t="s">
        <v>14</v>
      </c>
      <c r="H838" s="9">
        <f t="shared" si="79"/>
        <v>64.744680851063833</v>
      </c>
      <c r="I838">
        <v>94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80"/>
        <v>40214.25</v>
      </c>
      <c r="O838" s="11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852.88135593220341</v>
      </c>
      <c r="G839" t="s">
        <v>20</v>
      </c>
      <c r="H839" s="9">
        <f t="shared" si="79"/>
        <v>84.00667779632721</v>
      </c>
      <c r="I839">
        <v>1797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80"/>
        <v>40629.208333333336</v>
      </c>
      <c r="O839" s="11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138.90625</v>
      </c>
      <c r="G840" t="s">
        <v>20</v>
      </c>
      <c r="H840" s="9">
        <f t="shared" si="79"/>
        <v>34.061302681992338</v>
      </c>
      <c r="I840">
        <v>261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80"/>
        <v>43370.208333333328</v>
      </c>
      <c r="O840" s="11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190.18181818181819</v>
      </c>
      <c r="G841" t="s">
        <v>20</v>
      </c>
      <c r="H841" s="9">
        <f t="shared" si="79"/>
        <v>93.273885350318466</v>
      </c>
      <c r="I841">
        <v>157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80"/>
        <v>41715.208333333336</v>
      </c>
      <c r="O841" s="11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100.24333619948409</v>
      </c>
      <c r="G842" t="s">
        <v>20</v>
      </c>
      <c r="H842" s="9">
        <f t="shared" si="79"/>
        <v>32.998301726577978</v>
      </c>
      <c r="I842">
        <v>3533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80"/>
        <v>41836.208333333336</v>
      </c>
      <c r="O842" s="11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142.75824175824175</v>
      </c>
      <c r="G843" t="s">
        <v>20</v>
      </c>
      <c r="H843" s="9">
        <f t="shared" si="79"/>
        <v>83.812903225806451</v>
      </c>
      <c r="I843">
        <v>155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80"/>
        <v>42419.25</v>
      </c>
      <c r="O843" s="11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563.13333333333333</v>
      </c>
      <c r="G844" t="s">
        <v>20</v>
      </c>
      <c r="H844" s="9">
        <f t="shared" si="79"/>
        <v>63.992424242424242</v>
      </c>
      <c r="I844">
        <v>132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80"/>
        <v>43266.208333333328</v>
      </c>
      <c r="O844" s="11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30.715909090909086</v>
      </c>
      <c r="G845" t="s">
        <v>14</v>
      </c>
      <c r="H845" s="9">
        <f t="shared" si="79"/>
        <v>81.909090909090907</v>
      </c>
      <c r="I845">
        <v>33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80"/>
        <v>43338.208333333328</v>
      </c>
      <c r="O845" s="11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99.39772727272728</v>
      </c>
      <c r="G846" t="s">
        <v>74</v>
      </c>
      <c r="H846" s="9">
        <f t="shared" si="79"/>
        <v>93.053191489361708</v>
      </c>
      <c r="I846">
        <v>94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80"/>
        <v>40930.25</v>
      </c>
      <c r="O846" s="11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197.54935622317598</v>
      </c>
      <c r="G847" t="s">
        <v>20</v>
      </c>
      <c r="H847" s="9">
        <f t="shared" si="79"/>
        <v>101.98449039881831</v>
      </c>
      <c r="I847">
        <v>1354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80"/>
        <v>43235.208333333328</v>
      </c>
      <c r="O847" s="11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508.5</v>
      </c>
      <c r="G848" t="s">
        <v>20</v>
      </c>
      <c r="H848" s="9">
        <f t="shared" si="79"/>
        <v>105.9375</v>
      </c>
      <c r="I848">
        <v>48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80"/>
        <v>43302.208333333328</v>
      </c>
      <c r="O848" s="11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237.74468085106383</v>
      </c>
      <c r="G849" t="s">
        <v>20</v>
      </c>
      <c r="H849" s="9">
        <f t="shared" si="79"/>
        <v>101.58181818181818</v>
      </c>
      <c r="I849">
        <v>110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80"/>
        <v>43107.25</v>
      </c>
      <c r="O849" s="11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338.46875</v>
      </c>
      <c r="G850" t="s">
        <v>20</v>
      </c>
      <c r="H850" s="9">
        <f t="shared" si="79"/>
        <v>62.970930232558139</v>
      </c>
      <c r="I850">
        <v>172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80"/>
        <v>40341.208333333336</v>
      </c>
      <c r="O850" s="11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133.08955223880596</v>
      </c>
      <c r="G851" t="s">
        <v>20</v>
      </c>
      <c r="H851" s="9">
        <f t="shared" si="79"/>
        <v>29.045602605863191</v>
      </c>
      <c r="I851">
        <v>307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80"/>
        <v>40948.25</v>
      </c>
      <c r="O851" s="11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1</v>
      </c>
      <c r="G852" t="s">
        <v>14</v>
      </c>
      <c r="H852" s="9">
        <f t="shared" si="79"/>
        <v>1</v>
      </c>
      <c r="I852"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80"/>
        <v>40866.25</v>
      </c>
      <c r="O852" s="11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207.79999999999998</v>
      </c>
      <c r="G853" t="s">
        <v>20</v>
      </c>
      <c r="H853" s="9">
        <f t="shared" si="79"/>
        <v>77.924999999999997</v>
      </c>
      <c r="I853">
        <v>160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80"/>
        <v>41031.208333333336</v>
      </c>
      <c r="O853" s="11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51.122448979591837</v>
      </c>
      <c r="G854" t="s">
        <v>14</v>
      </c>
      <c r="H854" s="9">
        <f t="shared" si="79"/>
        <v>80.806451612903231</v>
      </c>
      <c r="I854">
        <v>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80"/>
        <v>40740.208333333336</v>
      </c>
      <c r="O854" s="11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652.05847953216369</v>
      </c>
      <c r="G855" t="s">
        <v>20</v>
      </c>
      <c r="H855" s="9">
        <f t="shared" si="79"/>
        <v>76.006816632583508</v>
      </c>
      <c r="I855">
        <v>1467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80"/>
        <v>40714.208333333336</v>
      </c>
      <c r="O855" s="11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113.63099415204678</v>
      </c>
      <c r="G856" t="s">
        <v>20</v>
      </c>
      <c r="H856" s="9">
        <f t="shared" si="79"/>
        <v>72.993613824192337</v>
      </c>
      <c r="I856">
        <v>2662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80"/>
        <v>43787.25</v>
      </c>
      <c r="O856" s="11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102.37606837606839</v>
      </c>
      <c r="G857" t="s">
        <v>20</v>
      </c>
      <c r="H857" s="9">
        <f t="shared" si="79"/>
        <v>53</v>
      </c>
      <c r="I857">
        <v>452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80"/>
        <v>40712.208333333336</v>
      </c>
      <c r="O857" s="11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356.58333333333331</v>
      </c>
      <c r="G858" t="s">
        <v>20</v>
      </c>
      <c r="H858" s="9">
        <f t="shared" si="79"/>
        <v>54.164556962025316</v>
      </c>
      <c r="I858">
        <v>158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80"/>
        <v>41023.208333333336</v>
      </c>
      <c r="O858" s="11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139.86792452830187</v>
      </c>
      <c r="G859" t="s">
        <v>20</v>
      </c>
      <c r="H859" s="9">
        <f t="shared" si="79"/>
        <v>32.946666666666665</v>
      </c>
      <c r="I859">
        <v>225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80"/>
        <v>40944.25</v>
      </c>
      <c r="O859" s="11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69.45</v>
      </c>
      <c r="G860" t="s">
        <v>14</v>
      </c>
      <c r="H860" s="9">
        <f t="shared" si="79"/>
        <v>79.371428571428567</v>
      </c>
      <c r="I860">
        <v>35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80"/>
        <v>43211.208333333328</v>
      </c>
      <c r="O860" s="11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35.534246575342465</v>
      </c>
      <c r="G861" t="s">
        <v>14</v>
      </c>
      <c r="H861" s="9">
        <f t="shared" si="79"/>
        <v>41.174603174603178</v>
      </c>
      <c r="I861">
        <v>63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80"/>
        <v>41334.25</v>
      </c>
      <c r="O861" s="11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251.65</v>
      </c>
      <c r="G862" t="s">
        <v>20</v>
      </c>
      <c r="H862" s="9">
        <f t="shared" si="79"/>
        <v>77.430769230769229</v>
      </c>
      <c r="I862">
        <v>65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80"/>
        <v>43515.25</v>
      </c>
      <c r="O862" s="11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105.87500000000001</v>
      </c>
      <c r="G863" t="s">
        <v>20</v>
      </c>
      <c r="H863" s="9">
        <f t="shared" si="79"/>
        <v>57.159509202453989</v>
      </c>
      <c r="I863">
        <v>163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80"/>
        <v>40258.208333333336</v>
      </c>
      <c r="O863" s="11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187.42857142857144</v>
      </c>
      <c r="G864" t="s">
        <v>20</v>
      </c>
      <c r="H864" s="9">
        <f t="shared" si="79"/>
        <v>77.17647058823529</v>
      </c>
      <c r="I864">
        <v>85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80"/>
        <v>40756.208333333336</v>
      </c>
      <c r="O864" s="11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386.78571428571428</v>
      </c>
      <c r="G865" t="s">
        <v>20</v>
      </c>
      <c r="H865" s="9">
        <f t="shared" si="79"/>
        <v>24.953917050691246</v>
      </c>
      <c r="I865">
        <v>217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80"/>
        <v>42172.208333333328</v>
      </c>
      <c r="O865" s="11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347.07142857142856</v>
      </c>
      <c r="G866" t="s">
        <v>20</v>
      </c>
      <c r="H866" s="9">
        <f t="shared" si="79"/>
        <v>97.18</v>
      </c>
      <c r="I866">
        <v>150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80"/>
        <v>42601.208333333328</v>
      </c>
      <c r="O866" s="11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185.82098765432099</v>
      </c>
      <c r="G867" t="s">
        <v>20</v>
      </c>
      <c r="H867" s="9">
        <f t="shared" si="79"/>
        <v>46.000916870415651</v>
      </c>
      <c r="I867">
        <v>3272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80"/>
        <v>41897.208333333336</v>
      </c>
      <c r="O867" s="11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43.241247264770237</v>
      </c>
      <c r="G868" t="s">
        <v>74</v>
      </c>
      <c r="H868" s="9">
        <f t="shared" si="79"/>
        <v>88.023385300668153</v>
      </c>
      <c r="I868">
        <v>898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80"/>
        <v>40671.208333333336</v>
      </c>
      <c r="O868" s="11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162.4375</v>
      </c>
      <c r="G869" t="s">
        <v>20</v>
      </c>
      <c r="H869" s="9">
        <f t="shared" si="79"/>
        <v>25.99</v>
      </c>
      <c r="I869">
        <v>300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80"/>
        <v>43382.208333333328</v>
      </c>
      <c r="O869" s="11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184.84285714285716</v>
      </c>
      <c r="G870" t="s">
        <v>20</v>
      </c>
      <c r="H870" s="9">
        <f t="shared" si="79"/>
        <v>102.69047619047619</v>
      </c>
      <c r="I870">
        <v>126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80"/>
        <v>41559.208333333336</v>
      </c>
      <c r="O870" s="11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23.703520691785052</v>
      </c>
      <c r="G871" t="s">
        <v>14</v>
      </c>
      <c r="H871" s="9">
        <f t="shared" si="79"/>
        <v>72.958174904942965</v>
      </c>
      <c r="I871">
        <v>526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80"/>
        <v>40350.208333333336</v>
      </c>
      <c r="O871" s="11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89.870129870129873</v>
      </c>
      <c r="G872" t="s">
        <v>14</v>
      </c>
      <c r="H872" s="9">
        <f t="shared" si="79"/>
        <v>57.190082644628099</v>
      </c>
      <c r="I872">
        <v>121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80"/>
        <v>42240.208333333328</v>
      </c>
      <c r="O872" s="11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272.6041958041958</v>
      </c>
      <c r="G873" t="s">
        <v>20</v>
      </c>
      <c r="H873" s="9">
        <f t="shared" si="79"/>
        <v>84.013793103448279</v>
      </c>
      <c r="I873">
        <v>2320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80"/>
        <v>43040.208333333328</v>
      </c>
      <c r="O873" s="11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170.04255319148936</v>
      </c>
      <c r="G874" t="s">
        <v>20</v>
      </c>
      <c r="H874" s="9">
        <f t="shared" si="79"/>
        <v>98.666666666666671</v>
      </c>
      <c r="I874">
        <v>81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80"/>
        <v>43346.208333333328</v>
      </c>
      <c r="O874" s="11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188.28503562945369</v>
      </c>
      <c r="G875" t="s">
        <v>20</v>
      </c>
      <c r="H875" s="9">
        <f t="shared" si="79"/>
        <v>42.007419183889773</v>
      </c>
      <c r="I875">
        <v>1887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80"/>
        <v>41647.25</v>
      </c>
      <c r="O875" s="11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346.93532338308455</v>
      </c>
      <c r="G876" t="s">
        <v>20</v>
      </c>
      <c r="H876" s="9">
        <f t="shared" si="79"/>
        <v>32.002753556677376</v>
      </c>
      <c r="I876">
        <v>4358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80"/>
        <v>40291.208333333336</v>
      </c>
      <c r="O876" s="11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69.177215189873422</v>
      </c>
      <c r="G877" t="s">
        <v>14</v>
      </c>
      <c r="H877" s="9">
        <f t="shared" si="79"/>
        <v>81.567164179104481</v>
      </c>
      <c r="I877">
        <v>67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80"/>
        <v>40556.25</v>
      </c>
      <c r="O877" s="11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25.433734939759034</v>
      </c>
      <c r="G878" t="s">
        <v>14</v>
      </c>
      <c r="H878" s="9">
        <f t="shared" si="79"/>
        <v>37.035087719298247</v>
      </c>
      <c r="I878">
        <v>57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80"/>
        <v>43624.208333333328</v>
      </c>
      <c r="O878" s="11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77.400977995110026</v>
      </c>
      <c r="G879" t="s">
        <v>14</v>
      </c>
      <c r="H879" s="9">
        <f t="shared" si="79"/>
        <v>103.033360455655</v>
      </c>
      <c r="I879">
        <v>1229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80"/>
        <v>42577.208333333328</v>
      </c>
      <c r="O879" s="11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37.481481481481481</v>
      </c>
      <c r="G880" t="s">
        <v>14</v>
      </c>
      <c r="H880" s="9">
        <f t="shared" si="79"/>
        <v>84.333333333333329</v>
      </c>
      <c r="I880">
        <v>12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80"/>
        <v>43845.25</v>
      </c>
      <c r="O880" s="11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543.79999999999995</v>
      </c>
      <c r="G881" t="s">
        <v>20</v>
      </c>
      <c r="H881" s="9">
        <f t="shared" si="79"/>
        <v>102.60377358490567</v>
      </c>
      <c r="I881">
        <v>53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80"/>
        <v>42788.25</v>
      </c>
      <c r="O881" s="11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228.52189349112427</v>
      </c>
      <c r="G882" t="s">
        <v>20</v>
      </c>
      <c r="H882" s="9">
        <f t="shared" si="79"/>
        <v>79.992129246064621</v>
      </c>
      <c r="I882">
        <v>2414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80"/>
        <v>43667.208333333328</v>
      </c>
      <c r="O882" s="11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38.948339483394832</v>
      </c>
      <c r="G883" t="s">
        <v>14</v>
      </c>
      <c r="H883" s="9">
        <f t="shared" si="79"/>
        <v>70.055309734513273</v>
      </c>
      <c r="I883">
        <v>452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80"/>
        <v>42194.208333333328</v>
      </c>
      <c r="O883" s="11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370</v>
      </c>
      <c r="G884" t="s">
        <v>20</v>
      </c>
      <c r="H884" s="9">
        <f t="shared" si="79"/>
        <v>37</v>
      </c>
      <c r="I884">
        <v>80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80"/>
        <v>42025.25</v>
      </c>
      <c r="O884" s="11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237.91176470588232</v>
      </c>
      <c r="G885" t="s">
        <v>20</v>
      </c>
      <c r="H885" s="9">
        <f t="shared" si="79"/>
        <v>41.911917098445599</v>
      </c>
      <c r="I885">
        <v>193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80"/>
        <v>40323.208333333336</v>
      </c>
      <c r="O885" s="11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64.036299765807954</v>
      </c>
      <c r="G886" t="s">
        <v>14</v>
      </c>
      <c r="H886" s="9">
        <f t="shared" si="79"/>
        <v>57.992576882290564</v>
      </c>
      <c r="I886">
        <v>1886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80"/>
        <v>41763.208333333336</v>
      </c>
      <c r="O886" s="11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118.27777777777777</v>
      </c>
      <c r="G887" t="s">
        <v>20</v>
      </c>
      <c r="H887" s="9">
        <f t="shared" si="79"/>
        <v>40.942307692307693</v>
      </c>
      <c r="I887">
        <v>52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80"/>
        <v>40335.208333333336</v>
      </c>
      <c r="O887" s="11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84.824037184594957</v>
      </c>
      <c r="G888" t="s">
        <v>14</v>
      </c>
      <c r="H888" s="9">
        <f t="shared" si="79"/>
        <v>69.9972602739726</v>
      </c>
      <c r="I888">
        <v>1825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80"/>
        <v>40416.208333333336</v>
      </c>
      <c r="O888" s="11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29.346153846153843</v>
      </c>
      <c r="G889" t="s">
        <v>14</v>
      </c>
      <c r="H889" s="9">
        <f t="shared" si="79"/>
        <v>73.838709677419359</v>
      </c>
      <c r="I889">
        <v>31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80"/>
        <v>42202.208333333328</v>
      </c>
      <c r="O889" s="11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209.89655172413794</v>
      </c>
      <c r="G890" t="s">
        <v>20</v>
      </c>
      <c r="H890" s="9">
        <f t="shared" si="79"/>
        <v>41.979310344827589</v>
      </c>
      <c r="I890">
        <v>290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80"/>
        <v>42836.208333333328</v>
      </c>
      <c r="O890" s="11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169.78571428571431</v>
      </c>
      <c r="G891" t="s">
        <v>20</v>
      </c>
      <c r="H891" s="9">
        <f t="shared" si="79"/>
        <v>77.93442622950819</v>
      </c>
      <c r="I891">
        <v>122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80"/>
        <v>41710.208333333336</v>
      </c>
      <c r="O891" s="11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115.95907738095239</v>
      </c>
      <c r="G892" t="s">
        <v>20</v>
      </c>
      <c r="H892" s="9">
        <f t="shared" si="79"/>
        <v>106.01972789115646</v>
      </c>
      <c r="I892">
        <v>1470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80"/>
        <v>43640.208333333328</v>
      </c>
      <c r="O892" s="11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258.59999999999997</v>
      </c>
      <c r="G893" t="s">
        <v>20</v>
      </c>
      <c r="H893" s="9">
        <f t="shared" si="79"/>
        <v>47.018181818181816</v>
      </c>
      <c r="I893">
        <v>165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80"/>
        <v>40880.25</v>
      </c>
      <c r="O893" s="11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230.58333333333331</v>
      </c>
      <c r="G894" t="s">
        <v>20</v>
      </c>
      <c r="H894" s="9">
        <f t="shared" si="79"/>
        <v>76.016483516483518</v>
      </c>
      <c r="I894">
        <v>182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80"/>
        <v>40319.208333333336</v>
      </c>
      <c r="O894" s="11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128.21428571428572</v>
      </c>
      <c r="G895" t="s">
        <v>20</v>
      </c>
      <c r="H895" s="9">
        <f t="shared" si="79"/>
        <v>54.120603015075375</v>
      </c>
      <c r="I895">
        <v>199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80"/>
        <v>42170.208333333328</v>
      </c>
      <c r="O895" s="11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188.70588235294116</v>
      </c>
      <c r="G896" t="s">
        <v>20</v>
      </c>
      <c r="H896" s="9">
        <f t="shared" si="79"/>
        <v>57.285714285714285</v>
      </c>
      <c r="I896">
        <v>56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80"/>
        <v>41466.208333333336</v>
      </c>
      <c r="O896" s="11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6.9511889862327907</v>
      </c>
      <c r="G897" t="s">
        <v>14</v>
      </c>
      <c r="H897" s="9">
        <f t="shared" si="79"/>
        <v>103.81308411214954</v>
      </c>
      <c r="I897">
        <v>107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80"/>
        <v>43134.25</v>
      </c>
      <c r="O897" s="11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78"/>
        <v>774.43434343434342</v>
      </c>
      <c r="G898" t="s">
        <v>20</v>
      </c>
      <c r="H898" s="9">
        <f t="shared" si="79"/>
        <v>105.02602739726028</v>
      </c>
      <c r="I898">
        <v>1460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80"/>
        <v>40738.208333333336</v>
      </c>
      <c r="O898" s="11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84">(E899/D899)*100</f>
        <v>27.693181818181817</v>
      </c>
      <c r="G899" t="s">
        <v>14</v>
      </c>
      <c r="H899" s="9">
        <f t="shared" ref="H899:H962" si="85">IF(I899=0,0,E899/I899)</f>
        <v>90.259259259259252</v>
      </c>
      <c r="I899">
        <v>27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N962" si="86" xml:space="preserve"> (L899/86400) + DATE(1970,1,1)</f>
        <v>43583.208333333328</v>
      </c>
      <c r="O899" s="11">
        <f t="shared" ref="O899:O962" si="87" xml:space="preserve"> (M899/86400) + 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LEFT(R899,FIND("/",R899)-1)</f>
        <v>theater</v>
      </c>
      <c r="T899" t="str">
        <f t="shared" ref="T899:T962" si="89">RIGHT(R899,LEN(R899)-FIND("/",R899))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52.479620323841424</v>
      </c>
      <c r="G900" t="s">
        <v>14</v>
      </c>
      <c r="H900" s="9">
        <f t="shared" si="85"/>
        <v>76.978705978705975</v>
      </c>
      <c r="I900">
        <v>1221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86"/>
        <v>43815.25</v>
      </c>
      <c r="O900" s="11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407.09677419354841</v>
      </c>
      <c r="G901" t="s">
        <v>20</v>
      </c>
      <c r="H901" s="9">
        <f t="shared" si="85"/>
        <v>102.60162601626017</v>
      </c>
      <c r="I901">
        <v>123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86"/>
        <v>41554.208333333336</v>
      </c>
      <c r="O901" s="11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2</v>
      </c>
      <c r="G902" t="s">
        <v>14</v>
      </c>
      <c r="H902" s="9">
        <f t="shared" si="85"/>
        <v>2</v>
      </c>
      <c r="I902">
        <v>1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86"/>
        <v>41901.208333333336</v>
      </c>
      <c r="O902" s="11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156.17857142857144</v>
      </c>
      <c r="G903" t="s">
        <v>20</v>
      </c>
      <c r="H903" s="9">
        <f t="shared" si="85"/>
        <v>55.0062893081761</v>
      </c>
      <c r="I903">
        <v>159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86"/>
        <v>43298.208333333328</v>
      </c>
      <c r="O903" s="11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252.42857142857144</v>
      </c>
      <c r="G904" t="s">
        <v>20</v>
      </c>
      <c r="H904" s="9">
        <f t="shared" si="85"/>
        <v>32.127272727272725</v>
      </c>
      <c r="I904">
        <v>110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86"/>
        <v>42399.25</v>
      </c>
      <c r="O904" s="11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</v>
      </c>
      <c r="G905" t="s">
        <v>47</v>
      </c>
      <c r="H905" s="9">
        <f t="shared" si="85"/>
        <v>50.642857142857146</v>
      </c>
      <c r="I905">
        <v>14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86"/>
        <v>41034.208333333336</v>
      </c>
      <c r="O905" s="11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12.230769230769232</v>
      </c>
      <c r="G906" t="s">
        <v>14</v>
      </c>
      <c r="H906" s="9">
        <f t="shared" si="85"/>
        <v>49.6875</v>
      </c>
      <c r="I906">
        <v>16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86"/>
        <v>41186.208333333336</v>
      </c>
      <c r="O906" s="11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163.98734177215189</v>
      </c>
      <c r="G907" t="s">
        <v>20</v>
      </c>
      <c r="H907" s="9">
        <f t="shared" si="85"/>
        <v>54.894067796610166</v>
      </c>
      <c r="I907">
        <v>236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86"/>
        <v>41536.208333333336</v>
      </c>
      <c r="O907" s="11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162.98181818181817</v>
      </c>
      <c r="G908" t="s">
        <v>20</v>
      </c>
      <c r="H908" s="9">
        <f t="shared" si="85"/>
        <v>46.931937172774866</v>
      </c>
      <c r="I908">
        <v>191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86"/>
        <v>42868.208333333328</v>
      </c>
      <c r="O908" s="11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20.252747252747252</v>
      </c>
      <c r="G909" t="s">
        <v>14</v>
      </c>
      <c r="H909" s="9">
        <f t="shared" si="85"/>
        <v>44.951219512195124</v>
      </c>
      <c r="I909">
        <v>41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86"/>
        <v>40660.208333333336</v>
      </c>
      <c r="O909" s="11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319.24083769633506</v>
      </c>
      <c r="G910" t="s">
        <v>20</v>
      </c>
      <c r="H910" s="9">
        <f t="shared" si="85"/>
        <v>30.99898322318251</v>
      </c>
      <c r="I910">
        <v>3934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86"/>
        <v>41031.208333333336</v>
      </c>
      <c r="O910" s="11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478.94444444444446</v>
      </c>
      <c r="G911" t="s">
        <v>20</v>
      </c>
      <c r="H911" s="9">
        <f t="shared" si="85"/>
        <v>107.7625</v>
      </c>
      <c r="I911">
        <v>80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86"/>
        <v>43255.208333333328</v>
      </c>
      <c r="O911" s="11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19.556634304207122</v>
      </c>
      <c r="G912" t="s">
        <v>74</v>
      </c>
      <c r="H912" s="9">
        <f t="shared" si="85"/>
        <v>102.07770270270271</v>
      </c>
      <c r="I912">
        <v>296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86"/>
        <v>42026.25</v>
      </c>
      <c r="O912" s="11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198.94827586206895</v>
      </c>
      <c r="G913" t="s">
        <v>20</v>
      </c>
      <c r="H913" s="9">
        <f t="shared" si="85"/>
        <v>24.976190476190474</v>
      </c>
      <c r="I913">
        <v>462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86"/>
        <v>43717.208333333328</v>
      </c>
      <c r="O913" s="11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795</v>
      </c>
      <c r="G914" t="s">
        <v>20</v>
      </c>
      <c r="H914" s="9">
        <f t="shared" si="85"/>
        <v>79.944134078212286</v>
      </c>
      <c r="I914">
        <v>179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86"/>
        <v>41157.208333333336</v>
      </c>
      <c r="O914" s="11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50.621082621082621</v>
      </c>
      <c r="G915" t="s">
        <v>14</v>
      </c>
      <c r="H915" s="9">
        <f t="shared" si="85"/>
        <v>67.946462715105156</v>
      </c>
      <c r="I915">
        <v>523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86"/>
        <v>43597.208333333328</v>
      </c>
      <c r="O915" s="11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57.4375</v>
      </c>
      <c r="G916" t="s">
        <v>14</v>
      </c>
      <c r="H916" s="9">
        <f t="shared" si="85"/>
        <v>26.070921985815602</v>
      </c>
      <c r="I916">
        <v>141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86"/>
        <v>41490.208333333336</v>
      </c>
      <c r="O916" s="11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155.62827640984909</v>
      </c>
      <c r="G917" t="s">
        <v>20</v>
      </c>
      <c r="H917" s="9">
        <f t="shared" si="85"/>
        <v>105.0032154340836</v>
      </c>
      <c r="I917">
        <v>1866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86"/>
        <v>42976.208333333328</v>
      </c>
      <c r="O917" s="11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36.297297297297298</v>
      </c>
      <c r="G918" t="s">
        <v>14</v>
      </c>
      <c r="H918" s="9">
        <f t="shared" si="85"/>
        <v>25.826923076923077</v>
      </c>
      <c r="I918">
        <v>52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86"/>
        <v>41991.25</v>
      </c>
      <c r="O918" s="11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58.25</v>
      </c>
      <c r="G919" t="s">
        <v>47</v>
      </c>
      <c r="H919" s="9">
        <f t="shared" si="85"/>
        <v>77.666666666666671</v>
      </c>
      <c r="I919">
        <v>27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86"/>
        <v>40722.208333333336</v>
      </c>
      <c r="O919" s="11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237.39473684210526</v>
      </c>
      <c r="G920" t="s">
        <v>20</v>
      </c>
      <c r="H920" s="9">
        <f t="shared" si="85"/>
        <v>57.82692307692308</v>
      </c>
      <c r="I920">
        <v>156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86"/>
        <v>41117.208333333336</v>
      </c>
      <c r="O920" s="11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58.75</v>
      </c>
      <c r="G921" t="s">
        <v>14</v>
      </c>
      <c r="H921" s="9">
        <f t="shared" si="85"/>
        <v>92.955555555555549</v>
      </c>
      <c r="I921">
        <v>225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86"/>
        <v>43022.208333333328</v>
      </c>
      <c r="O921" s="11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182.56603773584905</v>
      </c>
      <c r="G922" t="s">
        <v>20</v>
      </c>
      <c r="H922" s="9">
        <f t="shared" si="85"/>
        <v>37.945098039215686</v>
      </c>
      <c r="I922">
        <v>255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86"/>
        <v>43503.25</v>
      </c>
      <c r="O922" s="11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0.75436408977556113</v>
      </c>
      <c r="G923" t="s">
        <v>14</v>
      </c>
      <c r="H923" s="9">
        <f t="shared" si="85"/>
        <v>31.842105263157894</v>
      </c>
      <c r="I923">
        <v>38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86"/>
        <v>40951.25</v>
      </c>
      <c r="O923" s="11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175.95330739299609</v>
      </c>
      <c r="G924" t="s">
        <v>20</v>
      </c>
      <c r="H924" s="9">
        <f t="shared" si="85"/>
        <v>40</v>
      </c>
      <c r="I924">
        <v>2261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86"/>
        <v>43443.25</v>
      </c>
      <c r="O924" s="11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237.88235294117646</v>
      </c>
      <c r="G925" t="s">
        <v>20</v>
      </c>
      <c r="H925" s="9">
        <f t="shared" si="85"/>
        <v>101.1</v>
      </c>
      <c r="I925">
        <v>40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86"/>
        <v>40373.208333333336</v>
      </c>
      <c r="O925" s="11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488.05076142131981</v>
      </c>
      <c r="G926" t="s">
        <v>20</v>
      </c>
      <c r="H926" s="9">
        <f t="shared" si="85"/>
        <v>84.006989951944078</v>
      </c>
      <c r="I926">
        <v>2289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86"/>
        <v>43769.208333333328</v>
      </c>
      <c r="O926" s="11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224.06666666666669</v>
      </c>
      <c r="G927" t="s">
        <v>20</v>
      </c>
      <c r="H927" s="9">
        <f t="shared" si="85"/>
        <v>103.41538461538461</v>
      </c>
      <c r="I927">
        <v>65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86"/>
        <v>43000.208333333328</v>
      </c>
      <c r="O927" s="11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18.126436781609197</v>
      </c>
      <c r="G928" t="s">
        <v>14</v>
      </c>
      <c r="H928" s="9">
        <f t="shared" si="85"/>
        <v>105.13333333333334</v>
      </c>
      <c r="I928">
        <v>15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86"/>
        <v>42502.208333333328</v>
      </c>
      <c r="O928" s="11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45.847222222222221</v>
      </c>
      <c r="G929" t="s">
        <v>14</v>
      </c>
      <c r="H929" s="9">
        <f t="shared" si="85"/>
        <v>89.21621621621621</v>
      </c>
      <c r="I929">
        <v>37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86"/>
        <v>41102.208333333336</v>
      </c>
      <c r="O929" s="11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117.31541218637993</v>
      </c>
      <c r="G930" t="s">
        <v>20</v>
      </c>
      <c r="H930" s="9">
        <f t="shared" si="85"/>
        <v>51.995234312946785</v>
      </c>
      <c r="I930">
        <v>3777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86"/>
        <v>41637.25</v>
      </c>
      <c r="O930" s="11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217.30909090909088</v>
      </c>
      <c r="G931" t="s">
        <v>20</v>
      </c>
      <c r="H931" s="9">
        <f t="shared" si="85"/>
        <v>64.956521739130437</v>
      </c>
      <c r="I931">
        <v>184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86"/>
        <v>42858.208333333328</v>
      </c>
      <c r="O931" s="11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112.28571428571428</v>
      </c>
      <c r="G932" t="s">
        <v>20</v>
      </c>
      <c r="H932" s="9">
        <f t="shared" si="85"/>
        <v>46.235294117647058</v>
      </c>
      <c r="I932">
        <v>85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86"/>
        <v>42060.25</v>
      </c>
      <c r="O932" s="11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72.51898734177216</v>
      </c>
      <c r="G933" t="s">
        <v>14</v>
      </c>
      <c r="H933" s="9">
        <f t="shared" si="85"/>
        <v>51.151785714285715</v>
      </c>
      <c r="I933">
        <v>112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86"/>
        <v>41818.208333333336</v>
      </c>
      <c r="O933" s="11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212.30434782608697</v>
      </c>
      <c r="G934" t="s">
        <v>20</v>
      </c>
      <c r="H934" s="9">
        <f t="shared" si="85"/>
        <v>33.909722222222221</v>
      </c>
      <c r="I934">
        <v>144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86"/>
        <v>41709.208333333336</v>
      </c>
      <c r="O934" s="11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239.74657534246577</v>
      </c>
      <c r="G935" t="s">
        <v>20</v>
      </c>
      <c r="H935" s="9">
        <f t="shared" si="85"/>
        <v>92.016298633017882</v>
      </c>
      <c r="I935">
        <v>1902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86"/>
        <v>41372.208333333336</v>
      </c>
      <c r="O935" s="11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181.93548387096774</v>
      </c>
      <c r="G936" t="s">
        <v>20</v>
      </c>
      <c r="H936" s="9">
        <f t="shared" si="85"/>
        <v>107.42857142857143</v>
      </c>
      <c r="I936">
        <v>105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86"/>
        <v>42422.25</v>
      </c>
      <c r="O936" s="11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164.13114754098362</v>
      </c>
      <c r="G937" t="s">
        <v>20</v>
      </c>
      <c r="H937" s="9">
        <f t="shared" si="85"/>
        <v>75.848484848484844</v>
      </c>
      <c r="I937">
        <v>132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86"/>
        <v>42209.208333333328</v>
      </c>
      <c r="O937" s="11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1.6375968992248062</v>
      </c>
      <c r="G938" t="s">
        <v>14</v>
      </c>
      <c r="H938" s="9">
        <f t="shared" si="85"/>
        <v>80.476190476190482</v>
      </c>
      <c r="I938">
        <v>21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86"/>
        <v>43668.208333333328</v>
      </c>
      <c r="O938" s="11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49.64385964912281</v>
      </c>
      <c r="G939" t="s">
        <v>74</v>
      </c>
      <c r="H939" s="9">
        <f t="shared" si="85"/>
        <v>86.978483606557376</v>
      </c>
      <c r="I939">
        <v>976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86"/>
        <v>42334.25</v>
      </c>
      <c r="O939" s="11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109.70652173913042</v>
      </c>
      <c r="G940" t="s">
        <v>20</v>
      </c>
      <c r="H940" s="9">
        <f t="shared" si="85"/>
        <v>105.13541666666667</v>
      </c>
      <c r="I940">
        <v>96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86"/>
        <v>43263.208333333328</v>
      </c>
      <c r="O940" s="11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49.217948717948715</v>
      </c>
      <c r="G941" t="s">
        <v>14</v>
      </c>
      <c r="H941" s="9">
        <f t="shared" si="85"/>
        <v>57.298507462686565</v>
      </c>
      <c r="I941">
        <v>67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86"/>
        <v>40670.208333333336</v>
      </c>
      <c r="O941" s="11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62.232323232323225</v>
      </c>
      <c r="G942" t="s">
        <v>47</v>
      </c>
      <c r="H942" s="9">
        <f t="shared" si="85"/>
        <v>93.348484848484844</v>
      </c>
      <c r="I942">
        <v>66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86"/>
        <v>41244.25</v>
      </c>
      <c r="O942" s="11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13.05813953488372</v>
      </c>
      <c r="G943" t="s">
        <v>14</v>
      </c>
      <c r="H943" s="9">
        <f t="shared" si="85"/>
        <v>71.987179487179489</v>
      </c>
      <c r="I943">
        <v>78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86"/>
        <v>40552.25</v>
      </c>
      <c r="O943" s="11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64.635416666666671</v>
      </c>
      <c r="G944" t="s">
        <v>14</v>
      </c>
      <c r="H944" s="9">
        <f t="shared" si="85"/>
        <v>92.611940298507463</v>
      </c>
      <c r="I944">
        <v>67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86"/>
        <v>40568.25</v>
      </c>
      <c r="O944" s="11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159.58666666666667</v>
      </c>
      <c r="G945" t="s">
        <v>20</v>
      </c>
      <c r="H945" s="9">
        <f t="shared" si="85"/>
        <v>104.99122807017544</v>
      </c>
      <c r="I945">
        <v>114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86"/>
        <v>41906.208333333336</v>
      </c>
      <c r="O945" s="11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81.42</v>
      </c>
      <c r="G946" t="s">
        <v>14</v>
      </c>
      <c r="H946" s="9">
        <f t="shared" si="85"/>
        <v>30.958174904942965</v>
      </c>
      <c r="I946">
        <v>263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86"/>
        <v>42776.25</v>
      </c>
      <c r="O946" s="11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32.444767441860463</v>
      </c>
      <c r="G947" t="s">
        <v>14</v>
      </c>
      <c r="H947" s="9">
        <f t="shared" si="85"/>
        <v>33.001182732111175</v>
      </c>
      <c r="I947">
        <v>1691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86"/>
        <v>41004.208333333336</v>
      </c>
      <c r="O947" s="11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</v>
      </c>
      <c r="G948" t="s">
        <v>14</v>
      </c>
      <c r="H948" s="9">
        <f t="shared" si="85"/>
        <v>84.187845303867405</v>
      </c>
      <c r="I948">
        <v>181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86"/>
        <v>40710.208333333336</v>
      </c>
      <c r="O948" s="11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26.694444444444443</v>
      </c>
      <c r="G949" t="s">
        <v>14</v>
      </c>
      <c r="H949" s="9">
        <f t="shared" si="85"/>
        <v>73.92307692307692</v>
      </c>
      <c r="I949">
        <v>13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86"/>
        <v>41908.208333333336</v>
      </c>
      <c r="O949" s="11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62.957446808510639</v>
      </c>
      <c r="G950" t="s">
        <v>74</v>
      </c>
      <c r="H950" s="9">
        <f t="shared" si="85"/>
        <v>36.987499999999997</v>
      </c>
      <c r="I950">
        <v>160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86"/>
        <v>41985.25</v>
      </c>
      <c r="O950" s="11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161.35593220338984</v>
      </c>
      <c r="G951" t="s">
        <v>20</v>
      </c>
      <c r="H951" s="9">
        <f t="shared" si="85"/>
        <v>46.896551724137929</v>
      </c>
      <c r="I951">
        <v>203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86"/>
        <v>42112.208333333328</v>
      </c>
      <c r="O951" s="11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5</v>
      </c>
      <c r="G952" t="s">
        <v>14</v>
      </c>
      <c r="H952" s="9">
        <f t="shared" si="85"/>
        <v>5</v>
      </c>
      <c r="I952">
        <v>1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86"/>
        <v>43571.208333333328</v>
      </c>
      <c r="O952" s="11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1096.9379310344827</v>
      </c>
      <c r="G953" t="s">
        <v>20</v>
      </c>
      <c r="H953" s="9">
        <f t="shared" si="85"/>
        <v>102.02437459910199</v>
      </c>
      <c r="I953">
        <v>1559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86"/>
        <v>42730.25</v>
      </c>
      <c r="O953" s="11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70.094158075601371</v>
      </c>
      <c r="G954" t="s">
        <v>74</v>
      </c>
      <c r="H954" s="9">
        <f t="shared" si="85"/>
        <v>45.007502206531335</v>
      </c>
      <c r="I954">
        <v>2266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86"/>
        <v>42591.208333333328</v>
      </c>
      <c r="O954" s="11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60</v>
      </c>
      <c r="G955" t="s">
        <v>14</v>
      </c>
      <c r="H955" s="9">
        <f t="shared" si="85"/>
        <v>94.285714285714292</v>
      </c>
      <c r="I955">
        <v>21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86"/>
        <v>42358.25</v>
      </c>
      <c r="O955" s="11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367.0985915492958</v>
      </c>
      <c r="G956" t="s">
        <v>20</v>
      </c>
      <c r="H956" s="9">
        <f t="shared" si="85"/>
        <v>101.02325581395348</v>
      </c>
      <c r="I956">
        <v>1548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86"/>
        <v>41174.208333333336</v>
      </c>
      <c r="O956" s="11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1109</v>
      </c>
      <c r="G957" t="s">
        <v>20</v>
      </c>
      <c r="H957" s="9">
        <f t="shared" si="85"/>
        <v>97.037499999999994</v>
      </c>
      <c r="I957">
        <v>80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86"/>
        <v>41238.25</v>
      </c>
      <c r="O957" s="11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19.028784648187631</v>
      </c>
      <c r="G958" t="s">
        <v>14</v>
      </c>
      <c r="H958" s="9">
        <f t="shared" si="85"/>
        <v>43.00963855421687</v>
      </c>
      <c r="I958">
        <v>830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86"/>
        <v>42360.25</v>
      </c>
      <c r="O958" s="11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126.87755102040816</v>
      </c>
      <c r="G959" t="s">
        <v>20</v>
      </c>
      <c r="H959" s="9">
        <f t="shared" si="85"/>
        <v>94.916030534351151</v>
      </c>
      <c r="I959">
        <v>131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86"/>
        <v>40955.25</v>
      </c>
      <c r="O959" s="11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734.63636363636363</v>
      </c>
      <c r="G960" t="s">
        <v>20</v>
      </c>
      <c r="H960" s="9">
        <f t="shared" si="85"/>
        <v>72.151785714285708</v>
      </c>
      <c r="I960">
        <v>112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86"/>
        <v>40350.208333333336</v>
      </c>
      <c r="O960" s="11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4.5731034482758623</v>
      </c>
      <c r="G961" t="s">
        <v>14</v>
      </c>
      <c r="H961" s="9">
        <f t="shared" si="85"/>
        <v>51.007692307692309</v>
      </c>
      <c r="I961">
        <v>130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86"/>
        <v>40357.208333333336</v>
      </c>
      <c r="O961" s="11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4"/>
        <v>85.054545454545448</v>
      </c>
      <c r="G962" t="s">
        <v>14</v>
      </c>
      <c r="H962" s="9">
        <f t="shared" si="85"/>
        <v>85.054545454545448</v>
      </c>
      <c r="I962">
        <v>55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86"/>
        <v>42408.25</v>
      </c>
      <c r="O962" s="11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90">(E963/D963)*100</f>
        <v>119.29824561403508</v>
      </c>
      <c r="G963" t="s">
        <v>20</v>
      </c>
      <c r="H963" s="9">
        <f t="shared" ref="H963:H1001" si="91">IF(I963=0,0,E963/I963)</f>
        <v>43.87096774193548</v>
      </c>
      <c r="I963">
        <v>155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N1001" si="92" xml:space="preserve"> (L963/86400) + DATE(1970,1,1)</f>
        <v>40591.25</v>
      </c>
      <c r="O963" s="11">
        <f t="shared" ref="O963:O1001" si="93" xml:space="preserve"> (M963/86400) + 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LEFT(R963,FIND("/",R963)-1)</f>
        <v>publishing</v>
      </c>
      <c r="T963" t="str">
        <f t="shared" ref="T963:T1001" si="95">RIGHT(R963,LEN(R963)-FIND("/",R963))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296.02777777777777</v>
      </c>
      <c r="G964" t="s">
        <v>20</v>
      </c>
      <c r="H964" s="9">
        <f t="shared" si="91"/>
        <v>40.063909774436091</v>
      </c>
      <c r="I964">
        <v>266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92"/>
        <v>41592.25</v>
      </c>
      <c r="O964" s="11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84.694915254237287</v>
      </c>
      <c r="G965" t="s">
        <v>14</v>
      </c>
      <c r="H965" s="9">
        <f t="shared" si="91"/>
        <v>43.833333333333336</v>
      </c>
      <c r="I965">
        <v>114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92"/>
        <v>40607.25</v>
      </c>
      <c r="O965" s="11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355.7837837837838</v>
      </c>
      <c r="G966" t="s">
        <v>20</v>
      </c>
      <c r="H966" s="9">
        <f t="shared" si="91"/>
        <v>84.92903225806451</v>
      </c>
      <c r="I966">
        <v>155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92"/>
        <v>42135.208333333328</v>
      </c>
      <c r="O966" s="11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386.40909090909093</v>
      </c>
      <c r="G967" t="s">
        <v>20</v>
      </c>
      <c r="H967" s="9">
        <f t="shared" si="91"/>
        <v>41.067632850241544</v>
      </c>
      <c r="I967">
        <v>207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92"/>
        <v>40203.25</v>
      </c>
      <c r="O967" s="11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792.23529411764707</v>
      </c>
      <c r="G968" t="s">
        <v>20</v>
      </c>
      <c r="H968" s="9">
        <f t="shared" si="91"/>
        <v>54.971428571428568</v>
      </c>
      <c r="I968">
        <v>245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92"/>
        <v>42901.208333333328</v>
      </c>
      <c r="O968" s="11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137.03393665158373</v>
      </c>
      <c r="G969" t="s">
        <v>20</v>
      </c>
      <c r="H969" s="9">
        <f t="shared" si="91"/>
        <v>77.010807374443743</v>
      </c>
      <c r="I969">
        <v>1573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92"/>
        <v>41005.208333333336</v>
      </c>
      <c r="O969" s="11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338.20833333333337</v>
      </c>
      <c r="G970" t="s">
        <v>20</v>
      </c>
      <c r="H970" s="9">
        <f t="shared" si="91"/>
        <v>71.201754385964918</v>
      </c>
      <c r="I970">
        <v>114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92"/>
        <v>40544.25</v>
      </c>
      <c r="O970" s="11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108.22784810126582</v>
      </c>
      <c r="G971" t="s">
        <v>20</v>
      </c>
      <c r="H971" s="9">
        <f t="shared" si="91"/>
        <v>91.935483870967744</v>
      </c>
      <c r="I971">
        <v>93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92"/>
        <v>43821.25</v>
      </c>
      <c r="O971" s="11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60.757639620653315</v>
      </c>
      <c r="G972" t="s">
        <v>14</v>
      </c>
      <c r="H972" s="9">
        <f t="shared" si="91"/>
        <v>97.069023569023571</v>
      </c>
      <c r="I972">
        <v>594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92"/>
        <v>40672.208333333336</v>
      </c>
      <c r="O972" s="11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27.725490196078432</v>
      </c>
      <c r="G973" t="s">
        <v>14</v>
      </c>
      <c r="H973" s="9">
        <f t="shared" si="91"/>
        <v>58.916666666666664</v>
      </c>
      <c r="I973">
        <v>24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92"/>
        <v>41555.208333333336</v>
      </c>
      <c r="O973" s="11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228.3934426229508</v>
      </c>
      <c r="G974" t="s">
        <v>20</v>
      </c>
      <c r="H974" s="9">
        <f t="shared" si="91"/>
        <v>58.015466983938133</v>
      </c>
      <c r="I974">
        <v>1681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92"/>
        <v>41792.208333333336</v>
      </c>
      <c r="O974" s="11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21.615194054500414</v>
      </c>
      <c r="G975" t="s">
        <v>14</v>
      </c>
      <c r="H975" s="9">
        <f t="shared" si="91"/>
        <v>103.87301587301587</v>
      </c>
      <c r="I975">
        <v>252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92"/>
        <v>40522.25</v>
      </c>
      <c r="O975" s="11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373.875</v>
      </c>
      <c r="G976" t="s">
        <v>20</v>
      </c>
      <c r="H976" s="9">
        <f t="shared" si="91"/>
        <v>93.46875</v>
      </c>
      <c r="I976">
        <v>32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92"/>
        <v>41412.208333333336</v>
      </c>
      <c r="O976" s="11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154.92592592592592</v>
      </c>
      <c r="G977" t="s">
        <v>20</v>
      </c>
      <c r="H977" s="9">
        <f t="shared" si="91"/>
        <v>61.970370370370368</v>
      </c>
      <c r="I977">
        <v>135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92"/>
        <v>42337.25</v>
      </c>
      <c r="O977" s="11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322.14999999999998</v>
      </c>
      <c r="G978" t="s">
        <v>20</v>
      </c>
      <c r="H978" s="9">
        <f t="shared" si="91"/>
        <v>92.042857142857144</v>
      </c>
      <c r="I978">
        <v>140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92"/>
        <v>40571.25</v>
      </c>
      <c r="O978" s="11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73.957142857142856</v>
      </c>
      <c r="G979" t="s">
        <v>14</v>
      </c>
      <c r="H979" s="9">
        <f t="shared" si="91"/>
        <v>77.268656716417908</v>
      </c>
      <c r="I979">
        <v>67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92"/>
        <v>43138.25</v>
      </c>
      <c r="O979" s="11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864.1</v>
      </c>
      <c r="G980" t="s">
        <v>20</v>
      </c>
      <c r="H980" s="9">
        <f t="shared" si="91"/>
        <v>93.923913043478265</v>
      </c>
      <c r="I980">
        <v>92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92"/>
        <v>42686.25</v>
      </c>
      <c r="O980" s="11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143.26245847176079</v>
      </c>
      <c r="G981" t="s">
        <v>20</v>
      </c>
      <c r="H981" s="9">
        <f t="shared" si="91"/>
        <v>84.969458128078813</v>
      </c>
      <c r="I981">
        <v>1015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92"/>
        <v>42078.208333333328</v>
      </c>
      <c r="O981" s="11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40.281762295081968</v>
      </c>
      <c r="G982" t="s">
        <v>14</v>
      </c>
      <c r="H982" s="9">
        <f t="shared" si="91"/>
        <v>105.97035040431267</v>
      </c>
      <c r="I982">
        <v>742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92"/>
        <v>42307.208333333328</v>
      </c>
      <c r="O982" s="11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178.22388059701493</v>
      </c>
      <c r="G983" t="s">
        <v>20</v>
      </c>
      <c r="H983" s="9">
        <f t="shared" si="91"/>
        <v>36.969040247678016</v>
      </c>
      <c r="I983">
        <v>323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92"/>
        <v>43094.25</v>
      </c>
      <c r="O983" s="11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84.930555555555557</v>
      </c>
      <c r="G984" t="s">
        <v>14</v>
      </c>
      <c r="H984" s="9">
        <f t="shared" si="91"/>
        <v>81.533333333333331</v>
      </c>
      <c r="I984">
        <v>75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92"/>
        <v>40743.208333333336</v>
      </c>
      <c r="O984" s="11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145.93648334624322</v>
      </c>
      <c r="G985" t="s">
        <v>20</v>
      </c>
      <c r="H985" s="9">
        <f t="shared" si="91"/>
        <v>80.999140154772135</v>
      </c>
      <c r="I985">
        <v>2326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92"/>
        <v>43681.208333333328</v>
      </c>
      <c r="O985" s="11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152.46153846153848</v>
      </c>
      <c r="G986" t="s">
        <v>20</v>
      </c>
      <c r="H986" s="9">
        <f t="shared" si="91"/>
        <v>26.010498687664043</v>
      </c>
      <c r="I986">
        <v>381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92"/>
        <v>43716.208333333328</v>
      </c>
      <c r="O986" s="11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67.129542790152414</v>
      </c>
      <c r="G987" t="s">
        <v>14</v>
      </c>
      <c r="H987" s="9">
        <f t="shared" si="91"/>
        <v>25.998410896708286</v>
      </c>
      <c r="I987">
        <v>4405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92"/>
        <v>41614.25</v>
      </c>
      <c r="O987" s="11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40.307692307692307</v>
      </c>
      <c r="G988" t="s">
        <v>14</v>
      </c>
      <c r="H988" s="9">
        <f t="shared" si="91"/>
        <v>34.173913043478258</v>
      </c>
      <c r="I988">
        <v>92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92"/>
        <v>40638.208333333336</v>
      </c>
      <c r="O988" s="11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216.79032258064518</v>
      </c>
      <c r="G989" t="s">
        <v>20</v>
      </c>
      <c r="H989" s="9">
        <f t="shared" si="91"/>
        <v>28.002083333333335</v>
      </c>
      <c r="I989">
        <v>480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92"/>
        <v>42852.208333333328</v>
      </c>
      <c r="O989" s="11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52.117021276595743</v>
      </c>
      <c r="G990" t="s">
        <v>14</v>
      </c>
      <c r="H990" s="9">
        <f t="shared" si="91"/>
        <v>76.546875</v>
      </c>
      <c r="I990">
        <v>64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92"/>
        <v>42686.25</v>
      </c>
      <c r="O990" s="11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499.58333333333337</v>
      </c>
      <c r="G991" t="s">
        <v>20</v>
      </c>
      <c r="H991" s="9">
        <f t="shared" si="91"/>
        <v>53.053097345132741</v>
      </c>
      <c r="I991">
        <v>226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92"/>
        <v>43571.208333333328</v>
      </c>
      <c r="O991" s="11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87.679487179487182</v>
      </c>
      <c r="G992" t="s">
        <v>14</v>
      </c>
      <c r="H992" s="9">
        <f t="shared" si="91"/>
        <v>106.859375</v>
      </c>
      <c r="I992">
        <v>64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92"/>
        <v>42432.25</v>
      </c>
      <c r="O992" s="11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113.17346938775511</v>
      </c>
      <c r="G993" t="s">
        <v>20</v>
      </c>
      <c r="H993" s="9">
        <f t="shared" si="91"/>
        <v>46.020746887966808</v>
      </c>
      <c r="I993">
        <v>241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92"/>
        <v>41907.208333333336</v>
      </c>
      <c r="O993" s="11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426.54838709677421</v>
      </c>
      <c r="G994" t="s">
        <v>20</v>
      </c>
      <c r="H994" s="9">
        <f t="shared" si="91"/>
        <v>100.17424242424242</v>
      </c>
      <c r="I994">
        <v>132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92"/>
        <v>43227.208333333328</v>
      </c>
      <c r="O994" s="11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77.632653061224488</v>
      </c>
      <c r="G995" t="s">
        <v>74</v>
      </c>
      <c r="H995" s="9">
        <f t="shared" si="91"/>
        <v>101.44</v>
      </c>
      <c r="I995">
        <v>75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92"/>
        <v>42362.25</v>
      </c>
      <c r="O995" s="11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52.496810772501767</v>
      </c>
      <c r="G996" t="s">
        <v>14</v>
      </c>
      <c r="H996" s="9">
        <f t="shared" si="91"/>
        <v>87.972684085510693</v>
      </c>
      <c r="I996">
        <v>842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92"/>
        <v>41929.208333333336</v>
      </c>
      <c r="O996" s="11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157.46762589928059</v>
      </c>
      <c r="G997" t="s">
        <v>20</v>
      </c>
      <c r="H997" s="9">
        <f t="shared" si="91"/>
        <v>74.995594713656388</v>
      </c>
      <c r="I997">
        <v>2043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92"/>
        <v>43408.208333333328</v>
      </c>
      <c r="O997" s="11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72.939393939393938</v>
      </c>
      <c r="G998" t="s">
        <v>14</v>
      </c>
      <c r="H998" s="9">
        <f t="shared" si="91"/>
        <v>42.982142857142854</v>
      </c>
      <c r="I998">
        <v>112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92"/>
        <v>41276.25</v>
      </c>
      <c r="O998" s="11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60.565789473684205</v>
      </c>
      <c r="G999" t="s">
        <v>74</v>
      </c>
      <c r="H999" s="9">
        <f t="shared" si="91"/>
        <v>33.115107913669064</v>
      </c>
      <c r="I999">
        <v>139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92"/>
        <v>41659.25</v>
      </c>
      <c r="O999" s="11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56.791291291291287</v>
      </c>
      <c r="G1000" t="s">
        <v>14</v>
      </c>
      <c r="H1000" s="9">
        <f t="shared" si="91"/>
        <v>101.13101604278074</v>
      </c>
      <c r="I1000">
        <v>374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92"/>
        <v>40220.25</v>
      </c>
      <c r="O1000" s="11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56.542754275427541</v>
      </c>
      <c r="G1001" t="s">
        <v>74</v>
      </c>
      <c r="H1001" s="9">
        <f t="shared" si="91"/>
        <v>55.98841354723708</v>
      </c>
      <c r="I1001">
        <v>1122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92"/>
        <v>42550.208333333328</v>
      </c>
      <c r="O1001" s="11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C00000"/>
        <color theme="9"/>
        <color rgb="FF0070C0"/>
      </colorScale>
    </cfRule>
  </conditionalFormatting>
  <conditionalFormatting sqref="G1:H1048576">
    <cfRule type="containsText" dxfId="11" priority="2" operator="containsText" text="live">
      <formula>NOT(ISERROR(SEARCH("live",G1)))</formula>
    </cfRule>
    <cfRule type="containsText" dxfId="10" priority="3" operator="containsText" text="canceled">
      <formula>NOT(ISERROR(SEARCH("canceled",G1)))</formula>
    </cfRule>
    <cfRule type="containsText" dxfId="9" priority="4" operator="containsText" text="successful">
      <formula>NOT(ISERROR(SEARCH("successful",G1)))</formula>
    </cfRule>
    <cfRule type="containsText" dxfId="8" priority="5" operator="containsText" text="failed">
      <formula>NOT(ISERROR(SEARCH("failed",G1)))</formula>
    </cfRule>
  </conditionalFormatting>
  <pageMargins left="0.75" right="0.75" top="1" bottom="1" header="0.5" footer="0.5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ED6C3-7A47-4165-AEA1-8FEF5ABD2DBB}">
  <dimension ref="A1:G31"/>
  <sheetViews>
    <sheetView topLeftCell="A6" workbookViewId="0">
      <selection activeCell="I40" sqref="I40"/>
    </sheetView>
  </sheetViews>
  <sheetFormatPr baseColWidth="10" defaultColWidth="8.83203125" defaultRowHeight="16" x14ac:dyDescent="0.2"/>
  <cols>
    <col min="1" max="1" width="17.33203125" bestFit="1" customWidth="1"/>
    <col min="2" max="2" width="15.1640625" bestFit="1" customWidth="1"/>
    <col min="3" max="3" width="5.6640625" bestFit="1" customWidth="1"/>
    <col min="4" max="4" width="3.83203125" bestFit="1" customWidth="1"/>
    <col min="5" max="5" width="9.1640625" bestFit="1" customWidth="1"/>
    <col min="6" max="6" width="6.83203125" bestFit="1" customWidth="1"/>
    <col min="7" max="8" width="11" bestFit="1" customWidth="1"/>
    <col min="9" max="9" width="5.6640625" bestFit="1" customWidth="1"/>
    <col min="10" max="10" width="12.1640625" bestFit="1" customWidth="1"/>
    <col min="11" max="11" width="9.6640625" bestFit="1" customWidth="1"/>
    <col min="12" max="12" width="10.5" bestFit="1" customWidth="1"/>
    <col min="13" max="13" width="7.1640625" bestFit="1" customWidth="1"/>
    <col min="14" max="14" width="14.1640625" bestFit="1" customWidth="1"/>
    <col min="15" max="15" width="8.6640625" bestFit="1" customWidth="1"/>
    <col min="16" max="16" width="11.6640625" bestFit="1" customWidth="1"/>
    <col min="17" max="17" width="11" bestFit="1" customWidth="1"/>
    <col min="18" max="18" width="10.5" bestFit="1" customWidth="1"/>
    <col min="19" max="19" width="7.1640625" bestFit="1" customWidth="1"/>
    <col min="20" max="20" width="14.1640625" bestFit="1" customWidth="1"/>
    <col min="21" max="21" width="8.6640625" bestFit="1" customWidth="1"/>
    <col min="22" max="22" width="11.6640625" bestFit="1" customWidth="1"/>
    <col min="23" max="23" width="11" bestFit="1" customWidth="1"/>
    <col min="24" max="24" width="12.1640625" bestFit="1" customWidth="1"/>
    <col min="25" max="25" width="9.6640625" bestFit="1" customWidth="1"/>
    <col min="26" max="26" width="10.5" bestFit="1" customWidth="1"/>
    <col min="27" max="27" width="7.1640625" bestFit="1" customWidth="1"/>
    <col min="28" max="28" width="14.1640625" bestFit="1" customWidth="1"/>
    <col min="29" max="29" width="8.6640625" bestFit="1" customWidth="1"/>
    <col min="30" max="30" width="11.6640625" bestFit="1" customWidth="1"/>
    <col min="31" max="31" width="11" bestFit="1" customWidth="1"/>
    <col min="32" max="32" width="12.1640625" bestFit="1" customWidth="1"/>
    <col min="33" max="33" width="9.6640625" bestFit="1" customWidth="1"/>
    <col min="34" max="34" width="10.5" bestFit="1" customWidth="1"/>
    <col min="35" max="35" width="7.1640625" bestFit="1" customWidth="1"/>
    <col min="36" max="36" width="14.1640625" bestFit="1" customWidth="1"/>
    <col min="37" max="37" width="8.6640625" bestFit="1" customWidth="1"/>
    <col min="38" max="38" width="11.6640625" bestFit="1" customWidth="1"/>
    <col min="39" max="39" width="11" bestFit="1" customWidth="1"/>
  </cols>
  <sheetData>
    <row r="1" spans="1:7" x14ac:dyDescent="0.2">
      <c r="A1" s="6" t="s">
        <v>6</v>
      </c>
      <c r="B1" t="s">
        <v>2047</v>
      </c>
    </row>
    <row r="2" spans="1:7" x14ac:dyDescent="0.2">
      <c r="A2" s="6" t="s">
        <v>2031</v>
      </c>
      <c r="B2" t="s">
        <v>2047</v>
      </c>
    </row>
    <row r="4" spans="1:7" x14ac:dyDescent="0.2">
      <c r="A4" s="6" t="s">
        <v>2046</v>
      </c>
      <c r="B4" s="6" t="s">
        <v>2045</v>
      </c>
    </row>
    <row r="5" spans="1:7" x14ac:dyDescent="0.2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  <c r="G5" t="s">
        <v>2044</v>
      </c>
    </row>
    <row r="6" spans="1:7" x14ac:dyDescent="0.2">
      <c r="A6" s="7" t="s">
        <v>2048</v>
      </c>
      <c r="B6">
        <v>1</v>
      </c>
      <c r="C6">
        <v>10</v>
      </c>
      <c r="D6">
        <v>2</v>
      </c>
      <c r="E6">
        <v>21</v>
      </c>
      <c r="G6">
        <v>34</v>
      </c>
    </row>
    <row r="7" spans="1:7" x14ac:dyDescent="0.2">
      <c r="A7" s="7" t="s">
        <v>2049</v>
      </c>
      <c r="E7">
        <v>4</v>
      </c>
      <c r="G7">
        <v>4</v>
      </c>
    </row>
    <row r="8" spans="1:7" x14ac:dyDescent="0.2">
      <c r="A8" s="7" t="s">
        <v>2050</v>
      </c>
      <c r="B8">
        <v>4</v>
      </c>
      <c r="C8">
        <v>21</v>
      </c>
      <c r="D8">
        <v>1</v>
      </c>
      <c r="E8">
        <v>34</v>
      </c>
      <c r="G8">
        <v>60</v>
      </c>
    </row>
    <row r="9" spans="1:7" x14ac:dyDescent="0.2">
      <c r="A9" s="7" t="s">
        <v>2051</v>
      </c>
      <c r="B9">
        <v>2</v>
      </c>
      <c r="C9">
        <v>12</v>
      </c>
      <c r="D9">
        <v>1</v>
      </c>
      <c r="E9">
        <v>22</v>
      </c>
      <c r="G9">
        <v>37</v>
      </c>
    </row>
    <row r="10" spans="1:7" x14ac:dyDescent="0.2">
      <c r="A10" s="7" t="s">
        <v>2052</v>
      </c>
      <c r="C10">
        <v>8</v>
      </c>
      <c r="E10">
        <v>10</v>
      </c>
      <c r="G10">
        <v>18</v>
      </c>
    </row>
    <row r="11" spans="1:7" x14ac:dyDescent="0.2">
      <c r="A11" s="7" t="s">
        <v>2053</v>
      </c>
      <c r="B11">
        <v>1</v>
      </c>
      <c r="C11">
        <v>7</v>
      </c>
      <c r="E11">
        <v>9</v>
      </c>
      <c r="G11">
        <v>17</v>
      </c>
    </row>
    <row r="12" spans="1:7" x14ac:dyDescent="0.2">
      <c r="A12" s="7" t="s">
        <v>2054</v>
      </c>
      <c r="B12">
        <v>4</v>
      </c>
      <c r="C12">
        <v>20</v>
      </c>
      <c r="E12">
        <v>22</v>
      </c>
      <c r="G12">
        <v>46</v>
      </c>
    </row>
    <row r="13" spans="1:7" x14ac:dyDescent="0.2">
      <c r="A13" s="7" t="s">
        <v>2055</v>
      </c>
      <c r="B13">
        <v>3</v>
      </c>
      <c r="C13">
        <v>19</v>
      </c>
      <c r="E13">
        <v>23</v>
      </c>
      <c r="G13">
        <v>45</v>
      </c>
    </row>
    <row r="14" spans="1:7" x14ac:dyDescent="0.2">
      <c r="A14" s="7" t="s">
        <v>2056</v>
      </c>
      <c r="B14">
        <v>1</v>
      </c>
      <c r="C14">
        <v>6</v>
      </c>
      <c r="E14">
        <v>10</v>
      </c>
      <c r="G14">
        <v>17</v>
      </c>
    </row>
    <row r="15" spans="1:7" x14ac:dyDescent="0.2">
      <c r="A15" s="7" t="s">
        <v>2057</v>
      </c>
      <c r="C15">
        <v>3</v>
      </c>
      <c r="E15">
        <v>4</v>
      </c>
      <c r="G15">
        <v>7</v>
      </c>
    </row>
    <row r="16" spans="1:7" x14ac:dyDescent="0.2">
      <c r="A16" s="7" t="s">
        <v>2058</v>
      </c>
      <c r="C16">
        <v>8</v>
      </c>
      <c r="D16">
        <v>1</v>
      </c>
      <c r="E16">
        <v>4</v>
      </c>
      <c r="G16">
        <v>13</v>
      </c>
    </row>
    <row r="17" spans="1:7" x14ac:dyDescent="0.2">
      <c r="A17" s="7" t="s">
        <v>2059</v>
      </c>
      <c r="B17">
        <v>1</v>
      </c>
      <c r="C17">
        <v>6</v>
      </c>
      <c r="D17">
        <v>1</v>
      </c>
      <c r="E17">
        <v>13</v>
      </c>
      <c r="G17">
        <v>21</v>
      </c>
    </row>
    <row r="18" spans="1:7" x14ac:dyDescent="0.2">
      <c r="A18" s="7" t="s">
        <v>2060</v>
      </c>
      <c r="B18">
        <v>4</v>
      </c>
      <c r="C18">
        <v>11</v>
      </c>
      <c r="D18">
        <v>1</v>
      </c>
      <c r="E18">
        <v>26</v>
      </c>
      <c r="G18">
        <v>42</v>
      </c>
    </row>
    <row r="19" spans="1:7" x14ac:dyDescent="0.2">
      <c r="A19" s="7" t="s">
        <v>2061</v>
      </c>
      <c r="B19">
        <v>23</v>
      </c>
      <c r="C19">
        <v>132</v>
      </c>
      <c r="D19">
        <v>2</v>
      </c>
      <c r="E19">
        <v>187</v>
      </c>
      <c r="G19">
        <v>344</v>
      </c>
    </row>
    <row r="20" spans="1:7" x14ac:dyDescent="0.2">
      <c r="A20" s="7" t="s">
        <v>2062</v>
      </c>
      <c r="C20">
        <v>4</v>
      </c>
      <c r="E20">
        <v>4</v>
      </c>
      <c r="G20">
        <v>8</v>
      </c>
    </row>
    <row r="21" spans="1:7" x14ac:dyDescent="0.2">
      <c r="A21" s="7" t="s">
        <v>2063</v>
      </c>
      <c r="B21">
        <v>6</v>
      </c>
      <c r="C21">
        <v>30</v>
      </c>
      <c r="E21">
        <v>49</v>
      </c>
      <c r="G21">
        <v>85</v>
      </c>
    </row>
    <row r="22" spans="1:7" x14ac:dyDescent="0.2">
      <c r="A22" s="7" t="s">
        <v>2064</v>
      </c>
      <c r="C22">
        <v>9</v>
      </c>
      <c r="E22">
        <v>5</v>
      </c>
      <c r="G22">
        <v>14</v>
      </c>
    </row>
    <row r="23" spans="1:7" x14ac:dyDescent="0.2">
      <c r="A23" s="7" t="s">
        <v>2065</v>
      </c>
      <c r="B23">
        <v>1</v>
      </c>
      <c r="C23">
        <v>5</v>
      </c>
      <c r="D23">
        <v>1</v>
      </c>
      <c r="E23">
        <v>9</v>
      </c>
      <c r="G23">
        <v>16</v>
      </c>
    </row>
    <row r="24" spans="1:7" x14ac:dyDescent="0.2">
      <c r="A24" s="7" t="s">
        <v>2066</v>
      </c>
      <c r="B24">
        <v>3</v>
      </c>
      <c r="C24">
        <v>3</v>
      </c>
      <c r="E24">
        <v>11</v>
      </c>
      <c r="G24">
        <v>17</v>
      </c>
    </row>
    <row r="25" spans="1:7" x14ac:dyDescent="0.2">
      <c r="A25" s="7" t="s">
        <v>2067</v>
      </c>
      <c r="C25">
        <v>7</v>
      </c>
      <c r="E25">
        <v>14</v>
      </c>
      <c r="G25">
        <v>21</v>
      </c>
    </row>
    <row r="26" spans="1:7" x14ac:dyDescent="0.2">
      <c r="A26" s="7" t="s">
        <v>2068</v>
      </c>
      <c r="B26">
        <v>1</v>
      </c>
      <c r="C26">
        <v>15</v>
      </c>
      <c r="D26">
        <v>2</v>
      </c>
      <c r="E26">
        <v>17</v>
      </c>
      <c r="G26">
        <v>35</v>
      </c>
    </row>
    <row r="27" spans="1:7" x14ac:dyDescent="0.2">
      <c r="A27" s="7" t="s">
        <v>2069</v>
      </c>
      <c r="C27">
        <v>16</v>
      </c>
      <c r="D27">
        <v>1</v>
      </c>
      <c r="E27">
        <v>28</v>
      </c>
      <c r="G27">
        <v>45</v>
      </c>
    </row>
    <row r="28" spans="1:7" x14ac:dyDescent="0.2">
      <c r="A28" s="7" t="s">
        <v>2070</v>
      </c>
      <c r="B28">
        <v>2</v>
      </c>
      <c r="C28">
        <v>12</v>
      </c>
      <c r="D28">
        <v>1</v>
      </c>
      <c r="E28">
        <v>36</v>
      </c>
      <c r="G28">
        <v>51</v>
      </c>
    </row>
    <row r="29" spans="1:7" x14ac:dyDescent="0.2">
      <c r="A29" s="7" t="s">
        <v>2071</v>
      </c>
      <c r="E29">
        <v>3</v>
      </c>
      <c r="G29">
        <v>3</v>
      </c>
    </row>
    <row r="30" spans="1:7" x14ac:dyDescent="0.2">
      <c r="A30" s="7" t="s">
        <v>2043</v>
      </c>
    </row>
    <row r="31" spans="1:7" x14ac:dyDescent="0.2">
      <c r="A31" s="7" t="s">
        <v>2044</v>
      </c>
      <c r="B31">
        <v>57</v>
      </c>
      <c r="C31">
        <v>364</v>
      </c>
      <c r="D31">
        <v>14</v>
      </c>
      <c r="E31">
        <v>565</v>
      </c>
      <c r="G3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917AF-9864-4DB0-8DAE-F4B9C211DAED}">
  <dimension ref="A1:F14"/>
  <sheetViews>
    <sheetView topLeftCell="B1" workbookViewId="0">
      <selection activeCell="O22" sqref="O22"/>
    </sheetView>
  </sheetViews>
  <sheetFormatPr baseColWidth="10" defaultColWidth="8.83203125" defaultRowHeight="16" x14ac:dyDescent="0.2"/>
  <cols>
    <col min="1" max="1" width="12.33203125" bestFit="1" customWidth="1"/>
    <col min="2" max="2" width="15.1640625" bestFit="1" customWidth="1"/>
    <col min="3" max="3" width="5.6640625" bestFit="1" customWidth="1"/>
    <col min="4" max="4" width="3.83203125" bestFit="1" customWidth="1"/>
    <col min="5" max="5" width="9.1640625" bestFit="1" customWidth="1"/>
    <col min="6" max="7" width="11" bestFit="1" customWidth="1"/>
  </cols>
  <sheetData>
    <row r="1" spans="1:6" x14ac:dyDescent="0.2">
      <c r="A1" s="6" t="s">
        <v>6</v>
      </c>
      <c r="B1" t="s">
        <v>2047</v>
      </c>
    </row>
    <row r="3" spans="1:6" x14ac:dyDescent="0.2">
      <c r="A3" s="6" t="s">
        <v>2046</v>
      </c>
      <c r="B3" s="6" t="s">
        <v>2045</v>
      </c>
    </row>
    <row r="4" spans="1:6" x14ac:dyDescent="0.2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2">
      <c r="A5" s="7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2037</v>
      </c>
      <c r="E8">
        <v>4</v>
      </c>
      <c r="F8">
        <v>4</v>
      </c>
    </row>
    <row r="9" spans="1:6" x14ac:dyDescent="0.2">
      <c r="A9" s="7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2044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B9BF-478E-4390-8A58-9A41A7505B0F}">
  <dimension ref="A1:E18"/>
  <sheetViews>
    <sheetView workbookViewId="0">
      <selection activeCell="X22" sqref="X22"/>
    </sheetView>
  </sheetViews>
  <sheetFormatPr baseColWidth="10" defaultColWidth="8.83203125" defaultRowHeight="16" x14ac:dyDescent="0.2"/>
  <cols>
    <col min="1" max="1" width="14.33203125" bestFit="1" customWidth="1"/>
    <col min="2" max="2" width="15.1640625" bestFit="1" customWidth="1"/>
    <col min="3" max="3" width="5.6640625" bestFit="1" customWidth="1"/>
    <col min="4" max="4" width="9.1640625" bestFit="1" customWidth="1"/>
    <col min="5" max="6" width="10.83203125" bestFit="1" customWidth="1"/>
    <col min="7" max="11" width="4.83203125" bestFit="1" customWidth="1"/>
    <col min="12" max="12" width="7.5" bestFit="1" customWidth="1"/>
    <col min="13" max="22" width="4.83203125" bestFit="1" customWidth="1"/>
    <col min="23" max="23" width="5.6640625" bestFit="1" customWidth="1"/>
    <col min="24" max="31" width="4.83203125" bestFit="1" customWidth="1"/>
    <col min="32" max="32" width="11.1640625" bestFit="1" customWidth="1"/>
    <col min="33" max="41" width="4.83203125" bestFit="1" customWidth="1"/>
    <col min="42" max="42" width="10.83203125" bestFit="1" customWidth="1"/>
    <col min="43" max="880" width="27.6640625" bestFit="1" customWidth="1"/>
    <col min="881" max="881" width="11" bestFit="1" customWidth="1"/>
  </cols>
  <sheetData>
    <row r="1" spans="1:5" x14ac:dyDescent="0.2">
      <c r="A1" s="6" t="s">
        <v>2031</v>
      </c>
      <c r="B1" t="s" vm="2">
        <v>2086</v>
      </c>
    </row>
    <row r="2" spans="1:5" x14ac:dyDescent="0.2">
      <c r="A2" s="6" t="s">
        <v>2087</v>
      </c>
      <c r="B2" t="s" vm="1">
        <v>2086</v>
      </c>
    </row>
    <row r="4" spans="1:5" x14ac:dyDescent="0.2">
      <c r="A4" s="6" t="s">
        <v>2046</v>
      </c>
      <c r="B4" s="6" t="s">
        <v>2045</v>
      </c>
    </row>
    <row r="5" spans="1:5" x14ac:dyDescent="0.2">
      <c r="A5" s="6" t="s">
        <v>2033</v>
      </c>
      <c r="B5" t="s">
        <v>74</v>
      </c>
      <c r="C5" t="s">
        <v>14</v>
      </c>
      <c r="D5" t="s">
        <v>20</v>
      </c>
      <c r="E5" t="s">
        <v>2044</v>
      </c>
    </row>
    <row r="6" spans="1:5" x14ac:dyDescent="0.2">
      <c r="A6" s="7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2">
      <c r="A7" s="7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2">
      <c r="A8" s="7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2">
      <c r="A9" s="7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7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7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7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7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7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7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7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7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7" t="s">
        <v>2044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FAD90-8F7E-4F15-A755-FBCB4CE6BE03}">
  <dimension ref="A1:H13"/>
  <sheetViews>
    <sheetView workbookViewId="0">
      <selection activeCell="I24" sqref="I24"/>
    </sheetView>
  </sheetViews>
  <sheetFormatPr baseColWidth="10" defaultColWidth="8.83203125" defaultRowHeight="16" x14ac:dyDescent="0.2"/>
  <cols>
    <col min="1" max="1" width="27.33203125" bestFit="1" customWidth="1"/>
    <col min="2" max="2" width="16.6640625" bestFit="1" customWidth="1"/>
    <col min="3" max="3" width="13.33203125" bestFit="1" customWidth="1"/>
    <col min="4" max="4" width="15.83203125" bestFit="1" customWidth="1"/>
    <col min="5" max="5" width="12.33203125" bestFit="1" customWidth="1"/>
    <col min="6" max="6" width="19.1640625" style="15" bestFit="1" customWidth="1"/>
    <col min="7" max="7" width="16.1640625" bestFit="1" customWidth="1"/>
    <col min="8" max="8" width="18.83203125" bestFit="1" customWidth="1"/>
  </cols>
  <sheetData>
    <row r="1" spans="1:8" s="13" customFormat="1" x14ac:dyDescent="0.2">
      <c r="A1" s="18" t="s">
        <v>2088</v>
      </c>
      <c r="B1" s="13" t="s">
        <v>2089</v>
      </c>
      <c r="C1" s="13" t="s">
        <v>2090</v>
      </c>
      <c r="D1" s="13" t="s">
        <v>2091</v>
      </c>
      <c r="E1" s="13" t="s">
        <v>2092</v>
      </c>
      <c r="F1" s="14" t="s">
        <v>2093</v>
      </c>
      <c r="G1" s="13" t="s">
        <v>2107</v>
      </c>
      <c r="H1" s="13" t="s">
        <v>2094</v>
      </c>
    </row>
    <row r="2" spans="1:8" x14ac:dyDescent="0.2">
      <c r="A2" s="19" t="s">
        <v>2095</v>
      </c>
      <c r="B2">
        <v>30</v>
      </c>
      <c r="C2">
        <v>20</v>
      </c>
      <c r="D2">
        <v>1</v>
      </c>
      <c r="E2">
        <f>SUM(B2:D2)</f>
        <v>51</v>
      </c>
      <c r="F2" s="15">
        <f>B2/E2</f>
        <v>0.58823529411764708</v>
      </c>
      <c r="G2" s="15">
        <f t="shared" ref="G2:G13" si="0">C2/E2</f>
        <v>0.39215686274509803</v>
      </c>
      <c r="H2" s="15">
        <f>D2/E2</f>
        <v>1.9607843137254902E-2</v>
      </c>
    </row>
    <row r="3" spans="1:8" x14ac:dyDescent="0.2">
      <c r="A3" s="18" t="s">
        <v>2096</v>
      </c>
      <c r="B3">
        <v>191</v>
      </c>
      <c r="C3">
        <v>38</v>
      </c>
      <c r="D3">
        <v>2</v>
      </c>
      <c r="E3">
        <f t="shared" ref="E3:E13" si="1">SUM(B3:D3)</f>
        <v>231</v>
      </c>
      <c r="F3" s="15">
        <f t="shared" ref="F3:F13" si="2">B3/E3</f>
        <v>0.82683982683982682</v>
      </c>
      <c r="G3" s="15">
        <f t="shared" si="0"/>
        <v>0.16450216450216451</v>
      </c>
      <c r="H3" s="15">
        <f t="shared" ref="H3:H13" si="3">D3/E3</f>
        <v>8.658008658008658E-3</v>
      </c>
    </row>
    <row r="4" spans="1:8" x14ac:dyDescent="0.2">
      <c r="A4" s="18" t="s">
        <v>2097</v>
      </c>
      <c r="B4">
        <v>164</v>
      </c>
      <c r="C4">
        <v>126</v>
      </c>
      <c r="D4">
        <v>25</v>
      </c>
      <c r="E4">
        <f t="shared" si="1"/>
        <v>315</v>
      </c>
      <c r="F4" s="15">
        <f t="shared" si="2"/>
        <v>0.52063492063492067</v>
      </c>
      <c r="G4" s="15">
        <f t="shared" si="0"/>
        <v>0.4</v>
      </c>
      <c r="H4" s="15">
        <f t="shared" si="3"/>
        <v>7.9365079365079361E-2</v>
      </c>
    </row>
    <row r="5" spans="1:8" x14ac:dyDescent="0.2">
      <c r="A5" s="18" t="s">
        <v>2098</v>
      </c>
      <c r="B5">
        <v>4</v>
      </c>
      <c r="C5">
        <v>5</v>
      </c>
      <c r="D5">
        <v>0</v>
      </c>
      <c r="E5">
        <f t="shared" si="1"/>
        <v>9</v>
      </c>
      <c r="F5" s="15">
        <f t="shared" si="2"/>
        <v>0.44444444444444442</v>
      </c>
      <c r="G5" s="15">
        <f t="shared" si="0"/>
        <v>0.55555555555555558</v>
      </c>
      <c r="H5" s="15">
        <f t="shared" si="3"/>
        <v>0</v>
      </c>
    </row>
    <row r="6" spans="1:8" x14ac:dyDescent="0.2">
      <c r="A6" s="18" t="s">
        <v>2099</v>
      </c>
      <c r="B6">
        <v>10</v>
      </c>
      <c r="C6">
        <v>0</v>
      </c>
      <c r="D6">
        <v>0</v>
      </c>
      <c r="E6">
        <f t="shared" si="1"/>
        <v>10</v>
      </c>
      <c r="F6" s="15">
        <f t="shared" si="2"/>
        <v>1</v>
      </c>
      <c r="G6" s="15">
        <f t="shared" si="0"/>
        <v>0</v>
      </c>
      <c r="H6" s="15">
        <f t="shared" si="3"/>
        <v>0</v>
      </c>
    </row>
    <row r="7" spans="1:8" x14ac:dyDescent="0.2">
      <c r="A7" s="18" t="s">
        <v>2100</v>
      </c>
      <c r="B7">
        <v>7</v>
      </c>
      <c r="C7">
        <v>0</v>
      </c>
      <c r="D7">
        <v>0</v>
      </c>
      <c r="E7">
        <f t="shared" si="1"/>
        <v>7</v>
      </c>
      <c r="F7" s="15">
        <f t="shared" si="2"/>
        <v>1</v>
      </c>
      <c r="G7" s="15">
        <f t="shared" si="0"/>
        <v>0</v>
      </c>
      <c r="H7" s="15">
        <f t="shared" si="3"/>
        <v>0</v>
      </c>
    </row>
    <row r="8" spans="1:8" x14ac:dyDescent="0.2">
      <c r="A8" s="18" t="s">
        <v>2101</v>
      </c>
      <c r="B8">
        <v>11</v>
      </c>
      <c r="C8">
        <v>3</v>
      </c>
      <c r="D8">
        <v>0</v>
      </c>
      <c r="E8">
        <f t="shared" si="1"/>
        <v>14</v>
      </c>
      <c r="F8" s="15">
        <f t="shared" si="2"/>
        <v>0.7857142857142857</v>
      </c>
      <c r="G8" s="15">
        <f t="shared" si="0"/>
        <v>0.21428571428571427</v>
      </c>
      <c r="H8" s="15">
        <f t="shared" si="3"/>
        <v>0</v>
      </c>
    </row>
    <row r="9" spans="1:8" x14ac:dyDescent="0.2">
      <c r="A9" s="18" t="s">
        <v>2102</v>
      </c>
      <c r="B9">
        <v>7</v>
      </c>
      <c r="C9">
        <v>0</v>
      </c>
      <c r="D9">
        <v>0</v>
      </c>
      <c r="E9">
        <f t="shared" si="1"/>
        <v>7</v>
      </c>
      <c r="F9" s="15">
        <f t="shared" si="2"/>
        <v>1</v>
      </c>
      <c r="G9" s="15">
        <f t="shared" si="0"/>
        <v>0</v>
      </c>
      <c r="H9" s="15">
        <f t="shared" si="3"/>
        <v>0</v>
      </c>
    </row>
    <row r="10" spans="1:8" x14ac:dyDescent="0.2">
      <c r="A10" s="18" t="s">
        <v>2103</v>
      </c>
      <c r="B10">
        <v>8</v>
      </c>
      <c r="C10">
        <v>3</v>
      </c>
      <c r="D10">
        <v>1</v>
      </c>
      <c r="E10">
        <f t="shared" si="1"/>
        <v>12</v>
      </c>
      <c r="F10" s="15">
        <f t="shared" si="2"/>
        <v>0.66666666666666663</v>
      </c>
      <c r="G10" s="15">
        <f t="shared" si="0"/>
        <v>0.25</v>
      </c>
      <c r="H10" s="15">
        <f t="shared" si="3"/>
        <v>8.3333333333333329E-2</v>
      </c>
    </row>
    <row r="11" spans="1:8" x14ac:dyDescent="0.2">
      <c r="A11" s="18" t="s">
        <v>2104</v>
      </c>
      <c r="B11">
        <v>11</v>
      </c>
      <c r="C11">
        <v>3</v>
      </c>
      <c r="D11">
        <v>0</v>
      </c>
      <c r="E11">
        <f t="shared" si="1"/>
        <v>14</v>
      </c>
      <c r="F11" s="15">
        <f t="shared" si="2"/>
        <v>0.7857142857142857</v>
      </c>
      <c r="G11" s="15">
        <f t="shared" si="0"/>
        <v>0.21428571428571427</v>
      </c>
      <c r="H11" s="15">
        <f t="shared" si="3"/>
        <v>0</v>
      </c>
    </row>
    <row r="12" spans="1:8" x14ac:dyDescent="0.2">
      <c r="A12" s="18" t="s">
        <v>2105</v>
      </c>
      <c r="B12">
        <v>8</v>
      </c>
      <c r="C12">
        <v>3</v>
      </c>
      <c r="D12">
        <v>0</v>
      </c>
      <c r="E12">
        <f t="shared" si="1"/>
        <v>11</v>
      </c>
      <c r="F12" s="15">
        <f t="shared" si="2"/>
        <v>0.72727272727272729</v>
      </c>
      <c r="G12" s="15">
        <f t="shared" si="0"/>
        <v>0.27272727272727271</v>
      </c>
      <c r="H12" s="15">
        <f t="shared" si="3"/>
        <v>0</v>
      </c>
    </row>
    <row r="13" spans="1:8" x14ac:dyDescent="0.2">
      <c r="A13" s="18" t="s">
        <v>2106</v>
      </c>
      <c r="B13">
        <v>114</v>
      </c>
      <c r="C13">
        <v>163</v>
      </c>
      <c r="D13">
        <v>28</v>
      </c>
      <c r="E13">
        <f t="shared" si="1"/>
        <v>305</v>
      </c>
      <c r="F13" s="15">
        <f t="shared" si="2"/>
        <v>0.3737704918032787</v>
      </c>
      <c r="G13" s="15">
        <f t="shared" si="0"/>
        <v>0.53442622950819674</v>
      </c>
      <c r="H13" s="15">
        <f t="shared" si="3"/>
        <v>9.1803278688524587E-2</v>
      </c>
    </row>
  </sheetData>
  <pageMargins left="0.7" right="0.7" top="0.75" bottom="0.75" header="0.3" footer="0.3"/>
  <pageSetup paperSize="0" orientation="portrait" horizontalDpi="203" verticalDpi="20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B6FA8-B23C-4F7C-9AF7-908B1884DEBB}">
  <dimension ref="A1:K566"/>
  <sheetViews>
    <sheetView tabSelected="1" topLeftCell="A11" workbookViewId="0">
      <selection activeCell="G19" sqref="G19"/>
    </sheetView>
  </sheetViews>
  <sheetFormatPr baseColWidth="10" defaultColWidth="8.83203125" defaultRowHeight="16" x14ac:dyDescent="0.2"/>
  <cols>
    <col min="1" max="1" width="9.1640625" bestFit="1" customWidth="1"/>
    <col min="2" max="2" width="13.1640625" bestFit="1" customWidth="1"/>
    <col min="4" max="4" width="13.1640625" bestFit="1" customWidth="1"/>
    <col min="7" max="7" width="42.83203125" bestFit="1" customWidth="1"/>
    <col min="11" max="11" width="13.33203125" customWidth="1"/>
  </cols>
  <sheetData>
    <row r="1" spans="1:11" x14ac:dyDescent="0.2">
      <c r="A1" s="13" t="s">
        <v>4</v>
      </c>
      <c r="B1" s="13" t="s">
        <v>5</v>
      </c>
      <c r="C1" s="13" t="s">
        <v>4</v>
      </c>
      <c r="D1" s="13" t="s">
        <v>5</v>
      </c>
      <c r="G1" s="20" t="s">
        <v>2114</v>
      </c>
      <c r="H1" s="21" t="s">
        <v>2115</v>
      </c>
    </row>
    <row r="2" spans="1:11" x14ac:dyDescent="0.2">
      <c r="A2" t="s">
        <v>20</v>
      </c>
      <c r="B2">
        <v>158</v>
      </c>
      <c r="C2" t="s">
        <v>14</v>
      </c>
      <c r="D2">
        <v>0</v>
      </c>
      <c r="G2" s="16" t="s">
        <v>2108</v>
      </c>
      <c r="H2" s="22">
        <f>AVERAGE(D:D)</f>
        <v>585.61538461538464</v>
      </c>
    </row>
    <row r="3" spans="1:11" x14ac:dyDescent="0.2">
      <c r="A3" t="s">
        <v>20</v>
      </c>
      <c r="B3">
        <v>1425</v>
      </c>
      <c r="C3" t="s">
        <v>14</v>
      </c>
      <c r="D3">
        <v>24</v>
      </c>
      <c r="G3" s="16" t="s">
        <v>2109</v>
      </c>
      <c r="H3" s="22">
        <f>MEDIAN(D:D)</f>
        <v>114.5</v>
      </c>
      <c r="J3" s="13" t="s">
        <v>2117</v>
      </c>
      <c r="K3" s="13">
        <f>MAX(B:B)-MIN(B:B)</f>
        <v>7279</v>
      </c>
    </row>
    <row r="4" spans="1:11" x14ac:dyDescent="0.2">
      <c r="A4" t="s">
        <v>20</v>
      </c>
      <c r="B4">
        <v>174</v>
      </c>
      <c r="C4" t="s">
        <v>14</v>
      </c>
      <c r="D4">
        <v>53</v>
      </c>
      <c r="G4" s="16" t="s">
        <v>2110</v>
      </c>
      <c r="H4" s="22">
        <f>MIN(D:D)</f>
        <v>0</v>
      </c>
    </row>
    <row r="5" spans="1:11" x14ac:dyDescent="0.2">
      <c r="A5" t="s">
        <v>20</v>
      </c>
      <c r="B5">
        <v>227</v>
      </c>
      <c r="C5" t="s">
        <v>14</v>
      </c>
      <c r="D5">
        <v>18</v>
      </c>
      <c r="G5" s="16" t="s">
        <v>2111</v>
      </c>
      <c r="H5" s="22">
        <f>MAX(D:D)</f>
        <v>6080</v>
      </c>
    </row>
    <row r="6" spans="1:11" x14ac:dyDescent="0.2">
      <c r="A6" t="s">
        <v>20</v>
      </c>
      <c r="B6">
        <v>220</v>
      </c>
      <c r="C6" t="s">
        <v>14</v>
      </c>
      <c r="D6">
        <v>44</v>
      </c>
      <c r="G6" s="16" t="s">
        <v>2112</v>
      </c>
      <c r="H6" s="22">
        <f>VAR(D:D)</f>
        <v>924113.45496927318</v>
      </c>
    </row>
    <row r="7" spans="1:11" x14ac:dyDescent="0.2">
      <c r="A7" t="s">
        <v>20</v>
      </c>
      <c r="B7">
        <v>98</v>
      </c>
      <c r="C7" t="s">
        <v>14</v>
      </c>
      <c r="D7">
        <v>27</v>
      </c>
      <c r="G7" s="17" t="s">
        <v>2113</v>
      </c>
      <c r="H7" s="23">
        <f>STDEV(D:D)</f>
        <v>961.30819978260524</v>
      </c>
    </row>
    <row r="8" spans="1:11" x14ac:dyDescent="0.2">
      <c r="A8" t="s">
        <v>20</v>
      </c>
      <c r="B8">
        <v>100</v>
      </c>
      <c r="C8" t="s">
        <v>14</v>
      </c>
      <c r="D8">
        <v>55</v>
      </c>
    </row>
    <row r="9" spans="1:11" x14ac:dyDescent="0.2">
      <c r="A9" t="s">
        <v>20</v>
      </c>
      <c r="B9">
        <v>1249</v>
      </c>
      <c r="C9" t="s">
        <v>14</v>
      </c>
      <c r="D9">
        <v>200</v>
      </c>
    </row>
    <row r="10" spans="1:11" x14ac:dyDescent="0.2">
      <c r="A10" t="s">
        <v>20</v>
      </c>
      <c r="B10">
        <v>1396</v>
      </c>
      <c r="C10" t="s">
        <v>14</v>
      </c>
      <c r="D10">
        <v>452</v>
      </c>
      <c r="G10" s="20" t="s">
        <v>2116</v>
      </c>
      <c r="H10" s="21" t="s">
        <v>2115</v>
      </c>
    </row>
    <row r="11" spans="1:11" x14ac:dyDescent="0.2">
      <c r="A11" t="s">
        <v>20</v>
      </c>
      <c r="B11">
        <v>890</v>
      </c>
      <c r="C11" t="s">
        <v>14</v>
      </c>
      <c r="D11">
        <v>674</v>
      </c>
      <c r="G11" s="16" t="s">
        <v>2108</v>
      </c>
      <c r="H11" s="22">
        <f>AVERAGE(B:B)</f>
        <v>851.14690265486729</v>
      </c>
    </row>
    <row r="12" spans="1:11" x14ac:dyDescent="0.2">
      <c r="A12" t="s">
        <v>20</v>
      </c>
      <c r="B12">
        <v>142</v>
      </c>
      <c r="C12" t="s">
        <v>14</v>
      </c>
      <c r="D12">
        <v>558</v>
      </c>
      <c r="G12" s="16" t="s">
        <v>2109</v>
      </c>
      <c r="H12" s="22">
        <f>MEDIAN(B:B)</f>
        <v>201</v>
      </c>
    </row>
    <row r="13" spans="1:11" x14ac:dyDescent="0.2">
      <c r="A13" t="s">
        <v>20</v>
      </c>
      <c r="B13">
        <v>2673</v>
      </c>
      <c r="C13" t="s">
        <v>14</v>
      </c>
      <c r="D13">
        <v>15</v>
      </c>
      <c r="G13" s="16" t="s">
        <v>2110</v>
      </c>
      <c r="H13" s="22">
        <f>MIN(B:B)</f>
        <v>16</v>
      </c>
      <c r="J13" s="13" t="s">
        <v>2117</v>
      </c>
      <c r="K13" s="13">
        <f>MAX(D:D)-MIN(D:D)</f>
        <v>6080</v>
      </c>
    </row>
    <row r="14" spans="1:11" x14ac:dyDescent="0.2">
      <c r="A14" t="s">
        <v>20</v>
      </c>
      <c r="B14">
        <v>163</v>
      </c>
      <c r="C14" t="s">
        <v>14</v>
      </c>
      <c r="D14">
        <v>2307</v>
      </c>
      <c r="G14" s="16" t="s">
        <v>2111</v>
      </c>
      <c r="H14" s="22">
        <f>MAX(B:B)</f>
        <v>7295</v>
      </c>
    </row>
    <row r="15" spans="1:11" x14ac:dyDescent="0.2">
      <c r="A15" t="s">
        <v>20</v>
      </c>
      <c r="B15">
        <v>2220</v>
      </c>
      <c r="C15" t="s">
        <v>14</v>
      </c>
      <c r="D15">
        <v>88</v>
      </c>
      <c r="G15" s="16" t="s">
        <v>2112</v>
      </c>
      <c r="H15" s="22">
        <f>VAR(B:B)</f>
        <v>1606216.5936295739</v>
      </c>
    </row>
    <row r="16" spans="1:11" x14ac:dyDescent="0.2">
      <c r="A16" t="s">
        <v>20</v>
      </c>
      <c r="B16">
        <v>1606</v>
      </c>
      <c r="C16" t="s">
        <v>14</v>
      </c>
      <c r="D16">
        <v>48</v>
      </c>
      <c r="G16" s="17" t="s">
        <v>2113</v>
      </c>
      <c r="H16" s="23">
        <f>STDEV(B:B)</f>
        <v>1267.366006183523</v>
      </c>
    </row>
    <row r="17" spans="1:4" x14ac:dyDescent="0.2">
      <c r="A17" t="s">
        <v>20</v>
      </c>
      <c r="B17">
        <v>129</v>
      </c>
      <c r="C17" t="s">
        <v>14</v>
      </c>
      <c r="D17">
        <v>1</v>
      </c>
    </row>
    <row r="18" spans="1:4" x14ac:dyDescent="0.2">
      <c r="A18" t="s">
        <v>20</v>
      </c>
      <c r="B18">
        <v>226</v>
      </c>
      <c r="C18" t="s">
        <v>14</v>
      </c>
      <c r="D18">
        <v>1467</v>
      </c>
    </row>
    <row r="19" spans="1:4" x14ac:dyDescent="0.2">
      <c r="A19" t="s">
        <v>20</v>
      </c>
      <c r="B19">
        <v>5419</v>
      </c>
      <c r="C19" t="s">
        <v>14</v>
      </c>
      <c r="D19">
        <v>75</v>
      </c>
    </row>
    <row r="20" spans="1:4" x14ac:dyDescent="0.2">
      <c r="A20" t="s">
        <v>20</v>
      </c>
      <c r="B20">
        <v>165</v>
      </c>
      <c r="C20" t="s">
        <v>14</v>
      </c>
      <c r="D20">
        <v>120</v>
      </c>
    </row>
    <row r="21" spans="1:4" x14ac:dyDescent="0.2">
      <c r="A21" t="s">
        <v>20</v>
      </c>
      <c r="B21">
        <v>1965</v>
      </c>
      <c r="C21" t="s">
        <v>14</v>
      </c>
      <c r="D21">
        <v>2253</v>
      </c>
    </row>
    <row r="22" spans="1:4" x14ac:dyDescent="0.2">
      <c r="A22" t="s">
        <v>20</v>
      </c>
      <c r="B22">
        <v>16</v>
      </c>
      <c r="C22" t="s">
        <v>14</v>
      </c>
      <c r="D22">
        <v>5</v>
      </c>
    </row>
    <row r="23" spans="1:4" x14ac:dyDescent="0.2">
      <c r="A23" t="s">
        <v>20</v>
      </c>
      <c r="B23">
        <v>107</v>
      </c>
      <c r="C23" t="s">
        <v>14</v>
      </c>
      <c r="D23">
        <v>38</v>
      </c>
    </row>
    <row r="24" spans="1:4" x14ac:dyDescent="0.2">
      <c r="A24" t="s">
        <v>20</v>
      </c>
      <c r="B24">
        <v>134</v>
      </c>
      <c r="C24" t="s">
        <v>14</v>
      </c>
      <c r="D24">
        <v>12</v>
      </c>
    </row>
    <row r="25" spans="1:4" x14ac:dyDescent="0.2">
      <c r="A25" t="s">
        <v>20</v>
      </c>
      <c r="B25">
        <v>198</v>
      </c>
      <c r="C25" t="s">
        <v>14</v>
      </c>
      <c r="D25">
        <v>1684</v>
      </c>
    </row>
    <row r="26" spans="1:4" x14ac:dyDescent="0.2">
      <c r="A26" t="s">
        <v>20</v>
      </c>
      <c r="B26">
        <v>111</v>
      </c>
      <c r="C26" t="s">
        <v>14</v>
      </c>
      <c r="D26">
        <v>56</v>
      </c>
    </row>
    <row r="27" spans="1:4" x14ac:dyDescent="0.2">
      <c r="A27" t="s">
        <v>20</v>
      </c>
      <c r="B27">
        <v>222</v>
      </c>
      <c r="C27" t="s">
        <v>14</v>
      </c>
      <c r="D27">
        <v>838</v>
      </c>
    </row>
    <row r="28" spans="1:4" x14ac:dyDescent="0.2">
      <c r="A28" t="s">
        <v>20</v>
      </c>
      <c r="B28">
        <v>6212</v>
      </c>
      <c r="C28" t="s">
        <v>14</v>
      </c>
      <c r="D28">
        <v>1000</v>
      </c>
    </row>
    <row r="29" spans="1:4" x14ac:dyDescent="0.2">
      <c r="A29" t="s">
        <v>20</v>
      </c>
      <c r="B29">
        <v>98</v>
      </c>
      <c r="C29" t="s">
        <v>14</v>
      </c>
      <c r="D29">
        <v>1482</v>
      </c>
    </row>
    <row r="30" spans="1:4" x14ac:dyDescent="0.2">
      <c r="A30" t="s">
        <v>20</v>
      </c>
      <c r="B30">
        <v>92</v>
      </c>
      <c r="C30" t="s">
        <v>14</v>
      </c>
      <c r="D30">
        <v>106</v>
      </c>
    </row>
    <row r="31" spans="1:4" x14ac:dyDescent="0.2">
      <c r="A31" t="s">
        <v>20</v>
      </c>
      <c r="B31">
        <v>149</v>
      </c>
      <c r="C31" t="s">
        <v>14</v>
      </c>
      <c r="D31">
        <v>679</v>
      </c>
    </row>
    <row r="32" spans="1:4" x14ac:dyDescent="0.2">
      <c r="A32" t="s">
        <v>20</v>
      </c>
      <c r="B32">
        <v>2431</v>
      </c>
      <c r="C32" t="s">
        <v>14</v>
      </c>
      <c r="D32">
        <v>1220</v>
      </c>
    </row>
    <row r="33" spans="1:4" x14ac:dyDescent="0.2">
      <c r="A33" t="s">
        <v>20</v>
      </c>
      <c r="B33">
        <v>303</v>
      </c>
      <c r="C33" t="s">
        <v>14</v>
      </c>
      <c r="D33">
        <v>1</v>
      </c>
    </row>
    <row r="34" spans="1:4" x14ac:dyDescent="0.2">
      <c r="A34" t="s">
        <v>20</v>
      </c>
      <c r="B34">
        <v>209</v>
      </c>
      <c r="C34" t="s">
        <v>14</v>
      </c>
      <c r="D34">
        <v>37</v>
      </c>
    </row>
    <row r="35" spans="1:4" x14ac:dyDescent="0.2">
      <c r="A35" t="s">
        <v>20</v>
      </c>
      <c r="B35">
        <v>131</v>
      </c>
      <c r="C35" t="s">
        <v>14</v>
      </c>
      <c r="D35">
        <v>60</v>
      </c>
    </row>
    <row r="36" spans="1:4" x14ac:dyDescent="0.2">
      <c r="A36" t="s">
        <v>20</v>
      </c>
      <c r="B36">
        <v>164</v>
      </c>
      <c r="C36" t="s">
        <v>14</v>
      </c>
      <c r="D36">
        <v>296</v>
      </c>
    </row>
    <row r="37" spans="1:4" x14ac:dyDescent="0.2">
      <c r="A37" t="s">
        <v>20</v>
      </c>
      <c r="B37">
        <v>201</v>
      </c>
      <c r="C37" t="s">
        <v>14</v>
      </c>
      <c r="D37">
        <v>3304</v>
      </c>
    </row>
    <row r="38" spans="1:4" x14ac:dyDescent="0.2">
      <c r="A38" t="s">
        <v>20</v>
      </c>
      <c r="B38">
        <v>211</v>
      </c>
      <c r="C38" t="s">
        <v>14</v>
      </c>
      <c r="D38">
        <v>73</v>
      </c>
    </row>
    <row r="39" spans="1:4" x14ac:dyDescent="0.2">
      <c r="A39" t="s">
        <v>20</v>
      </c>
      <c r="B39">
        <v>128</v>
      </c>
      <c r="C39" t="s">
        <v>14</v>
      </c>
      <c r="D39">
        <v>3387</v>
      </c>
    </row>
    <row r="40" spans="1:4" x14ac:dyDescent="0.2">
      <c r="A40" t="s">
        <v>20</v>
      </c>
      <c r="B40">
        <v>1600</v>
      </c>
      <c r="C40" t="s">
        <v>14</v>
      </c>
      <c r="D40">
        <v>662</v>
      </c>
    </row>
    <row r="41" spans="1:4" x14ac:dyDescent="0.2">
      <c r="A41" t="s">
        <v>20</v>
      </c>
      <c r="B41">
        <v>249</v>
      </c>
      <c r="C41" t="s">
        <v>14</v>
      </c>
      <c r="D41">
        <v>774</v>
      </c>
    </row>
    <row r="42" spans="1:4" x14ac:dyDescent="0.2">
      <c r="A42" t="s">
        <v>20</v>
      </c>
      <c r="B42">
        <v>236</v>
      </c>
      <c r="C42" t="s">
        <v>14</v>
      </c>
      <c r="D42">
        <v>672</v>
      </c>
    </row>
    <row r="43" spans="1:4" x14ac:dyDescent="0.2">
      <c r="A43" t="s">
        <v>20</v>
      </c>
      <c r="B43">
        <v>4065</v>
      </c>
      <c r="C43" t="s">
        <v>14</v>
      </c>
      <c r="D43">
        <v>940</v>
      </c>
    </row>
    <row r="44" spans="1:4" x14ac:dyDescent="0.2">
      <c r="A44" t="s">
        <v>20</v>
      </c>
      <c r="B44">
        <v>246</v>
      </c>
      <c r="C44" t="s">
        <v>14</v>
      </c>
      <c r="D44">
        <v>117</v>
      </c>
    </row>
    <row r="45" spans="1:4" x14ac:dyDescent="0.2">
      <c r="A45" t="s">
        <v>20</v>
      </c>
      <c r="B45">
        <v>2475</v>
      </c>
      <c r="C45" t="s">
        <v>14</v>
      </c>
      <c r="D45">
        <v>115</v>
      </c>
    </row>
    <row r="46" spans="1:4" x14ac:dyDescent="0.2">
      <c r="A46" t="s">
        <v>20</v>
      </c>
      <c r="B46">
        <v>76</v>
      </c>
      <c r="C46" t="s">
        <v>14</v>
      </c>
      <c r="D46">
        <v>326</v>
      </c>
    </row>
    <row r="47" spans="1:4" x14ac:dyDescent="0.2">
      <c r="A47" t="s">
        <v>20</v>
      </c>
      <c r="B47">
        <v>54</v>
      </c>
      <c r="C47" t="s">
        <v>14</v>
      </c>
      <c r="D47">
        <v>1</v>
      </c>
    </row>
    <row r="48" spans="1:4" x14ac:dyDescent="0.2">
      <c r="A48" t="s">
        <v>20</v>
      </c>
      <c r="B48">
        <v>88</v>
      </c>
      <c r="C48" t="s">
        <v>14</v>
      </c>
      <c r="D48">
        <v>1467</v>
      </c>
    </row>
    <row r="49" spans="1:4" x14ac:dyDescent="0.2">
      <c r="A49" t="s">
        <v>20</v>
      </c>
      <c r="B49">
        <v>85</v>
      </c>
      <c r="C49" t="s">
        <v>14</v>
      </c>
      <c r="D49">
        <v>5681</v>
      </c>
    </row>
    <row r="50" spans="1:4" x14ac:dyDescent="0.2">
      <c r="A50" t="s">
        <v>20</v>
      </c>
      <c r="B50">
        <v>170</v>
      </c>
      <c r="C50" t="s">
        <v>14</v>
      </c>
      <c r="D50">
        <v>1059</v>
      </c>
    </row>
    <row r="51" spans="1:4" x14ac:dyDescent="0.2">
      <c r="A51" t="s">
        <v>20</v>
      </c>
      <c r="B51">
        <v>330</v>
      </c>
      <c r="C51" t="s">
        <v>14</v>
      </c>
      <c r="D51">
        <v>1194</v>
      </c>
    </row>
    <row r="52" spans="1:4" x14ac:dyDescent="0.2">
      <c r="A52" t="s">
        <v>20</v>
      </c>
      <c r="B52">
        <v>127</v>
      </c>
      <c r="C52" t="s">
        <v>14</v>
      </c>
      <c r="D52">
        <v>30</v>
      </c>
    </row>
    <row r="53" spans="1:4" x14ac:dyDescent="0.2">
      <c r="A53" t="s">
        <v>20</v>
      </c>
      <c r="B53">
        <v>411</v>
      </c>
      <c r="C53" t="s">
        <v>14</v>
      </c>
      <c r="D53">
        <v>75</v>
      </c>
    </row>
    <row r="54" spans="1:4" x14ac:dyDescent="0.2">
      <c r="A54" t="s">
        <v>20</v>
      </c>
      <c r="B54">
        <v>180</v>
      </c>
      <c r="C54" t="s">
        <v>14</v>
      </c>
      <c r="D54">
        <v>955</v>
      </c>
    </row>
    <row r="55" spans="1:4" x14ac:dyDescent="0.2">
      <c r="A55" t="s">
        <v>20</v>
      </c>
      <c r="B55">
        <v>374</v>
      </c>
      <c r="C55" t="s">
        <v>14</v>
      </c>
      <c r="D55">
        <v>67</v>
      </c>
    </row>
    <row r="56" spans="1:4" x14ac:dyDescent="0.2">
      <c r="A56" t="s">
        <v>20</v>
      </c>
      <c r="B56">
        <v>71</v>
      </c>
      <c r="C56" t="s">
        <v>14</v>
      </c>
      <c r="D56">
        <v>5</v>
      </c>
    </row>
    <row r="57" spans="1:4" x14ac:dyDescent="0.2">
      <c r="A57" t="s">
        <v>20</v>
      </c>
      <c r="B57">
        <v>203</v>
      </c>
      <c r="C57" t="s">
        <v>14</v>
      </c>
      <c r="D57">
        <v>26</v>
      </c>
    </row>
    <row r="58" spans="1:4" x14ac:dyDescent="0.2">
      <c r="A58" t="s">
        <v>20</v>
      </c>
      <c r="B58">
        <v>113</v>
      </c>
      <c r="C58" t="s">
        <v>14</v>
      </c>
      <c r="D58">
        <v>1130</v>
      </c>
    </row>
    <row r="59" spans="1:4" x14ac:dyDescent="0.2">
      <c r="A59" t="s">
        <v>20</v>
      </c>
      <c r="B59">
        <v>96</v>
      </c>
      <c r="C59" t="s">
        <v>14</v>
      </c>
      <c r="D59">
        <v>782</v>
      </c>
    </row>
    <row r="60" spans="1:4" x14ac:dyDescent="0.2">
      <c r="A60" t="s">
        <v>20</v>
      </c>
      <c r="B60">
        <v>498</v>
      </c>
      <c r="C60" t="s">
        <v>14</v>
      </c>
      <c r="D60">
        <v>210</v>
      </c>
    </row>
    <row r="61" spans="1:4" x14ac:dyDescent="0.2">
      <c r="A61" t="s">
        <v>20</v>
      </c>
      <c r="B61">
        <v>180</v>
      </c>
      <c r="C61" t="s">
        <v>14</v>
      </c>
      <c r="D61">
        <v>136</v>
      </c>
    </row>
    <row r="62" spans="1:4" x14ac:dyDescent="0.2">
      <c r="A62" t="s">
        <v>20</v>
      </c>
      <c r="B62">
        <v>27</v>
      </c>
      <c r="C62" t="s">
        <v>14</v>
      </c>
      <c r="D62">
        <v>86</v>
      </c>
    </row>
    <row r="63" spans="1:4" x14ac:dyDescent="0.2">
      <c r="A63" t="s">
        <v>20</v>
      </c>
      <c r="B63">
        <v>2331</v>
      </c>
      <c r="C63" t="s">
        <v>14</v>
      </c>
      <c r="D63">
        <v>19</v>
      </c>
    </row>
    <row r="64" spans="1:4" x14ac:dyDescent="0.2">
      <c r="A64" t="s">
        <v>20</v>
      </c>
      <c r="B64">
        <v>113</v>
      </c>
      <c r="C64" t="s">
        <v>14</v>
      </c>
      <c r="D64">
        <v>886</v>
      </c>
    </row>
    <row r="65" spans="1:4" x14ac:dyDescent="0.2">
      <c r="A65" t="s">
        <v>20</v>
      </c>
      <c r="B65">
        <v>164</v>
      </c>
      <c r="C65" t="s">
        <v>14</v>
      </c>
      <c r="D65">
        <v>35</v>
      </c>
    </row>
    <row r="66" spans="1:4" x14ac:dyDescent="0.2">
      <c r="A66" t="s">
        <v>20</v>
      </c>
      <c r="B66">
        <v>164</v>
      </c>
      <c r="C66" t="s">
        <v>14</v>
      </c>
      <c r="D66">
        <v>24</v>
      </c>
    </row>
    <row r="67" spans="1:4" x14ac:dyDescent="0.2">
      <c r="A67" t="s">
        <v>20</v>
      </c>
      <c r="B67">
        <v>336</v>
      </c>
      <c r="C67" t="s">
        <v>14</v>
      </c>
      <c r="D67">
        <v>86</v>
      </c>
    </row>
    <row r="68" spans="1:4" x14ac:dyDescent="0.2">
      <c r="A68" t="s">
        <v>20</v>
      </c>
      <c r="B68">
        <v>1917</v>
      </c>
      <c r="C68" t="s">
        <v>14</v>
      </c>
      <c r="D68">
        <v>243</v>
      </c>
    </row>
    <row r="69" spans="1:4" x14ac:dyDescent="0.2">
      <c r="A69" t="s">
        <v>20</v>
      </c>
      <c r="B69">
        <v>95</v>
      </c>
      <c r="C69" t="s">
        <v>14</v>
      </c>
      <c r="D69">
        <v>65</v>
      </c>
    </row>
    <row r="70" spans="1:4" x14ac:dyDescent="0.2">
      <c r="A70" t="s">
        <v>20</v>
      </c>
      <c r="B70">
        <v>147</v>
      </c>
      <c r="C70" t="s">
        <v>14</v>
      </c>
      <c r="D70">
        <v>100</v>
      </c>
    </row>
    <row r="71" spans="1:4" x14ac:dyDescent="0.2">
      <c r="A71" t="s">
        <v>20</v>
      </c>
      <c r="B71">
        <v>86</v>
      </c>
      <c r="C71" t="s">
        <v>14</v>
      </c>
      <c r="D71">
        <v>168</v>
      </c>
    </row>
    <row r="72" spans="1:4" x14ac:dyDescent="0.2">
      <c r="A72" t="s">
        <v>20</v>
      </c>
      <c r="B72">
        <v>83</v>
      </c>
      <c r="C72" t="s">
        <v>14</v>
      </c>
      <c r="D72">
        <v>13</v>
      </c>
    </row>
    <row r="73" spans="1:4" x14ac:dyDescent="0.2">
      <c r="A73" t="s">
        <v>20</v>
      </c>
      <c r="B73">
        <v>676</v>
      </c>
      <c r="C73" t="s">
        <v>14</v>
      </c>
      <c r="D73">
        <v>1</v>
      </c>
    </row>
    <row r="74" spans="1:4" x14ac:dyDescent="0.2">
      <c r="A74" t="s">
        <v>20</v>
      </c>
      <c r="B74">
        <v>361</v>
      </c>
      <c r="C74" t="s">
        <v>14</v>
      </c>
      <c r="D74">
        <v>40</v>
      </c>
    </row>
    <row r="75" spans="1:4" x14ac:dyDescent="0.2">
      <c r="A75" t="s">
        <v>20</v>
      </c>
      <c r="B75">
        <v>131</v>
      </c>
      <c r="C75" t="s">
        <v>14</v>
      </c>
      <c r="D75">
        <v>226</v>
      </c>
    </row>
    <row r="76" spans="1:4" x14ac:dyDescent="0.2">
      <c r="A76" t="s">
        <v>20</v>
      </c>
      <c r="B76">
        <v>126</v>
      </c>
      <c r="C76" t="s">
        <v>14</v>
      </c>
      <c r="D76">
        <v>1625</v>
      </c>
    </row>
    <row r="77" spans="1:4" x14ac:dyDescent="0.2">
      <c r="A77" t="s">
        <v>20</v>
      </c>
      <c r="B77">
        <v>275</v>
      </c>
      <c r="C77" t="s">
        <v>14</v>
      </c>
      <c r="D77">
        <v>143</v>
      </c>
    </row>
    <row r="78" spans="1:4" x14ac:dyDescent="0.2">
      <c r="A78" t="s">
        <v>20</v>
      </c>
      <c r="B78">
        <v>67</v>
      </c>
      <c r="C78" t="s">
        <v>14</v>
      </c>
      <c r="D78">
        <v>934</v>
      </c>
    </row>
    <row r="79" spans="1:4" x14ac:dyDescent="0.2">
      <c r="A79" t="s">
        <v>20</v>
      </c>
      <c r="B79">
        <v>154</v>
      </c>
      <c r="C79" t="s">
        <v>14</v>
      </c>
      <c r="D79">
        <v>17</v>
      </c>
    </row>
    <row r="80" spans="1:4" x14ac:dyDescent="0.2">
      <c r="A80" t="s">
        <v>20</v>
      </c>
      <c r="B80">
        <v>1782</v>
      </c>
      <c r="C80" t="s">
        <v>14</v>
      </c>
      <c r="D80">
        <v>2179</v>
      </c>
    </row>
    <row r="81" spans="1:4" x14ac:dyDescent="0.2">
      <c r="A81" t="s">
        <v>20</v>
      </c>
      <c r="B81">
        <v>903</v>
      </c>
      <c r="C81" t="s">
        <v>14</v>
      </c>
      <c r="D81">
        <v>931</v>
      </c>
    </row>
    <row r="82" spans="1:4" x14ac:dyDescent="0.2">
      <c r="A82" t="s">
        <v>20</v>
      </c>
      <c r="B82">
        <v>94</v>
      </c>
      <c r="C82" t="s">
        <v>14</v>
      </c>
      <c r="D82">
        <v>92</v>
      </c>
    </row>
    <row r="83" spans="1:4" x14ac:dyDescent="0.2">
      <c r="A83" t="s">
        <v>20</v>
      </c>
      <c r="B83">
        <v>180</v>
      </c>
      <c r="C83" t="s">
        <v>14</v>
      </c>
      <c r="D83">
        <v>57</v>
      </c>
    </row>
    <row r="84" spans="1:4" x14ac:dyDescent="0.2">
      <c r="A84" t="s">
        <v>20</v>
      </c>
      <c r="B84">
        <v>533</v>
      </c>
      <c r="C84" t="s">
        <v>14</v>
      </c>
      <c r="D84">
        <v>41</v>
      </c>
    </row>
    <row r="85" spans="1:4" x14ac:dyDescent="0.2">
      <c r="A85" t="s">
        <v>20</v>
      </c>
      <c r="B85">
        <v>2443</v>
      </c>
      <c r="C85" t="s">
        <v>14</v>
      </c>
      <c r="D85">
        <v>1</v>
      </c>
    </row>
    <row r="86" spans="1:4" x14ac:dyDescent="0.2">
      <c r="A86" t="s">
        <v>20</v>
      </c>
      <c r="B86">
        <v>89</v>
      </c>
      <c r="C86" t="s">
        <v>14</v>
      </c>
      <c r="D86">
        <v>101</v>
      </c>
    </row>
    <row r="87" spans="1:4" x14ac:dyDescent="0.2">
      <c r="A87" t="s">
        <v>20</v>
      </c>
      <c r="B87">
        <v>159</v>
      </c>
      <c r="C87" t="s">
        <v>14</v>
      </c>
      <c r="D87">
        <v>1335</v>
      </c>
    </row>
    <row r="88" spans="1:4" x14ac:dyDescent="0.2">
      <c r="A88" t="s">
        <v>20</v>
      </c>
      <c r="B88">
        <v>50</v>
      </c>
      <c r="C88" t="s">
        <v>14</v>
      </c>
      <c r="D88">
        <v>15</v>
      </c>
    </row>
    <row r="89" spans="1:4" x14ac:dyDescent="0.2">
      <c r="A89" t="s">
        <v>20</v>
      </c>
      <c r="B89">
        <v>186</v>
      </c>
      <c r="C89" t="s">
        <v>14</v>
      </c>
      <c r="D89">
        <v>454</v>
      </c>
    </row>
    <row r="90" spans="1:4" x14ac:dyDescent="0.2">
      <c r="A90" t="s">
        <v>20</v>
      </c>
      <c r="B90">
        <v>1071</v>
      </c>
      <c r="C90" t="s">
        <v>14</v>
      </c>
      <c r="D90">
        <v>3182</v>
      </c>
    </row>
    <row r="91" spans="1:4" x14ac:dyDescent="0.2">
      <c r="A91" t="s">
        <v>20</v>
      </c>
      <c r="B91">
        <v>117</v>
      </c>
      <c r="C91" t="s">
        <v>14</v>
      </c>
      <c r="D91">
        <v>15</v>
      </c>
    </row>
    <row r="92" spans="1:4" x14ac:dyDescent="0.2">
      <c r="A92" t="s">
        <v>20</v>
      </c>
      <c r="B92">
        <v>70</v>
      </c>
      <c r="C92" t="s">
        <v>14</v>
      </c>
      <c r="D92">
        <v>133</v>
      </c>
    </row>
    <row r="93" spans="1:4" x14ac:dyDescent="0.2">
      <c r="A93" t="s">
        <v>20</v>
      </c>
      <c r="B93">
        <v>135</v>
      </c>
      <c r="C93" t="s">
        <v>14</v>
      </c>
      <c r="D93">
        <v>2062</v>
      </c>
    </row>
    <row r="94" spans="1:4" x14ac:dyDescent="0.2">
      <c r="A94" t="s">
        <v>20</v>
      </c>
      <c r="B94">
        <v>768</v>
      </c>
      <c r="C94" t="s">
        <v>14</v>
      </c>
      <c r="D94">
        <v>29</v>
      </c>
    </row>
    <row r="95" spans="1:4" x14ac:dyDescent="0.2">
      <c r="A95" t="s">
        <v>20</v>
      </c>
      <c r="B95">
        <v>199</v>
      </c>
      <c r="C95" t="s">
        <v>14</v>
      </c>
      <c r="D95">
        <v>132</v>
      </c>
    </row>
    <row r="96" spans="1:4" x14ac:dyDescent="0.2">
      <c r="A96" t="s">
        <v>20</v>
      </c>
      <c r="B96">
        <v>107</v>
      </c>
      <c r="C96" t="s">
        <v>14</v>
      </c>
      <c r="D96">
        <v>137</v>
      </c>
    </row>
    <row r="97" spans="1:4" x14ac:dyDescent="0.2">
      <c r="A97" t="s">
        <v>20</v>
      </c>
      <c r="B97">
        <v>195</v>
      </c>
      <c r="C97" t="s">
        <v>14</v>
      </c>
      <c r="D97">
        <v>908</v>
      </c>
    </row>
    <row r="98" spans="1:4" x14ac:dyDescent="0.2">
      <c r="A98" t="s">
        <v>20</v>
      </c>
      <c r="B98">
        <v>3376</v>
      </c>
      <c r="C98" t="s">
        <v>14</v>
      </c>
      <c r="D98">
        <v>10</v>
      </c>
    </row>
    <row r="99" spans="1:4" x14ac:dyDescent="0.2">
      <c r="A99" t="s">
        <v>20</v>
      </c>
      <c r="B99">
        <v>41</v>
      </c>
      <c r="C99" t="s">
        <v>14</v>
      </c>
      <c r="D99">
        <v>1910</v>
      </c>
    </row>
    <row r="100" spans="1:4" x14ac:dyDescent="0.2">
      <c r="A100" t="s">
        <v>20</v>
      </c>
      <c r="B100">
        <v>1821</v>
      </c>
      <c r="C100" t="s">
        <v>14</v>
      </c>
      <c r="D100">
        <v>38</v>
      </c>
    </row>
    <row r="101" spans="1:4" x14ac:dyDescent="0.2">
      <c r="A101" t="s">
        <v>20</v>
      </c>
      <c r="B101">
        <v>164</v>
      </c>
      <c r="C101" t="s">
        <v>14</v>
      </c>
      <c r="D101">
        <v>104</v>
      </c>
    </row>
    <row r="102" spans="1:4" x14ac:dyDescent="0.2">
      <c r="A102" t="s">
        <v>20</v>
      </c>
      <c r="B102">
        <v>157</v>
      </c>
      <c r="C102" t="s">
        <v>14</v>
      </c>
      <c r="D102">
        <v>49</v>
      </c>
    </row>
    <row r="103" spans="1:4" x14ac:dyDescent="0.2">
      <c r="A103" t="s">
        <v>20</v>
      </c>
      <c r="B103">
        <v>246</v>
      </c>
      <c r="C103" t="s">
        <v>14</v>
      </c>
      <c r="D103">
        <v>1</v>
      </c>
    </row>
    <row r="104" spans="1:4" x14ac:dyDescent="0.2">
      <c r="A104" t="s">
        <v>20</v>
      </c>
      <c r="B104">
        <v>1396</v>
      </c>
      <c r="C104" t="s">
        <v>14</v>
      </c>
      <c r="D104">
        <v>245</v>
      </c>
    </row>
    <row r="105" spans="1:4" x14ac:dyDescent="0.2">
      <c r="A105" t="s">
        <v>20</v>
      </c>
      <c r="B105">
        <v>2506</v>
      </c>
      <c r="C105" t="s">
        <v>14</v>
      </c>
      <c r="D105">
        <v>32</v>
      </c>
    </row>
    <row r="106" spans="1:4" x14ac:dyDescent="0.2">
      <c r="A106" t="s">
        <v>20</v>
      </c>
      <c r="B106">
        <v>244</v>
      </c>
      <c r="C106" t="s">
        <v>14</v>
      </c>
      <c r="D106">
        <v>7</v>
      </c>
    </row>
    <row r="107" spans="1:4" x14ac:dyDescent="0.2">
      <c r="A107" t="s">
        <v>20</v>
      </c>
      <c r="B107">
        <v>146</v>
      </c>
      <c r="C107" t="s">
        <v>14</v>
      </c>
      <c r="D107">
        <v>803</v>
      </c>
    </row>
    <row r="108" spans="1:4" x14ac:dyDescent="0.2">
      <c r="A108" t="s">
        <v>20</v>
      </c>
      <c r="B108">
        <v>1267</v>
      </c>
      <c r="C108" t="s">
        <v>14</v>
      </c>
      <c r="D108">
        <v>16</v>
      </c>
    </row>
    <row r="109" spans="1:4" x14ac:dyDescent="0.2">
      <c r="A109" t="s">
        <v>20</v>
      </c>
      <c r="B109">
        <v>1561</v>
      </c>
      <c r="C109" t="s">
        <v>14</v>
      </c>
      <c r="D109">
        <v>31</v>
      </c>
    </row>
    <row r="110" spans="1:4" x14ac:dyDescent="0.2">
      <c r="A110" t="s">
        <v>20</v>
      </c>
      <c r="B110">
        <v>48</v>
      </c>
      <c r="C110" t="s">
        <v>14</v>
      </c>
      <c r="D110">
        <v>108</v>
      </c>
    </row>
    <row r="111" spans="1:4" x14ac:dyDescent="0.2">
      <c r="A111" t="s">
        <v>20</v>
      </c>
      <c r="B111">
        <v>2739</v>
      </c>
      <c r="C111" t="s">
        <v>14</v>
      </c>
      <c r="D111">
        <v>30</v>
      </c>
    </row>
    <row r="112" spans="1:4" x14ac:dyDescent="0.2">
      <c r="A112" t="s">
        <v>20</v>
      </c>
      <c r="B112">
        <v>3537</v>
      </c>
      <c r="C112" t="s">
        <v>14</v>
      </c>
      <c r="D112">
        <v>17</v>
      </c>
    </row>
    <row r="113" spans="1:4" x14ac:dyDescent="0.2">
      <c r="A113" t="s">
        <v>20</v>
      </c>
      <c r="B113">
        <v>2107</v>
      </c>
      <c r="C113" t="s">
        <v>14</v>
      </c>
      <c r="D113">
        <v>80</v>
      </c>
    </row>
    <row r="114" spans="1:4" x14ac:dyDescent="0.2">
      <c r="A114" t="s">
        <v>20</v>
      </c>
      <c r="B114">
        <v>3318</v>
      </c>
      <c r="C114" t="s">
        <v>14</v>
      </c>
      <c r="D114">
        <v>2468</v>
      </c>
    </row>
    <row r="115" spans="1:4" x14ac:dyDescent="0.2">
      <c r="A115" t="s">
        <v>20</v>
      </c>
      <c r="B115">
        <v>340</v>
      </c>
      <c r="C115" t="s">
        <v>14</v>
      </c>
      <c r="D115">
        <v>26</v>
      </c>
    </row>
    <row r="116" spans="1:4" x14ac:dyDescent="0.2">
      <c r="A116" t="s">
        <v>20</v>
      </c>
      <c r="B116">
        <v>1442</v>
      </c>
      <c r="C116" t="s">
        <v>14</v>
      </c>
      <c r="D116">
        <v>73</v>
      </c>
    </row>
    <row r="117" spans="1:4" x14ac:dyDescent="0.2">
      <c r="A117" t="s">
        <v>20</v>
      </c>
      <c r="B117">
        <v>126</v>
      </c>
      <c r="C117" t="s">
        <v>14</v>
      </c>
      <c r="D117">
        <v>128</v>
      </c>
    </row>
    <row r="118" spans="1:4" x14ac:dyDescent="0.2">
      <c r="A118" t="s">
        <v>20</v>
      </c>
      <c r="B118">
        <v>524</v>
      </c>
      <c r="C118" t="s">
        <v>14</v>
      </c>
      <c r="D118">
        <v>33</v>
      </c>
    </row>
    <row r="119" spans="1:4" x14ac:dyDescent="0.2">
      <c r="A119" t="s">
        <v>20</v>
      </c>
      <c r="B119">
        <v>1989</v>
      </c>
      <c r="C119" t="s">
        <v>14</v>
      </c>
      <c r="D119">
        <v>1072</v>
      </c>
    </row>
    <row r="120" spans="1:4" x14ac:dyDescent="0.2">
      <c r="A120" t="s">
        <v>20</v>
      </c>
      <c r="B120">
        <v>157</v>
      </c>
      <c r="C120" t="s">
        <v>14</v>
      </c>
      <c r="D120">
        <v>393</v>
      </c>
    </row>
    <row r="121" spans="1:4" x14ac:dyDescent="0.2">
      <c r="A121" t="s">
        <v>20</v>
      </c>
      <c r="B121">
        <v>4498</v>
      </c>
      <c r="C121" t="s">
        <v>14</v>
      </c>
      <c r="D121">
        <v>1257</v>
      </c>
    </row>
    <row r="122" spans="1:4" x14ac:dyDescent="0.2">
      <c r="A122" t="s">
        <v>20</v>
      </c>
      <c r="B122">
        <v>80</v>
      </c>
      <c r="C122" t="s">
        <v>14</v>
      </c>
      <c r="D122">
        <v>328</v>
      </c>
    </row>
    <row r="123" spans="1:4" x14ac:dyDescent="0.2">
      <c r="A123" t="s">
        <v>20</v>
      </c>
      <c r="B123">
        <v>43</v>
      </c>
      <c r="C123" t="s">
        <v>14</v>
      </c>
      <c r="D123">
        <v>147</v>
      </c>
    </row>
    <row r="124" spans="1:4" x14ac:dyDescent="0.2">
      <c r="A124" t="s">
        <v>20</v>
      </c>
      <c r="B124">
        <v>2053</v>
      </c>
      <c r="C124" t="s">
        <v>14</v>
      </c>
      <c r="D124">
        <v>830</v>
      </c>
    </row>
    <row r="125" spans="1:4" x14ac:dyDescent="0.2">
      <c r="A125" t="s">
        <v>20</v>
      </c>
      <c r="B125">
        <v>168</v>
      </c>
      <c r="C125" t="s">
        <v>14</v>
      </c>
      <c r="D125">
        <v>331</v>
      </c>
    </row>
    <row r="126" spans="1:4" x14ac:dyDescent="0.2">
      <c r="A126" t="s">
        <v>20</v>
      </c>
      <c r="B126">
        <v>4289</v>
      </c>
      <c r="C126" t="s">
        <v>14</v>
      </c>
      <c r="D126">
        <v>25</v>
      </c>
    </row>
    <row r="127" spans="1:4" x14ac:dyDescent="0.2">
      <c r="A127" t="s">
        <v>20</v>
      </c>
      <c r="B127">
        <v>165</v>
      </c>
      <c r="C127" t="s">
        <v>14</v>
      </c>
      <c r="D127">
        <v>3483</v>
      </c>
    </row>
    <row r="128" spans="1:4" x14ac:dyDescent="0.2">
      <c r="A128" t="s">
        <v>20</v>
      </c>
      <c r="B128">
        <v>1815</v>
      </c>
      <c r="C128" t="s">
        <v>14</v>
      </c>
      <c r="D128">
        <v>923</v>
      </c>
    </row>
    <row r="129" spans="1:4" x14ac:dyDescent="0.2">
      <c r="A129" t="s">
        <v>20</v>
      </c>
      <c r="B129">
        <v>397</v>
      </c>
      <c r="C129" t="s">
        <v>14</v>
      </c>
      <c r="D129">
        <v>1</v>
      </c>
    </row>
    <row r="130" spans="1:4" x14ac:dyDescent="0.2">
      <c r="A130" t="s">
        <v>20</v>
      </c>
      <c r="B130">
        <v>1539</v>
      </c>
      <c r="C130" t="s">
        <v>14</v>
      </c>
      <c r="D130">
        <v>33</v>
      </c>
    </row>
    <row r="131" spans="1:4" x14ac:dyDescent="0.2">
      <c r="A131" t="s">
        <v>20</v>
      </c>
      <c r="B131">
        <v>138</v>
      </c>
      <c r="C131" t="s">
        <v>14</v>
      </c>
      <c r="D131">
        <v>40</v>
      </c>
    </row>
    <row r="132" spans="1:4" x14ac:dyDescent="0.2">
      <c r="A132" t="s">
        <v>20</v>
      </c>
      <c r="B132">
        <v>3594</v>
      </c>
      <c r="C132" t="s">
        <v>14</v>
      </c>
      <c r="D132">
        <v>23</v>
      </c>
    </row>
    <row r="133" spans="1:4" x14ac:dyDescent="0.2">
      <c r="A133" t="s">
        <v>20</v>
      </c>
      <c r="B133">
        <v>5880</v>
      </c>
      <c r="C133" t="s">
        <v>14</v>
      </c>
      <c r="D133">
        <v>75</v>
      </c>
    </row>
    <row r="134" spans="1:4" x14ac:dyDescent="0.2">
      <c r="A134" t="s">
        <v>20</v>
      </c>
      <c r="B134">
        <v>112</v>
      </c>
      <c r="C134" t="s">
        <v>14</v>
      </c>
      <c r="D134">
        <v>2176</v>
      </c>
    </row>
    <row r="135" spans="1:4" x14ac:dyDescent="0.2">
      <c r="A135" t="s">
        <v>20</v>
      </c>
      <c r="B135">
        <v>943</v>
      </c>
      <c r="C135" t="s">
        <v>14</v>
      </c>
      <c r="D135">
        <v>441</v>
      </c>
    </row>
    <row r="136" spans="1:4" x14ac:dyDescent="0.2">
      <c r="A136" t="s">
        <v>20</v>
      </c>
      <c r="B136">
        <v>2468</v>
      </c>
      <c r="C136" t="s">
        <v>14</v>
      </c>
      <c r="D136">
        <v>25</v>
      </c>
    </row>
    <row r="137" spans="1:4" x14ac:dyDescent="0.2">
      <c r="A137" t="s">
        <v>20</v>
      </c>
      <c r="B137">
        <v>2551</v>
      </c>
      <c r="C137" t="s">
        <v>14</v>
      </c>
      <c r="D137">
        <v>127</v>
      </c>
    </row>
    <row r="138" spans="1:4" x14ac:dyDescent="0.2">
      <c r="A138" t="s">
        <v>20</v>
      </c>
      <c r="B138">
        <v>101</v>
      </c>
      <c r="C138" t="s">
        <v>14</v>
      </c>
      <c r="D138">
        <v>355</v>
      </c>
    </row>
    <row r="139" spans="1:4" x14ac:dyDescent="0.2">
      <c r="A139" t="s">
        <v>20</v>
      </c>
      <c r="B139">
        <v>92</v>
      </c>
      <c r="C139" t="s">
        <v>14</v>
      </c>
      <c r="D139">
        <v>44</v>
      </c>
    </row>
    <row r="140" spans="1:4" x14ac:dyDescent="0.2">
      <c r="A140" t="s">
        <v>20</v>
      </c>
      <c r="B140">
        <v>62</v>
      </c>
      <c r="C140" t="s">
        <v>14</v>
      </c>
      <c r="D140">
        <v>67</v>
      </c>
    </row>
    <row r="141" spans="1:4" x14ac:dyDescent="0.2">
      <c r="A141" t="s">
        <v>20</v>
      </c>
      <c r="B141">
        <v>149</v>
      </c>
      <c r="C141" t="s">
        <v>14</v>
      </c>
      <c r="D141">
        <v>1068</v>
      </c>
    </row>
    <row r="142" spans="1:4" x14ac:dyDescent="0.2">
      <c r="A142" t="s">
        <v>20</v>
      </c>
      <c r="B142">
        <v>329</v>
      </c>
      <c r="C142" t="s">
        <v>14</v>
      </c>
      <c r="D142">
        <v>424</v>
      </c>
    </row>
    <row r="143" spans="1:4" x14ac:dyDescent="0.2">
      <c r="A143" t="s">
        <v>20</v>
      </c>
      <c r="B143">
        <v>97</v>
      </c>
      <c r="C143" t="s">
        <v>14</v>
      </c>
      <c r="D143">
        <v>151</v>
      </c>
    </row>
    <row r="144" spans="1:4" x14ac:dyDescent="0.2">
      <c r="A144" t="s">
        <v>20</v>
      </c>
      <c r="B144">
        <v>1784</v>
      </c>
      <c r="C144" t="s">
        <v>14</v>
      </c>
      <c r="D144">
        <v>1608</v>
      </c>
    </row>
    <row r="145" spans="1:4" x14ac:dyDescent="0.2">
      <c r="A145" t="s">
        <v>20</v>
      </c>
      <c r="B145">
        <v>1684</v>
      </c>
      <c r="C145" t="s">
        <v>14</v>
      </c>
      <c r="D145">
        <v>941</v>
      </c>
    </row>
    <row r="146" spans="1:4" x14ac:dyDescent="0.2">
      <c r="A146" t="s">
        <v>20</v>
      </c>
      <c r="B146">
        <v>250</v>
      </c>
      <c r="C146" t="s">
        <v>14</v>
      </c>
      <c r="D146">
        <v>1</v>
      </c>
    </row>
    <row r="147" spans="1:4" x14ac:dyDescent="0.2">
      <c r="A147" t="s">
        <v>20</v>
      </c>
      <c r="B147">
        <v>238</v>
      </c>
      <c r="C147" t="s">
        <v>14</v>
      </c>
      <c r="D147">
        <v>40</v>
      </c>
    </row>
    <row r="148" spans="1:4" x14ac:dyDescent="0.2">
      <c r="A148" t="s">
        <v>20</v>
      </c>
      <c r="B148">
        <v>53</v>
      </c>
      <c r="C148" t="s">
        <v>14</v>
      </c>
      <c r="D148">
        <v>3015</v>
      </c>
    </row>
    <row r="149" spans="1:4" x14ac:dyDescent="0.2">
      <c r="A149" t="s">
        <v>20</v>
      </c>
      <c r="B149">
        <v>214</v>
      </c>
      <c r="C149" t="s">
        <v>14</v>
      </c>
      <c r="D149">
        <v>435</v>
      </c>
    </row>
    <row r="150" spans="1:4" x14ac:dyDescent="0.2">
      <c r="A150" t="s">
        <v>20</v>
      </c>
      <c r="B150">
        <v>222</v>
      </c>
      <c r="C150" t="s">
        <v>14</v>
      </c>
      <c r="D150">
        <v>714</v>
      </c>
    </row>
    <row r="151" spans="1:4" x14ac:dyDescent="0.2">
      <c r="A151" t="s">
        <v>20</v>
      </c>
      <c r="B151">
        <v>1884</v>
      </c>
      <c r="C151" t="s">
        <v>14</v>
      </c>
      <c r="D151">
        <v>5497</v>
      </c>
    </row>
    <row r="152" spans="1:4" x14ac:dyDescent="0.2">
      <c r="A152" t="s">
        <v>20</v>
      </c>
      <c r="B152">
        <v>218</v>
      </c>
      <c r="C152" t="s">
        <v>14</v>
      </c>
      <c r="D152">
        <v>418</v>
      </c>
    </row>
    <row r="153" spans="1:4" x14ac:dyDescent="0.2">
      <c r="A153" t="s">
        <v>20</v>
      </c>
      <c r="B153">
        <v>6465</v>
      </c>
      <c r="C153" t="s">
        <v>14</v>
      </c>
      <c r="D153">
        <v>1439</v>
      </c>
    </row>
    <row r="154" spans="1:4" x14ac:dyDescent="0.2">
      <c r="A154" t="s">
        <v>20</v>
      </c>
      <c r="B154">
        <v>59</v>
      </c>
      <c r="C154" t="s">
        <v>14</v>
      </c>
      <c r="D154">
        <v>15</v>
      </c>
    </row>
    <row r="155" spans="1:4" x14ac:dyDescent="0.2">
      <c r="A155" t="s">
        <v>20</v>
      </c>
      <c r="B155">
        <v>88</v>
      </c>
      <c r="C155" t="s">
        <v>14</v>
      </c>
      <c r="D155">
        <v>1999</v>
      </c>
    </row>
    <row r="156" spans="1:4" x14ac:dyDescent="0.2">
      <c r="A156" t="s">
        <v>20</v>
      </c>
      <c r="B156">
        <v>1697</v>
      </c>
      <c r="C156" t="s">
        <v>14</v>
      </c>
      <c r="D156">
        <v>118</v>
      </c>
    </row>
    <row r="157" spans="1:4" x14ac:dyDescent="0.2">
      <c r="A157" t="s">
        <v>20</v>
      </c>
      <c r="B157">
        <v>92</v>
      </c>
      <c r="C157" t="s">
        <v>14</v>
      </c>
      <c r="D157">
        <v>162</v>
      </c>
    </row>
    <row r="158" spans="1:4" x14ac:dyDescent="0.2">
      <c r="A158" t="s">
        <v>20</v>
      </c>
      <c r="B158">
        <v>186</v>
      </c>
      <c r="C158" t="s">
        <v>14</v>
      </c>
      <c r="D158">
        <v>83</v>
      </c>
    </row>
    <row r="159" spans="1:4" x14ac:dyDescent="0.2">
      <c r="A159" t="s">
        <v>20</v>
      </c>
      <c r="B159">
        <v>138</v>
      </c>
      <c r="C159" t="s">
        <v>14</v>
      </c>
      <c r="D159">
        <v>747</v>
      </c>
    </row>
    <row r="160" spans="1:4" x14ac:dyDescent="0.2">
      <c r="A160" t="s">
        <v>20</v>
      </c>
      <c r="B160">
        <v>261</v>
      </c>
      <c r="C160" t="s">
        <v>14</v>
      </c>
      <c r="D160">
        <v>84</v>
      </c>
    </row>
    <row r="161" spans="1:4" x14ac:dyDescent="0.2">
      <c r="A161" t="s">
        <v>20</v>
      </c>
      <c r="B161">
        <v>107</v>
      </c>
      <c r="C161" t="s">
        <v>14</v>
      </c>
      <c r="D161">
        <v>91</v>
      </c>
    </row>
    <row r="162" spans="1:4" x14ac:dyDescent="0.2">
      <c r="A162" t="s">
        <v>20</v>
      </c>
      <c r="B162">
        <v>199</v>
      </c>
      <c r="C162" t="s">
        <v>14</v>
      </c>
      <c r="D162">
        <v>792</v>
      </c>
    </row>
    <row r="163" spans="1:4" x14ac:dyDescent="0.2">
      <c r="A163" t="s">
        <v>20</v>
      </c>
      <c r="B163">
        <v>5512</v>
      </c>
      <c r="C163" t="s">
        <v>14</v>
      </c>
      <c r="D163">
        <v>32</v>
      </c>
    </row>
    <row r="164" spans="1:4" x14ac:dyDescent="0.2">
      <c r="A164" t="s">
        <v>20</v>
      </c>
      <c r="B164">
        <v>86</v>
      </c>
      <c r="C164" t="s">
        <v>14</v>
      </c>
      <c r="D164">
        <v>186</v>
      </c>
    </row>
    <row r="165" spans="1:4" x14ac:dyDescent="0.2">
      <c r="A165" t="s">
        <v>20</v>
      </c>
      <c r="B165">
        <v>2768</v>
      </c>
      <c r="C165" t="s">
        <v>14</v>
      </c>
      <c r="D165">
        <v>605</v>
      </c>
    </row>
    <row r="166" spans="1:4" x14ac:dyDescent="0.2">
      <c r="A166" t="s">
        <v>20</v>
      </c>
      <c r="B166">
        <v>48</v>
      </c>
      <c r="C166" t="s">
        <v>14</v>
      </c>
      <c r="D166">
        <v>1</v>
      </c>
    </row>
    <row r="167" spans="1:4" x14ac:dyDescent="0.2">
      <c r="A167" t="s">
        <v>20</v>
      </c>
      <c r="B167">
        <v>87</v>
      </c>
      <c r="C167" t="s">
        <v>14</v>
      </c>
      <c r="D167">
        <v>31</v>
      </c>
    </row>
    <row r="168" spans="1:4" x14ac:dyDescent="0.2">
      <c r="A168" t="s">
        <v>20</v>
      </c>
      <c r="B168">
        <v>1894</v>
      </c>
      <c r="C168" t="s">
        <v>14</v>
      </c>
      <c r="D168">
        <v>1181</v>
      </c>
    </row>
    <row r="169" spans="1:4" x14ac:dyDescent="0.2">
      <c r="A169" t="s">
        <v>20</v>
      </c>
      <c r="B169">
        <v>282</v>
      </c>
      <c r="C169" t="s">
        <v>14</v>
      </c>
      <c r="D169">
        <v>39</v>
      </c>
    </row>
    <row r="170" spans="1:4" x14ac:dyDescent="0.2">
      <c r="A170" t="s">
        <v>20</v>
      </c>
      <c r="B170">
        <v>116</v>
      </c>
      <c r="C170" t="s">
        <v>14</v>
      </c>
      <c r="D170">
        <v>46</v>
      </c>
    </row>
    <row r="171" spans="1:4" x14ac:dyDescent="0.2">
      <c r="A171" t="s">
        <v>20</v>
      </c>
      <c r="B171">
        <v>83</v>
      </c>
      <c r="C171" t="s">
        <v>14</v>
      </c>
      <c r="D171">
        <v>105</v>
      </c>
    </row>
    <row r="172" spans="1:4" x14ac:dyDescent="0.2">
      <c r="A172" t="s">
        <v>20</v>
      </c>
      <c r="B172">
        <v>91</v>
      </c>
      <c r="C172" t="s">
        <v>14</v>
      </c>
      <c r="D172">
        <v>535</v>
      </c>
    </row>
    <row r="173" spans="1:4" x14ac:dyDescent="0.2">
      <c r="A173" t="s">
        <v>20</v>
      </c>
      <c r="B173">
        <v>546</v>
      </c>
      <c r="C173" t="s">
        <v>14</v>
      </c>
      <c r="D173">
        <v>16</v>
      </c>
    </row>
    <row r="174" spans="1:4" x14ac:dyDescent="0.2">
      <c r="A174" t="s">
        <v>20</v>
      </c>
      <c r="B174">
        <v>393</v>
      </c>
      <c r="C174" t="s">
        <v>14</v>
      </c>
      <c r="D174">
        <v>575</v>
      </c>
    </row>
    <row r="175" spans="1:4" x14ac:dyDescent="0.2">
      <c r="A175" t="s">
        <v>20</v>
      </c>
      <c r="B175">
        <v>133</v>
      </c>
      <c r="C175" t="s">
        <v>14</v>
      </c>
      <c r="D175">
        <v>1120</v>
      </c>
    </row>
    <row r="176" spans="1:4" x14ac:dyDescent="0.2">
      <c r="A176" t="s">
        <v>20</v>
      </c>
      <c r="B176">
        <v>254</v>
      </c>
      <c r="C176" t="s">
        <v>14</v>
      </c>
      <c r="D176">
        <v>113</v>
      </c>
    </row>
    <row r="177" spans="1:4" x14ac:dyDescent="0.2">
      <c r="A177" t="s">
        <v>20</v>
      </c>
      <c r="B177">
        <v>176</v>
      </c>
      <c r="C177" t="s">
        <v>14</v>
      </c>
      <c r="D177">
        <v>1538</v>
      </c>
    </row>
    <row r="178" spans="1:4" x14ac:dyDescent="0.2">
      <c r="A178" t="s">
        <v>20</v>
      </c>
      <c r="B178">
        <v>337</v>
      </c>
      <c r="C178" t="s">
        <v>14</v>
      </c>
      <c r="D178">
        <v>9</v>
      </c>
    </row>
    <row r="179" spans="1:4" x14ac:dyDescent="0.2">
      <c r="A179" t="s">
        <v>20</v>
      </c>
      <c r="B179">
        <v>107</v>
      </c>
      <c r="C179" t="s">
        <v>14</v>
      </c>
      <c r="D179">
        <v>554</v>
      </c>
    </row>
    <row r="180" spans="1:4" x14ac:dyDescent="0.2">
      <c r="A180" t="s">
        <v>20</v>
      </c>
      <c r="B180">
        <v>183</v>
      </c>
      <c r="C180" t="s">
        <v>14</v>
      </c>
      <c r="D180">
        <v>648</v>
      </c>
    </row>
    <row r="181" spans="1:4" x14ac:dyDescent="0.2">
      <c r="A181" t="s">
        <v>20</v>
      </c>
      <c r="B181">
        <v>72</v>
      </c>
      <c r="C181" t="s">
        <v>14</v>
      </c>
      <c r="D181">
        <v>21</v>
      </c>
    </row>
    <row r="182" spans="1:4" x14ac:dyDescent="0.2">
      <c r="A182" t="s">
        <v>20</v>
      </c>
      <c r="B182">
        <v>295</v>
      </c>
      <c r="C182" t="s">
        <v>14</v>
      </c>
      <c r="D182">
        <v>54</v>
      </c>
    </row>
    <row r="183" spans="1:4" x14ac:dyDescent="0.2">
      <c r="A183" t="s">
        <v>20</v>
      </c>
      <c r="B183">
        <v>142</v>
      </c>
      <c r="C183" t="s">
        <v>14</v>
      </c>
      <c r="D183">
        <v>120</v>
      </c>
    </row>
    <row r="184" spans="1:4" x14ac:dyDescent="0.2">
      <c r="A184" t="s">
        <v>20</v>
      </c>
      <c r="B184">
        <v>85</v>
      </c>
      <c r="C184" t="s">
        <v>14</v>
      </c>
      <c r="D184">
        <v>579</v>
      </c>
    </row>
    <row r="185" spans="1:4" x14ac:dyDescent="0.2">
      <c r="A185" t="s">
        <v>20</v>
      </c>
      <c r="B185">
        <v>659</v>
      </c>
      <c r="C185" t="s">
        <v>14</v>
      </c>
      <c r="D185">
        <v>2072</v>
      </c>
    </row>
    <row r="186" spans="1:4" x14ac:dyDescent="0.2">
      <c r="A186" t="s">
        <v>20</v>
      </c>
      <c r="B186">
        <v>121</v>
      </c>
      <c r="C186" t="s">
        <v>14</v>
      </c>
      <c r="D186">
        <v>0</v>
      </c>
    </row>
    <row r="187" spans="1:4" x14ac:dyDescent="0.2">
      <c r="A187" t="s">
        <v>20</v>
      </c>
      <c r="B187">
        <v>3742</v>
      </c>
      <c r="C187" t="s">
        <v>14</v>
      </c>
      <c r="D187">
        <v>1796</v>
      </c>
    </row>
    <row r="188" spans="1:4" x14ac:dyDescent="0.2">
      <c r="A188" t="s">
        <v>20</v>
      </c>
      <c r="B188">
        <v>223</v>
      </c>
      <c r="C188" t="s">
        <v>14</v>
      </c>
      <c r="D188">
        <v>62</v>
      </c>
    </row>
    <row r="189" spans="1:4" x14ac:dyDescent="0.2">
      <c r="A189" t="s">
        <v>20</v>
      </c>
      <c r="B189">
        <v>133</v>
      </c>
      <c r="C189" t="s">
        <v>14</v>
      </c>
      <c r="D189">
        <v>347</v>
      </c>
    </row>
    <row r="190" spans="1:4" x14ac:dyDescent="0.2">
      <c r="A190" t="s">
        <v>20</v>
      </c>
      <c r="B190">
        <v>5168</v>
      </c>
      <c r="C190" t="s">
        <v>14</v>
      </c>
      <c r="D190">
        <v>19</v>
      </c>
    </row>
    <row r="191" spans="1:4" x14ac:dyDescent="0.2">
      <c r="A191" t="s">
        <v>20</v>
      </c>
      <c r="B191">
        <v>307</v>
      </c>
      <c r="C191" t="s">
        <v>14</v>
      </c>
      <c r="D191">
        <v>1258</v>
      </c>
    </row>
    <row r="192" spans="1:4" x14ac:dyDescent="0.2">
      <c r="A192" t="s">
        <v>20</v>
      </c>
      <c r="B192">
        <v>2441</v>
      </c>
      <c r="C192" t="s">
        <v>14</v>
      </c>
      <c r="D192">
        <v>362</v>
      </c>
    </row>
    <row r="193" spans="1:4" x14ac:dyDescent="0.2">
      <c r="A193" t="s">
        <v>20</v>
      </c>
      <c r="B193">
        <v>1385</v>
      </c>
      <c r="C193" t="s">
        <v>14</v>
      </c>
      <c r="D193">
        <v>133</v>
      </c>
    </row>
    <row r="194" spans="1:4" x14ac:dyDescent="0.2">
      <c r="A194" t="s">
        <v>20</v>
      </c>
      <c r="B194">
        <v>190</v>
      </c>
      <c r="C194" t="s">
        <v>14</v>
      </c>
      <c r="D194">
        <v>846</v>
      </c>
    </row>
    <row r="195" spans="1:4" x14ac:dyDescent="0.2">
      <c r="A195" t="s">
        <v>20</v>
      </c>
      <c r="B195">
        <v>470</v>
      </c>
      <c r="C195" t="s">
        <v>14</v>
      </c>
      <c r="D195">
        <v>10</v>
      </c>
    </row>
    <row r="196" spans="1:4" x14ac:dyDescent="0.2">
      <c r="A196" t="s">
        <v>20</v>
      </c>
      <c r="B196">
        <v>253</v>
      </c>
      <c r="C196" t="s">
        <v>14</v>
      </c>
      <c r="D196">
        <v>191</v>
      </c>
    </row>
    <row r="197" spans="1:4" x14ac:dyDescent="0.2">
      <c r="A197" t="s">
        <v>20</v>
      </c>
      <c r="B197">
        <v>1113</v>
      </c>
      <c r="C197" t="s">
        <v>14</v>
      </c>
      <c r="D197">
        <v>1979</v>
      </c>
    </row>
    <row r="198" spans="1:4" x14ac:dyDescent="0.2">
      <c r="A198" t="s">
        <v>20</v>
      </c>
      <c r="B198">
        <v>2283</v>
      </c>
      <c r="C198" t="s">
        <v>14</v>
      </c>
      <c r="D198">
        <v>63</v>
      </c>
    </row>
    <row r="199" spans="1:4" x14ac:dyDescent="0.2">
      <c r="A199" t="s">
        <v>20</v>
      </c>
      <c r="B199">
        <v>1095</v>
      </c>
      <c r="C199" t="s">
        <v>14</v>
      </c>
      <c r="D199">
        <v>6080</v>
      </c>
    </row>
    <row r="200" spans="1:4" x14ac:dyDescent="0.2">
      <c r="A200" t="s">
        <v>20</v>
      </c>
      <c r="B200">
        <v>1690</v>
      </c>
      <c r="C200" t="s">
        <v>14</v>
      </c>
      <c r="D200">
        <v>80</v>
      </c>
    </row>
    <row r="201" spans="1:4" x14ac:dyDescent="0.2">
      <c r="A201" t="s">
        <v>20</v>
      </c>
      <c r="B201">
        <v>191</v>
      </c>
      <c r="C201" t="s">
        <v>14</v>
      </c>
      <c r="D201">
        <v>9</v>
      </c>
    </row>
    <row r="202" spans="1:4" x14ac:dyDescent="0.2">
      <c r="A202" t="s">
        <v>20</v>
      </c>
      <c r="B202">
        <v>2013</v>
      </c>
      <c r="C202" t="s">
        <v>14</v>
      </c>
      <c r="D202">
        <v>1784</v>
      </c>
    </row>
    <row r="203" spans="1:4" x14ac:dyDescent="0.2">
      <c r="A203" t="s">
        <v>20</v>
      </c>
      <c r="B203">
        <v>1703</v>
      </c>
      <c r="C203" t="s">
        <v>14</v>
      </c>
      <c r="D203">
        <v>243</v>
      </c>
    </row>
    <row r="204" spans="1:4" x14ac:dyDescent="0.2">
      <c r="A204" t="s">
        <v>20</v>
      </c>
      <c r="B204">
        <v>80</v>
      </c>
      <c r="C204" t="s">
        <v>14</v>
      </c>
      <c r="D204">
        <v>1296</v>
      </c>
    </row>
    <row r="205" spans="1:4" x14ac:dyDescent="0.2">
      <c r="A205" t="s">
        <v>20</v>
      </c>
      <c r="B205">
        <v>41</v>
      </c>
      <c r="C205" t="s">
        <v>14</v>
      </c>
      <c r="D205">
        <v>77</v>
      </c>
    </row>
    <row r="206" spans="1:4" x14ac:dyDescent="0.2">
      <c r="A206" t="s">
        <v>20</v>
      </c>
      <c r="B206">
        <v>187</v>
      </c>
      <c r="C206" t="s">
        <v>14</v>
      </c>
      <c r="D206">
        <v>395</v>
      </c>
    </row>
    <row r="207" spans="1:4" x14ac:dyDescent="0.2">
      <c r="A207" t="s">
        <v>20</v>
      </c>
      <c r="B207">
        <v>2875</v>
      </c>
      <c r="C207" t="s">
        <v>14</v>
      </c>
      <c r="D207">
        <v>49</v>
      </c>
    </row>
    <row r="208" spans="1:4" x14ac:dyDescent="0.2">
      <c r="A208" t="s">
        <v>20</v>
      </c>
      <c r="B208">
        <v>88</v>
      </c>
      <c r="C208" t="s">
        <v>14</v>
      </c>
      <c r="D208">
        <v>180</v>
      </c>
    </row>
    <row r="209" spans="1:4" x14ac:dyDescent="0.2">
      <c r="A209" t="s">
        <v>20</v>
      </c>
      <c r="B209">
        <v>191</v>
      </c>
      <c r="C209" t="s">
        <v>14</v>
      </c>
      <c r="D209">
        <v>2690</v>
      </c>
    </row>
    <row r="210" spans="1:4" x14ac:dyDescent="0.2">
      <c r="A210" t="s">
        <v>20</v>
      </c>
      <c r="B210">
        <v>139</v>
      </c>
      <c r="C210" t="s">
        <v>14</v>
      </c>
      <c r="D210">
        <v>2779</v>
      </c>
    </row>
    <row r="211" spans="1:4" x14ac:dyDescent="0.2">
      <c r="A211" t="s">
        <v>20</v>
      </c>
      <c r="B211">
        <v>186</v>
      </c>
      <c r="C211" t="s">
        <v>14</v>
      </c>
      <c r="D211">
        <v>92</v>
      </c>
    </row>
    <row r="212" spans="1:4" x14ac:dyDescent="0.2">
      <c r="A212" t="s">
        <v>20</v>
      </c>
      <c r="B212">
        <v>112</v>
      </c>
      <c r="C212" t="s">
        <v>14</v>
      </c>
      <c r="D212">
        <v>1028</v>
      </c>
    </row>
    <row r="213" spans="1:4" x14ac:dyDescent="0.2">
      <c r="A213" t="s">
        <v>20</v>
      </c>
      <c r="B213">
        <v>101</v>
      </c>
      <c r="C213" t="s">
        <v>14</v>
      </c>
      <c r="D213">
        <v>26</v>
      </c>
    </row>
    <row r="214" spans="1:4" x14ac:dyDescent="0.2">
      <c r="A214" t="s">
        <v>20</v>
      </c>
      <c r="B214">
        <v>206</v>
      </c>
      <c r="C214" t="s">
        <v>14</v>
      </c>
      <c r="D214">
        <v>1790</v>
      </c>
    </row>
    <row r="215" spans="1:4" x14ac:dyDescent="0.2">
      <c r="A215" t="s">
        <v>20</v>
      </c>
      <c r="B215">
        <v>154</v>
      </c>
      <c r="C215" t="s">
        <v>14</v>
      </c>
      <c r="D215">
        <v>37</v>
      </c>
    </row>
    <row r="216" spans="1:4" x14ac:dyDescent="0.2">
      <c r="A216" t="s">
        <v>20</v>
      </c>
      <c r="B216">
        <v>5966</v>
      </c>
      <c r="C216" t="s">
        <v>14</v>
      </c>
      <c r="D216">
        <v>35</v>
      </c>
    </row>
    <row r="217" spans="1:4" x14ac:dyDescent="0.2">
      <c r="A217" t="s">
        <v>20</v>
      </c>
      <c r="B217">
        <v>169</v>
      </c>
      <c r="C217" t="s">
        <v>14</v>
      </c>
      <c r="D217">
        <v>558</v>
      </c>
    </row>
    <row r="218" spans="1:4" x14ac:dyDescent="0.2">
      <c r="A218" t="s">
        <v>20</v>
      </c>
      <c r="B218">
        <v>2106</v>
      </c>
      <c r="C218" t="s">
        <v>14</v>
      </c>
      <c r="D218">
        <v>64</v>
      </c>
    </row>
    <row r="219" spans="1:4" x14ac:dyDescent="0.2">
      <c r="A219" t="s">
        <v>20</v>
      </c>
      <c r="B219">
        <v>131</v>
      </c>
      <c r="C219" t="s">
        <v>14</v>
      </c>
      <c r="D219">
        <v>245</v>
      </c>
    </row>
    <row r="220" spans="1:4" x14ac:dyDescent="0.2">
      <c r="A220" t="s">
        <v>20</v>
      </c>
      <c r="B220">
        <v>84</v>
      </c>
      <c r="C220" t="s">
        <v>14</v>
      </c>
      <c r="D220">
        <v>71</v>
      </c>
    </row>
    <row r="221" spans="1:4" x14ac:dyDescent="0.2">
      <c r="A221" t="s">
        <v>20</v>
      </c>
      <c r="B221">
        <v>155</v>
      </c>
      <c r="C221" t="s">
        <v>14</v>
      </c>
      <c r="D221">
        <v>42</v>
      </c>
    </row>
    <row r="222" spans="1:4" x14ac:dyDescent="0.2">
      <c r="A222" t="s">
        <v>20</v>
      </c>
      <c r="B222">
        <v>189</v>
      </c>
      <c r="C222" t="s">
        <v>14</v>
      </c>
      <c r="D222">
        <v>156</v>
      </c>
    </row>
    <row r="223" spans="1:4" x14ac:dyDescent="0.2">
      <c r="A223" t="s">
        <v>20</v>
      </c>
      <c r="B223">
        <v>4799</v>
      </c>
      <c r="C223" t="s">
        <v>14</v>
      </c>
      <c r="D223">
        <v>1368</v>
      </c>
    </row>
    <row r="224" spans="1:4" x14ac:dyDescent="0.2">
      <c r="A224" t="s">
        <v>20</v>
      </c>
      <c r="B224">
        <v>1137</v>
      </c>
      <c r="C224" t="s">
        <v>14</v>
      </c>
      <c r="D224">
        <v>102</v>
      </c>
    </row>
    <row r="225" spans="1:4" x14ac:dyDescent="0.2">
      <c r="A225" t="s">
        <v>20</v>
      </c>
      <c r="B225">
        <v>1152</v>
      </c>
      <c r="C225" t="s">
        <v>14</v>
      </c>
      <c r="D225">
        <v>86</v>
      </c>
    </row>
    <row r="226" spans="1:4" x14ac:dyDescent="0.2">
      <c r="A226" t="s">
        <v>20</v>
      </c>
      <c r="B226">
        <v>50</v>
      </c>
      <c r="C226" t="s">
        <v>14</v>
      </c>
      <c r="D226">
        <v>253</v>
      </c>
    </row>
    <row r="227" spans="1:4" x14ac:dyDescent="0.2">
      <c r="A227" t="s">
        <v>20</v>
      </c>
      <c r="B227">
        <v>3059</v>
      </c>
      <c r="C227" t="s">
        <v>14</v>
      </c>
      <c r="D227">
        <v>157</v>
      </c>
    </row>
    <row r="228" spans="1:4" x14ac:dyDescent="0.2">
      <c r="A228" t="s">
        <v>20</v>
      </c>
      <c r="B228">
        <v>34</v>
      </c>
      <c r="C228" t="s">
        <v>14</v>
      </c>
      <c r="D228">
        <v>183</v>
      </c>
    </row>
    <row r="229" spans="1:4" x14ac:dyDescent="0.2">
      <c r="A229" t="s">
        <v>20</v>
      </c>
      <c r="B229">
        <v>220</v>
      </c>
      <c r="C229" t="s">
        <v>14</v>
      </c>
      <c r="D229">
        <v>82</v>
      </c>
    </row>
    <row r="230" spans="1:4" x14ac:dyDescent="0.2">
      <c r="A230" t="s">
        <v>20</v>
      </c>
      <c r="B230">
        <v>1604</v>
      </c>
      <c r="C230" t="s">
        <v>14</v>
      </c>
      <c r="D230">
        <v>1</v>
      </c>
    </row>
    <row r="231" spans="1:4" x14ac:dyDescent="0.2">
      <c r="A231" t="s">
        <v>20</v>
      </c>
      <c r="B231">
        <v>454</v>
      </c>
      <c r="C231" t="s">
        <v>14</v>
      </c>
      <c r="D231">
        <v>1198</v>
      </c>
    </row>
    <row r="232" spans="1:4" x14ac:dyDescent="0.2">
      <c r="A232" t="s">
        <v>20</v>
      </c>
      <c r="B232">
        <v>123</v>
      </c>
      <c r="C232" t="s">
        <v>14</v>
      </c>
      <c r="D232">
        <v>648</v>
      </c>
    </row>
    <row r="233" spans="1:4" x14ac:dyDescent="0.2">
      <c r="A233" t="s">
        <v>20</v>
      </c>
      <c r="B233">
        <v>299</v>
      </c>
      <c r="C233" t="s">
        <v>14</v>
      </c>
      <c r="D233">
        <v>64</v>
      </c>
    </row>
    <row r="234" spans="1:4" x14ac:dyDescent="0.2">
      <c r="A234" t="s">
        <v>20</v>
      </c>
      <c r="B234">
        <v>2237</v>
      </c>
      <c r="C234" t="s">
        <v>14</v>
      </c>
      <c r="D234">
        <v>62</v>
      </c>
    </row>
    <row r="235" spans="1:4" x14ac:dyDescent="0.2">
      <c r="A235" t="s">
        <v>20</v>
      </c>
      <c r="B235">
        <v>645</v>
      </c>
      <c r="C235" t="s">
        <v>14</v>
      </c>
      <c r="D235">
        <v>750</v>
      </c>
    </row>
    <row r="236" spans="1:4" x14ac:dyDescent="0.2">
      <c r="A236" t="s">
        <v>20</v>
      </c>
      <c r="B236">
        <v>484</v>
      </c>
      <c r="C236" t="s">
        <v>14</v>
      </c>
      <c r="D236">
        <v>105</v>
      </c>
    </row>
    <row r="237" spans="1:4" x14ac:dyDescent="0.2">
      <c r="A237" t="s">
        <v>20</v>
      </c>
      <c r="B237">
        <v>154</v>
      </c>
      <c r="C237" t="s">
        <v>14</v>
      </c>
      <c r="D237">
        <v>2604</v>
      </c>
    </row>
    <row r="238" spans="1:4" x14ac:dyDescent="0.2">
      <c r="A238" t="s">
        <v>20</v>
      </c>
      <c r="B238">
        <v>82</v>
      </c>
      <c r="C238" t="s">
        <v>14</v>
      </c>
      <c r="D238">
        <v>65</v>
      </c>
    </row>
    <row r="239" spans="1:4" x14ac:dyDescent="0.2">
      <c r="A239" t="s">
        <v>20</v>
      </c>
      <c r="B239">
        <v>134</v>
      </c>
      <c r="C239" t="s">
        <v>14</v>
      </c>
      <c r="D239">
        <v>94</v>
      </c>
    </row>
    <row r="240" spans="1:4" x14ac:dyDescent="0.2">
      <c r="A240" t="s">
        <v>20</v>
      </c>
      <c r="B240">
        <v>5203</v>
      </c>
      <c r="C240" t="s">
        <v>14</v>
      </c>
      <c r="D240">
        <v>257</v>
      </c>
    </row>
    <row r="241" spans="1:4" x14ac:dyDescent="0.2">
      <c r="A241" t="s">
        <v>20</v>
      </c>
      <c r="B241">
        <v>94</v>
      </c>
      <c r="C241" t="s">
        <v>14</v>
      </c>
      <c r="D241">
        <v>2928</v>
      </c>
    </row>
    <row r="242" spans="1:4" x14ac:dyDescent="0.2">
      <c r="A242" t="s">
        <v>20</v>
      </c>
      <c r="B242">
        <v>205</v>
      </c>
      <c r="C242" t="s">
        <v>14</v>
      </c>
      <c r="D242">
        <v>4697</v>
      </c>
    </row>
    <row r="243" spans="1:4" x14ac:dyDescent="0.2">
      <c r="A243" t="s">
        <v>20</v>
      </c>
      <c r="B243">
        <v>92</v>
      </c>
      <c r="C243" t="s">
        <v>14</v>
      </c>
      <c r="D243">
        <v>2915</v>
      </c>
    </row>
    <row r="244" spans="1:4" x14ac:dyDescent="0.2">
      <c r="A244" t="s">
        <v>20</v>
      </c>
      <c r="B244">
        <v>219</v>
      </c>
      <c r="C244" t="s">
        <v>14</v>
      </c>
      <c r="D244">
        <v>18</v>
      </c>
    </row>
    <row r="245" spans="1:4" x14ac:dyDescent="0.2">
      <c r="A245" t="s">
        <v>20</v>
      </c>
      <c r="B245">
        <v>2526</v>
      </c>
      <c r="C245" t="s">
        <v>14</v>
      </c>
      <c r="D245">
        <v>602</v>
      </c>
    </row>
    <row r="246" spans="1:4" x14ac:dyDescent="0.2">
      <c r="A246" t="s">
        <v>20</v>
      </c>
      <c r="B246">
        <v>94</v>
      </c>
      <c r="C246" t="s">
        <v>14</v>
      </c>
      <c r="D246">
        <v>1</v>
      </c>
    </row>
    <row r="247" spans="1:4" x14ac:dyDescent="0.2">
      <c r="A247" t="s">
        <v>20</v>
      </c>
      <c r="B247">
        <v>1713</v>
      </c>
      <c r="C247" t="s">
        <v>14</v>
      </c>
      <c r="D247">
        <v>3868</v>
      </c>
    </row>
    <row r="248" spans="1:4" x14ac:dyDescent="0.2">
      <c r="A248" t="s">
        <v>20</v>
      </c>
      <c r="B248">
        <v>249</v>
      </c>
      <c r="C248" t="s">
        <v>14</v>
      </c>
      <c r="D248">
        <v>504</v>
      </c>
    </row>
    <row r="249" spans="1:4" x14ac:dyDescent="0.2">
      <c r="A249" t="s">
        <v>20</v>
      </c>
      <c r="B249">
        <v>192</v>
      </c>
      <c r="C249" t="s">
        <v>14</v>
      </c>
      <c r="D249">
        <v>14</v>
      </c>
    </row>
    <row r="250" spans="1:4" x14ac:dyDescent="0.2">
      <c r="A250" t="s">
        <v>20</v>
      </c>
      <c r="B250">
        <v>247</v>
      </c>
      <c r="C250" t="s">
        <v>14</v>
      </c>
      <c r="D250">
        <v>750</v>
      </c>
    </row>
    <row r="251" spans="1:4" x14ac:dyDescent="0.2">
      <c r="A251" t="s">
        <v>20</v>
      </c>
      <c r="B251">
        <v>2293</v>
      </c>
      <c r="C251" t="s">
        <v>14</v>
      </c>
      <c r="D251">
        <v>77</v>
      </c>
    </row>
    <row r="252" spans="1:4" x14ac:dyDescent="0.2">
      <c r="A252" t="s">
        <v>20</v>
      </c>
      <c r="B252">
        <v>3131</v>
      </c>
      <c r="C252" t="s">
        <v>14</v>
      </c>
      <c r="D252">
        <v>752</v>
      </c>
    </row>
    <row r="253" spans="1:4" x14ac:dyDescent="0.2">
      <c r="A253" t="s">
        <v>20</v>
      </c>
      <c r="B253">
        <v>143</v>
      </c>
      <c r="C253" t="s">
        <v>14</v>
      </c>
      <c r="D253">
        <v>131</v>
      </c>
    </row>
    <row r="254" spans="1:4" x14ac:dyDescent="0.2">
      <c r="A254" t="s">
        <v>20</v>
      </c>
      <c r="B254">
        <v>296</v>
      </c>
      <c r="C254" t="s">
        <v>14</v>
      </c>
      <c r="D254">
        <v>87</v>
      </c>
    </row>
    <row r="255" spans="1:4" x14ac:dyDescent="0.2">
      <c r="A255" t="s">
        <v>20</v>
      </c>
      <c r="B255">
        <v>170</v>
      </c>
      <c r="C255" t="s">
        <v>14</v>
      </c>
      <c r="D255">
        <v>1063</v>
      </c>
    </row>
    <row r="256" spans="1:4" x14ac:dyDescent="0.2">
      <c r="A256" t="s">
        <v>20</v>
      </c>
      <c r="B256">
        <v>86</v>
      </c>
      <c r="C256" t="s">
        <v>14</v>
      </c>
      <c r="D256">
        <v>76</v>
      </c>
    </row>
    <row r="257" spans="1:4" x14ac:dyDescent="0.2">
      <c r="A257" t="s">
        <v>20</v>
      </c>
      <c r="B257">
        <v>6286</v>
      </c>
      <c r="C257" t="s">
        <v>14</v>
      </c>
      <c r="D257">
        <v>4428</v>
      </c>
    </row>
    <row r="258" spans="1:4" x14ac:dyDescent="0.2">
      <c r="A258" t="s">
        <v>20</v>
      </c>
      <c r="B258">
        <v>3727</v>
      </c>
      <c r="C258" t="s">
        <v>14</v>
      </c>
      <c r="D258">
        <v>58</v>
      </c>
    </row>
    <row r="259" spans="1:4" x14ac:dyDescent="0.2">
      <c r="A259" t="s">
        <v>20</v>
      </c>
      <c r="B259">
        <v>1605</v>
      </c>
      <c r="C259" t="s">
        <v>14</v>
      </c>
      <c r="D259">
        <v>111</v>
      </c>
    </row>
    <row r="260" spans="1:4" x14ac:dyDescent="0.2">
      <c r="A260" t="s">
        <v>20</v>
      </c>
      <c r="B260">
        <v>2120</v>
      </c>
      <c r="C260" t="s">
        <v>14</v>
      </c>
      <c r="D260">
        <v>2955</v>
      </c>
    </row>
    <row r="261" spans="1:4" x14ac:dyDescent="0.2">
      <c r="A261" t="s">
        <v>20</v>
      </c>
      <c r="B261">
        <v>50</v>
      </c>
      <c r="C261" t="s">
        <v>14</v>
      </c>
      <c r="D261">
        <v>1657</v>
      </c>
    </row>
    <row r="262" spans="1:4" x14ac:dyDescent="0.2">
      <c r="A262" t="s">
        <v>20</v>
      </c>
      <c r="B262">
        <v>2080</v>
      </c>
      <c r="C262" t="s">
        <v>14</v>
      </c>
      <c r="D262">
        <v>926</v>
      </c>
    </row>
    <row r="263" spans="1:4" x14ac:dyDescent="0.2">
      <c r="A263" t="s">
        <v>20</v>
      </c>
      <c r="B263">
        <v>2105</v>
      </c>
      <c r="C263" t="s">
        <v>14</v>
      </c>
      <c r="D263">
        <v>77</v>
      </c>
    </row>
    <row r="264" spans="1:4" x14ac:dyDescent="0.2">
      <c r="A264" t="s">
        <v>20</v>
      </c>
      <c r="B264">
        <v>2436</v>
      </c>
      <c r="C264" t="s">
        <v>14</v>
      </c>
      <c r="D264">
        <v>1748</v>
      </c>
    </row>
    <row r="265" spans="1:4" x14ac:dyDescent="0.2">
      <c r="A265" t="s">
        <v>20</v>
      </c>
      <c r="B265">
        <v>80</v>
      </c>
      <c r="C265" t="s">
        <v>14</v>
      </c>
      <c r="D265">
        <v>79</v>
      </c>
    </row>
    <row r="266" spans="1:4" x14ac:dyDescent="0.2">
      <c r="A266" t="s">
        <v>20</v>
      </c>
      <c r="B266">
        <v>42</v>
      </c>
      <c r="C266" t="s">
        <v>14</v>
      </c>
      <c r="D266">
        <v>889</v>
      </c>
    </row>
    <row r="267" spans="1:4" x14ac:dyDescent="0.2">
      <c r="A267" t="s">
        <v>20</v>
      </c>
      <c r="B267">
        <v>139</v>
      </c>
      <c r="C267" t="s">
        <v>14</v>
      </c>
      <c r="D267">
        <v>56</v>
      </c>
    </row>
    <row r="268" spans="1:4" x14ac:dyDescent="0.2">
      <c r="A268" t="s">
        <v>20</v>
      </c>
      <c r="B268">
        <v>159</v>
      </c>
      <c r="C268" t="s">
        <v>14</v>
      </c>
      <c r="D268">
        <v>1</v>
      </c>
    </row>
    <row r="269" spans="1:4" x14ac:dyDescent="0.2">
      <c r="A269" t="s">
        <v>20</v>
      </c>
      <c r="B269">
        <v>381</v>
      </c>
      <c r="C269" t="s">
        <v>14</v>
      </c>
      <c r="D269">
        <v>83</v>
      </c>
    </row>
    <row r="270" spans="1:4" x14ac:dyDescent="0.2">
      <c r="A270" t="s">
        <v>20</v>
      </c>
      <c r="B270">
        <v>194</v>
      </c>
      <c r="C270" t="s">
        <v>14</v>
      </c>
      <c r="D270">
        <v>2025</v>
      </c>
    </row>
    <row r="271" spans="1:4" x14ac:dyDescent="0.2">
      <c r="A271" t="s">
        <v>20</v>
      </c>
      <c r="B271">
        <v>106</v>
      </c>
      <c r="C271" t="s">
        <v>14</v>
      </c>
      <c r="D271">
        <v>14</v>
      </c>
    </row>
    <row r="272" spans="1:4" x14ac:dyDescent="0.2">
      <c r="A272" t="s">
        <v>20</v>
      </c>
      <c r="B272">
        <v>142</v>
      </c>
      <c r="C272" t="s">
        <v>14</v>
      </c>
      <c r="D272">
        <v>656</v>
      </c>
    </row>
    <row r="273" spans="1:4" x14ac:dyDescent="0.2">
      <c r="A273" t="s">
        <v>20</v>
      </c>
      <c r="B273">
        <v>211</v>
      </c>
      <c r="C273" t="s">
        <v>14</v>
      </c>
      <c r="D273">
        <v>1596</v>
      </c>
    </row>
    <row r="274" spans="1:4" x14ac:dyDescent="0.2">
      <c r="A274" t="s">
        <v>20</v>
      </c>
      <c r="B274">
        <v>2756</v>
      </c>
      <c r="C274" t="s">
        <v>14</v>
      </c>
      <c r="D274">
        <v>10</v>
      </c>
    </row>
    <row r="275" spans="1:4" x14ac:dyDescent="0.2">
      <c r="A275" t="s">
        <v>20</v>
      </c>
      <c r="B275">
        <v>173</v>
      </c>
      <c r="C275" t="s">
        <v>14</v>
      </c>
      <c r="D275">
        <v>1121</v>
      </c>
    </row>
    <row r="276" spans="1:4" x14ac:dyDescent="0.2">
      <c r="A276" t="s">
        <v>20</v>
      </c>
      <c r="B276">
        <v>87</v>
      </c>
      <c r="C276" t="s">
        <v>14</v>
      </c>
      <c r="D276">
        <v>15</v>
      </c>
    </row>
    <row r="277" spans="1:4" x14ac:dyDescent="0.2">
      <c r="A277" t="s">
        <v>20</v>
      </c>
      <c r="B277">
        <v>1572</v>
      </c>
      <c r="C277" t="s">
        <v>14</v>
      </c>
      <c r="D277">
        <v>191</v>
      </c>
    </row>
    <row r="278" spans="1:4" x14ac:dyDescent="0.2">
      <c r="A278" t="s">
        <v>20</v>
      </c>
      <c r="B278">
        <v>2346</v>
      </c>
      <c r="C278" t="s">
        <v>14</v>
      </c>
      <c r="D278">
        <v>16</v>
      </c>
    </row>
    <row r="279" spans="1:4" x14ac:dyDescent="0.2">
      <c r="A279" t="s">
        <v>20</v>
      </c>
      <c r="B279">
        <v>115</v>
      </c>
      <c r="C279" t="s">
        <v>14</v>
      </c>
      <c r="D279">
        <v>17</v>
      </c>
    </row>
    <row r="280" spans="1:4" x14ac:dyDescent="0.2">
      <c r="A280" t="s">
        <v>20</v>
      </c>
      <c r="B280">
        <v>85</v>
      </c>
      <c r="C280" t="s">
        <v>14</v>
      </c>
      <c r="D280">
        <v>34</v>
      </c>
    </row>
    <row r="281" spans="1:4" x14ac:dyDescent="0.2">
      <c r="A281" t="s">
        <v>20</v>
      </c>
      <c r="B281">
        <v>144</v>
      </c>
      <c r="C281" t="s">
        <v>14</v>
      </c>
      <c r="D281">
        <v>1</v>
      </c>
    </row>
    <row r="282" spans="1:4" x14ac:dyDescent="0.2">
      <c r="A282" t="s">
        <v>20</v>
      </c>
      <c r="B282">
        <v>2443</v>
      </c>
      <c r="C282" t="s">
        <v>14</v>
      </c>
      <c r="D282">
        <v>1274</v>
      </c>
    </row>
    <row r="283" spans="1:4" x14ac:dyDescent="0.2">
      <c r="A283" t="s">
        <v>20</v>
      </c>
      <c r="B283">
        <v>64</v>
      </c>
      <c r="C283" t="s">
        <v>14</v>
      </c>
      <c r="D283">
        <v>210</v>
      </c>
    </row>
    <row r="284" spans="1:4" x14ac:dyDescent="0.2">
      <c r="A284" t="s">
        <v>20</v>
      </c>
      <c r="B284">
        <v>268</v>
      </c>
      <c r="C284" t="s">
        <v>14</v>
      </c>
      <c r="D284">
        <v>248</v>
      </c>
    </row>
    <row r="285" spans="1:4" x14ac:dyDescent="0.2">
      <c r="A285" t="s">
        <v>20</v>
      </c>
      <c r="B285">
        <v>195</v>
      </c>
      <c r="C285" t="s">
        <v>14</v>
      </c>
      <c r="D285">
        <v>513</v>
      </c>
    </row>
    <row r="286" spans="1:4" x14ac:dyDescent="0.2">
      <c r="A286" t="s">
        <v>20</v>
      </c>
      <c r="B286">
        <v>186</v>
      </c>
      <c r="C286" t="s">
        <v>14</v>
      </c>
      <c r="D286">
        <v>3410</v>
      </c>
    </row>
    <row r="287" spans="1:4" x14ac:dyDescent="0.2">
      <c r="A287" t="s">
        <v>20</v>
      </c>
      <c r="B287">
        <v>460</v>
      </c>
      <c r="C287" t="s">
        <v>14</v>
      </c>
      <c r="D287">
        <v>10</v>
      </c>
    </row>
    <row r="288" spans="1:4" x14ac:dyDescent="0.2">
      <c r="A288" t="s">
        <v>20</v>
      </c>
      <c r="B288">
        <v>2528</v>
      </c>
      <c r="C288" t="s">
        <v>14</v>
      </c>
      <c r="D288">
        <v>2201</v>
      </c>
    </row>
    <row r="289" spans="1:4" x14ac:dyDescent="0.2">
      <c r="A289" t="s">
        <v>20</v>
      </c>
      <c r="B289">
        <v>3657</v>
      </c>
      <c r="C289" t="s">
        <v>14</v>
      </c>
      <c r="D289">
        <v>676</v>
      </c>
    </row>
    <row r="290" spans="1:4" x14ac:dyDescent="0.2">
      <c r="A290" t="s">
        <v>20</v>
      </c>
      <c r="B290">
        <v>131</v>
      </c>
      <c r="C290" t="s">
        <v>14</v>
      </c>
      <c r="D290">
        <v>831</v>
      </c>
    </row>
    <row r="291" spans="1:4" x14ac:dyDescent="0.2">
      <c r="A291" t="s">
        <v>20</v>
      </c>
      <c r="B291">
        <v>239</v>
      </c>
      <c r="C291" t="s">
        <v>14</v>
      </c>
      <c r="D291">
        <v>859</v>
      </c>
    </row>
    <row r="292" spans="1:4" x14ac:dyDescent="0.2">
      <c r="A292" t="s">
        <v>20</v>
      </c>
      <c r="B292">
        <v>78</v>
      </c>
      <c r="C292" t="s">
        <v>14</v>
      </c>
      <c r="D292">
        <v>45</v>
      </c>
    </row>
    <row r="293" spans="1:4" x14ac:dyDescent="0.2">
      <c r="A293" t="s">
        <v>20</v>
      </c>
      <c r="B293">
        <v>1773</v>
      </c>
      <c r="C293" t="s">
        <v>14</v>
      </c>
      <c r="D293">
        <v>6</v>
      </c>
    </row>
    <row r="294" spans="1:4" x14ac:dyDescent="0.2">
      <c r="A294" t="s">
        <v>20</v>
      </c>
      <c r="B294">
        <v>32</v>
      </c>
      <c r="C294" t="s">
        <v>14</v>
      </c>
      <c r="D294">
        <v>7</v>
      </c>
    </row>
    <row r="295" spans="1:4" x14ac:dyDescent="0.2">
      <c r="A295" t="s">
        <v>20</v>
      </c>
      <c r="B295">
        <v>369</v>
      </c>
      <c r="C295" t="s">
        <v>14</v>
      </c>
      <c r="D295">
        <v>31</v>
      </c>
    </row>
    <row r="296" spans="1:4" x14ac:dyDescent="0.2">
      <c r="A296" t="s">
        <v>20</v>
      </c>
      <c r="B296">
        <v>89</v>
      </c>
      <c r="C296" t="s">
        <v>14</v>
      </c>
      <c r="D296">
        <v>78</v>
      </c>
    </row>
    <row r="297" spans="1:4" x14ac:dyDescent="0.2">
      <c r="A297" t="s">
        <v>20</v>
      </c>
      <c r="B297">
        <v>147</v>
      </c>
      <c r="C297" t="s">
        <v>14</v>
      </c>
      <c r="D297">
        <v>1225</v>
      </c>
    </row>
    <row r="298" spans="1:4" x14ac:dyDescent="0.2">
      <c r="A298" t="s">
        <v>20</v>
      </c>
      <c r="B298">
        <v>126</v>
      </c>
      <c r="C298" t="s">
        <v>14</v>
      </c>
      <c r="D298">
        <v>1</v>
      </c>
    </row>
    <row r="299" spans="1:4" x14ac:dyDescent="0.2">
      <c r="A299" t="s">
        <v>20</v>
      </c>
      <c r="B299">
        <v>2218</v>
      </c>
      <c r="C299" t="s">
        <v>14</v>
      </c>
      <c r="D299">
        <v>67</v>
      </c>
    </row>
    <row r="300" spans="1:4" x14ac:dyDescent="0.2">
      <c r="A300" t="s">
        <v>20</v>
      </c>
      <c r="B300">
        <v>202</v>
      </c>
      <c r="C300" t="s">
        <v>14</v>
      </c>
      <c r="D300">
        <v>19</v>
      </c>
    </row>
    <row r="301" spans="1:4" x14ac:dyDescent="0.2">
      <c r="A301" t="s">
        <v>20</v>
      </c>
      <c r="B301">
        <v>140</v>
      </c>
      <c r="C301" t="s">
        <v>14</v>
      </c>
      <c r="D301">
        <v>2108</v>
      </c>
    </row>
    <row r="302" spans="1:4" x14ac:dyDescent="0.2">
      <c r="A302" t="s">
        <v>20</v>
      </c>
      <c r="B302">
        <v>1052</v>
      </c>
      <c r="C302" t="s">
        <v>14</v>
      </c>
      <c r="D302">
        <v>679</v>
      </c>
    </row>
    <row r="303" spans="1:4" x14ac:dyDescent="0.2">
      <c r="A303" t="s">
        <v>20</v>
      </c>
      <c r="B303">
        <v>247</v>
      </c>
      <c r="C303" t="s">
        <v>14</v>
      </c>
      <c r="D303">
        <v>36</v>
      </c>
    </row>
    <row r="304" spans="1:4" x14ac:dyDescent="0.2">
      <c r="A304" t="s">
        <v>20</v>
      </c>
      <c r="B304">
        <v>84</v>
      </c>
      <c r="C304" t="s">
        <v>14</v>
      </c>
      <c r="D304">
        <v>47</v>
      </c>
    </row>
    <row r="305" spans="1:4" x14ac:dyDescent="0.2">
      <c r="A305" t="s">
        <v>20</v>
      </c>
      <c r="B305">
        <v>88</v>
      </c>
      <c r="C305" t="s">
        <v>14</v>
      </c>
      <c r="D305">
        <v>70</v>
      </c>
    </row>
    <row r="306" spans="1:4" x14ac:dyDescent="0.2">
      <c r="A306" t="s">
        <v>20</v>
      </c>
      <c r="B306">
        <v>156</v>
      </c>
      <c r="C306" t="s">
        <v>14</v>
      </c>
      <c r="D306">
        <v>154</v>
      </c>
    </row>
    <row r="307" spans="1:4" x14ac:dyDescent="0.2">
      <c r="A307" t="s">
        <v>20</v>
      </c>
      <c r="B307">
        <v>2985</v>
      </c>
      <c r="C307" t="s">
        <v>14</v>
      </c>
      <c r="D307">
        <v>22</v>
      </c>
    </row>
    <row r="308" spans="1:4" x14ac:dyDescent="0.2">
      <c r="A308" t="s">
        <v>20</v>
      </c>
      <c r="B308">
        <v>762</v>
      </c>
      <c r="C308" t="s">
        <v>14</v>
      </c>
      <c r="D308">
        <v>1758</v>
      </c>
    </row>
    <row r="309" spans="1:4" x14ac:dyDescent="0.2">
      <c r="A309" t="s">
        <v>20</v>
      </c>
      <c r="B309">
        <v>554</v>
      </c>
      <c r="C309" t="s">
        <v>14</v>
      </c>
      <c r="D309">
        <v>94</v>
      </c>
    </row>
    <row r="310" spans="1:4" x14ac:dyDescent="0.2">
      <c r="A310" t="s">
        <v>20</v>
      </c>
      <c r="B310">
        <v>135</v>
      </c>
      <c r="C310" t="s">
        <v>14</v>
      </c>
      <c r="D310">
        <v>33</v>
      </c>
    </row>
    <row r="311" spans="1:4" x14ac:dyDescent="0.2">
      <c r="A311" t="s">
        <v>20</v>
      </c>
      <c r="B311">
        <v>122</v>
      </c>
      <c r="C311" t="s">
        <v>14</v>
      </c>
      <c r="D311">
        <v>1</v>
      </c>
    </row>
    <row r="312" spans="1:4" x14ac:dyDescent="0.2">
      <c r="A312" t="s">
        <v>20</v>
      </c>
      <c r="B312">
        <v>221</v>
      </c>
      <c r="C312" t="s">
        <v>14</v>
      </c>
      <c r="D312">
        <v>31</v>
      </c>
    </row>
    <row r="313" spans="1:4" x14ac:dyDescent="0.2">
      <c r="A313" t="s">
        <v>20</v>
      </c>
      <c r="B313">
        <v>126</v>
      </c>
      <c r="C313" t="s">
        <v>14</v>
      </c>
      <c r="D313">
        <v>35</v>
      </c>
    </row>
    <row r="314" spans="1:4" x14ac:dyDescent="0.2">
      <c r="A314" t="s">
        <v>20</v>
      </c>
      <c r="B314">
        <v>1022</v>
      </c>
      <c r="C314" t="s">
        <v>14</v>
      </c>
      <c r="D314">
        <v>63</v>
      </c>
    </row>
    <row r="315" spans="1:4" x14ac:dyDescent="0.2">
      <c r="A315" t="s">
        <v>20</v>
      </c>
      <c r="B315">
        <v>3177</v>
      </c>
      <c r="C315" t="s">
        <v>14</v>
      </c>
      <c r="D315">
        <v>526</v>
      </c>
    </row>
    <row r="316" spans="1:4" x14ac:dyDescent="0.2">
      <c r="A316" t="s">
        <v>20</v>
      </c>
      <c r="B316">
        <v>198</v>
      </c>
      <c r="C316" t="s">
        <v>14</v>
      </c>
      <c r="D316">
        <v>121</v>
      </c>
    </row>
    <row r="317" spans="1:4" x14ac:dyDescent="0.2">
      <c r="A317" t="s">
        <v>20</v>
      </c>
      <c r="B317">
        <v>85</v>
      </c>
      <c r="C317" t="s">
        <v>14</v>
      </c>
      <c r="D317">
        <v>67</v>
      </c>
    </row>
    <row r="318" spans="1:4" x14ac:dyDescent="0.2">
      <c r="A318" t="s">
        <v>20</v>
      </c>
      <c r="B318">
        <v>3596</v>
      </c>
      <c r="C318" t="s">
        <v>14</v>
      </c>
      <c r="D318">
        <v>57</v>
      </c>
    </row>
    <row r="319" spans="1:4" x14ac:dyDescent="0.2">
      <c r="A319" t="s">
        <v>20</v>
      </c>
      <c r="B319">
        <v>244</v>
      </c>
      <c r="C319" t="s">
        <v>14</v>
      </c>
      <c r="D319">
        <v>1229</v>
      </c>
    </row>
    <row r="320" spans="1:4" x14ac:dyDescent="0.2">
      <c r="A320" t="s">
        <v>20</v>
      </c>
      <c r="B320">
        <v>5180</v>
      </c>
      <c r="C320" t="s">
        <v>14</v>
      </c>
      <c r="D320">
        <v>12</v>
      </c>
    </row>
    <row r="321" spans="1:4" x14ac:dyDescent="0.2">
      <c r="A321" t="s">
        <v>20</v>
      </c>
      <c r="B321">
        <v>589</v>
      </c>
      <c r="C321" t="s">
        <v>14</v>
      </c>
      <c r="D321">
        <v>452</v>
      </c>
    </row>
    <row r="322" spans="1:4" x14ac:dyDescent="0.2">
      <c r="A322" t="s">
        <v>20</v>
      </c>
      <c r="B322">
        <v>2725</v>
      </c>
      <c r="C322" t="s">
        <v>14</v>
      </c>
      <c r="D322">
        <v>1886</v>
      </c>
    </row>
    <row r="323" spans="1:4" x14ac:dyDescent="0.2">
      <c r="A323" t="s">
        <v>20</v>
      </c>
      <c r="B323">
        <v>300</v>
      </c>
      <c r="C323" t="s">
        <v>14</v>
      </c>
      <c r="D323">
        <v>1825</v>
      </c>
    </row>
    <row r="324" spans="1:4" x14ac:dyDescent="0.2">
      <c r="A324" t="s">
        <v>20</v>
      </c>
      <c r="B324">
        <v>144</v>
      </c>
      <c r="C324" t="s">
        <v>14</v>
      </c>
      <c r="D324">
        <v>31</v>
      </c>
    </row>
    <row r="325" spans="1:4" x14ac:dyDescent="0.2">
      <c r="A325" t="s">
        <v>20</v>
      </c>
      <c r="B325">
        <v>87</v>
      </c>
      <c r="C325" t="s">
        <v>14</v>
      </c>
      <c r="D325">
        <v>107</v>
      </c>
    </row>
    <row r="326" spans="1:4" x14ac:dyDescent="0.2">
      <c r="A326" t="s">
        <v>20</v>
      </c>
      <c r="B326">
        <v>3116</v>
      </c>
      <c r="C326" t="s">
        <v>14</v>
      </c>
      <c r="D326">
        <v>27</v>
      </c>
    </row>
    <row r="327" spans="1:4" x14ac:dyDescent="0.2">
      <c r="A327" t="s">
        <v>20</v>
      </c>
      <c r="B327">
        <v>909</v>
      </c>
      <c r="C327" t="s">
        <v>14</v>
      </c>
      <c r="D327">
        <v>1221</v>
      </c>
    </row>
    <row r="328" spans="1:4" x14ac:dyDescent="0.2">
      <c r="A328" t="s">
        <v>20</v>
      </c>
      <c r="B328">
        <v>1613</v>
      </c>
      <c r="C328" t="s">
        <v>14</v>
      </c>
      <c r="D328">
        <v>1</v>
      </c>
    </row>
    <row r="329" spans="1:4" x14ac:dyDescent="0.2">
      <c r="A329" t="s">
        <v>20</v>
      </c>
      <c r="B329">
        <v>136</v>
      </c>
      <c r="C329" t="s">
        <v>14</v>
      </c>
      <c r="D329">
        <v>16</v>
      </c>
    </row>
    <row r="330" spans="1:4" x14ac:dyDescent="0.2">
      <c r="A330" t="s">
        <v>20</v>
      </c>
      <c r="B330">
        <v>130</v>
      </c>
      <c r="C330" t="s">
        <v>14</v>
      </c>
      <c r="D330">
        <v>41</v>
      </c>
    </row>
    <row r="331" spans="1:4" x14ac:dyDescent="0.2">
      <c r="A331" t="s">
        <v>20</v>
      </c>
      <c r="B331">
        <v>102</v>
      </c>
      <c r="C331" t="s">
        <v>14</v>
      </c>
      <c r="D331">
        <v>523</v>
      </c>
    </row>
    <row r="332" spans="1:4" x14ac:dyDescent="0.2">
      <c r="A332" t="s">
        <v>20</v>
      </c>
      <c r="B332">
        <v>4006</v>
      </c>
      <c r="C332" t="s">
        <v>14</v>
      </c>
      <c r="D332">
        <v>141</v>
      </c>
    </row>
    <row r="333" spans="1:4" x14ac:dyDescent="0.2">
      <c r="A333" t="s">
        <v>20</v>
      </c>
      <c r="B333">
        <v>1629</v>
      </c>
      <c r="C333" t="s">
        <v>14</v>
      </c>
      <c r="D333">
        <v>52</v>
      </c>
    </row>
    <row r="334" spans="1:4" x14ac:dyDescent="0.2">
      <c r="A334" t="s">
        <v>20</v>
      </c>
      <c r="B334">
        <v>2188</v>
      </c>
      <c r="C334" t="s">
        <v>14</v>
      </c>
      <c r="D334">
        <v>225</v>
      </c>
    </row>
    <row r="335" spans="1:4" x14ac:dyDescent="0.2">
      <c r="A335" t="s">
        <v>20</v>
      </c>
      <c r="B335">
        <v>2409</v>
      </c>
      <c r="C335" t="s">
        <v>14</v>
      </c>
      <c r="D335">
        <v>38</v>
      </c>
    </row>
    <row r="336" spans="1:4" x14ac:dyDescent="0.2">
      <c r="A336" t="s">
        <v>20</v>
      </c>
      <c r="B336">
        <v>194</v>
      </c>
      <c r="C336" t="s">
        <v>14</v>
      </c>
      <c r="D336">
        <v>15</v>
      </c>
    </row>
    <row r="337" spans="1:4" x14ac:dyDescent="0.2">
      <c r="A337" t="s">
        <v>20</v>
      </c>
      <c r="B337">
        <v>1140</v>
      </c>
      <c r="C337" t="s">
        <v>14</v>
      </c>
      <c r="D337">
        <v>37</v>
      </c>
    </row>
    <row r="338" spans="1:4" x14ac:dyDescent="0.2">
      <c r="A338" t="s">
        <v>20</v>
      </c>
      <c r="B338">
        <v>102</v>
      </c>
      <c r="C338" t="s">
        <v>14</v>
      </c>
      <c r="D338">
        <v>112</v>
      </c>
    </row>
    <row r="339" spans="1:4" x14ac:dyDescent="0.2">
      <c r="A339" t="s">
        <v>20</v>
      </c>
      <c r="B339">
        <v>2857</v>
      </c>
      <c r="C339" t="s">
        <v>14</v>
      </c>
      <c r="D339">
        <v>21</v>
      </c>
    </row>
    <row r="340" spans="1:4" x14ac:dyDescent="0.2">
      <c r="A340" t="s">
        <v>20</v>
      </c>
      <c r="B340">
        <v>107</v>
      </c>
      <c r="C340" t="s">
        <v>14</v>
      </c>
      <c r="D340">
        <v>67</v>
      </c>
    </row>
    <row r="341" spans="1:4" x14ac:dyDescent="0.2">
      <c r="A341" t="s">
        <v>20</v>
      </c>
      <c r="B341">
        <v>160</v>
      </c>
      <c r="C341" t="s">
        <v>14</v>
      </c>
      <c r="D341">
        <v>78</v>
      </c>
    </row>
    <row r="342" spans="1:4" x14ac:dyDescent="0.2">
      <c r="A342" t="s">
        <v>20</v>
      </c>
      <c r="B342">
        <v>2230</v>
      </c>
      <c r="C342" t="s">
        <v>14</v>
      </c>
      <c r="D342">
        <v>67</v>
      </c>
    </row>
    <row r="343" spans="1:4" x14ac:dyDescent="0.2">
      <c r="A343" t="s">
        <v>20</v>
      </c>
      <c r="B343">
        <v>316</v>
      </c>
      <c r="C343" t="s">
        <v>14</v>
      </c>
      <c r="D343">
        <v>263</v>
      </c>
    </row>
    <row r="344" spans="1:4" x14ac:dyDescent="0.2">
      <c r="A344" t="s">
        <v>20</v>
      </c>
      <c r="B344">
        <v>117</v>
      </c>
      <c r="C344" t="s">
        <v>14</v>
      </c>
      <c r="D344">
        <v>1691</v>
      </c>
    </row>
    <row r="345" spans="1:4" x14ac:dyDescent="0.2">
      <c r="A345" t="s">
        <v>20</v>
      </c>
      <c r="B345">
        <v>6406</v>
      </c>
      <c r="C345" t="s">
        <v>14</v>
      </c>
      <c r="D345">
        <v>181</v>
      </c>
    </row>
    <row r="346" spans="1:4" x14ac:dyDescent="0.2">
      <c r="A346" t="s">
        <v>20</v>
      </c>
      <c r="B346">
        <v>192</v>
      </c>
      <c r="C346" t="s">
        <v>14</v>
      </c>
      <c r="D346">
        <v>13</v>
      </c>
    </row>
    <row r="347" spans="1:4" x14ac:dyDescent="0.2">
      <c r="A347" t="s">
        <v>20</v>
      </c>
      <c r="B347">
        <v>26</v>
      </c>
      <c r="C347" t="s">
        <v>14</v>
      </c>
      <c r="D347">
        <v>1</v>
      </c>
    </row>
    <row r="348" spans="1:4" x14ac:dyDescent="0.2">
      <c r="A348" t="s">
        <v>20</v>
      </c>
      <c r="B348">
        <v>723</v>
      </c>
      <c r="C348" t="s">
        <v>14</v>
      </c>
      <c r="D348">
        <v>21</v>
      </c>
    </row>
    <row r="349" spans="1:4" x14ac:dyDescent="0.2">
      <c r="A349" t="s">
        <v>20</v>
      </c>
      <c r="B349">
        <v>170</v>
      </c>
      <c r="C349" t="s">
        <v>14</v>
      </c>
      <c r="D349">
        <v>830</v>
      </c>
    </row>
    <row r="350" spans="1:4" x14ac:dyDescent="0.2">
      <c r="A350" t="s">
        <v>20</v>
      </c>
      <c r="B350">
        <v>238</v>
      </c>
      <c r="C350" t="s">
        <v>14</v>
      </c>
      <c r="D350">
        <v>130</v>
      </c>
    </row>
    <row r="351" spans="1:4" x14ac:dyDescent="0.2">
      <c r="A351" t="s">
        <v>20</v>
      </c>
      <c r="B351">
        <v>55</v>
      </c>
      <c r="C351" t="s">
        <v>14</v>
      </c>
      <c r="D351">
        <v>55</v>
      </c>
    </row>
    <row r="352" spans="1:4" x14ac:dyDescent="0.2">
      <c r="A352" t="s">
        <v>20</v>
      </c>
      <c r="B352">
        <v>128</v>
      </c>
      <c r="C352" t="s">
        <v>14</v>
      </c>
      <c r="D352">
        <v>114</v>
      </c>
    </row>
    <row r="353" spans="1:4" x14ac:dyDescent="0.2">
      <c r="A353" t="s">
        <v>20</v>
      </c>
      <c r="B353">
        <v>2144</v>
      </c>
      <c r="C353" t="s">
        <v>14</v>
      </c>
      <c r="D353">
        <v>594</v>
      </c>
    </row>
    <row r="354" spans="1:4" x14ac:dyDescent="0.2">
      <c r="A354" t="s">
        <v>20</v>
      </c>
      <c r="B354">
        <v>2693</v>
      </c>
      <c r="C354" t="s">
        <v>14</v>
      </c>
      <c r="D354">
        <v>24</v>
      </c>
    </row>
    <row r="355" spans="1:4" x14ac:dyDescent="0.2">
      <c r="A355" t="s">
        <v>20</v>
      </c>
      <c r="B355">
        <v>432</v>
      </c>
      <c r="C355" t="s">
        <v>14</v>
      </c>
      <c r="D355">
        <v>252</v>
      </c>
    </row>
    <row r="356" spans="1:4" x14ac:dyDescent="0.2">
      <c r="A356" t="s">
        <v>20</v>
      </c>
      <c r="B356">
        <v>189</v>
      </c>
      <c r="C356" t="s">
        <v>14</v>
      </c>
      <c r="D356">
        <v>67</v>
      </c>
    </row>
    <row r="357" spans="1:4" x14ac:dyDescent="0.2">
      <c r="A357" t="s">
        <v>20</v>
      </c>
      <c r="B357">
        <v>154</v>
      </c>
      <c r="C357" t="s">
        <v>14</v>
      </c>
      <c r="D357">
        <v>742</v>
      </c>
    </row>
    <row r="358" spans="1:4" x14ac:dyDescent="0.2">
      <c r="A358" t="s">
        <v>20</v>
      </c>
      <c r="B358">
        <v>96</v>
      </c>
      <c r="C358" t="s">
        <v>14</v>
      </c>
      <c r="D358">
        <v>75</v>
      </c>
    </row>
    <row r="359" spans="1:4" x14ac:dyDescent="0.2">
      <c r="A359" t="s">
        <v>20</v>
      </c>
      <c r="B359">
        <v>3063</v>
      </c>
      <c r="C359" t="s">
        <v>14</v>
      </c>
      <c r="D359">
        <v>4405</v>
      </c>
    </row>
    <row r="360" spans="1:4" x14ac:dyDescent="0.2">
      <c r="A360" t="s">
        <v>20</v>
      </c>
      <c r="B360">
        <v>2266</v>
      </c>
      <c r="C360" t="s">
        <v>14</v>
      </c>
      <c r="D360">
        <v>92</v>
      </c>
    </row>
    <row r="361" spans="1:4" x14ac:dyDescent="0.2">
      <c r="A361" t="s">
        <v>20</v>
      </c>
      <c r="B361">
        <v>194</v>
      </c>
      <c r="C361" t="s">
        <v>14</v>
      </c>
      <c r="D361">
        <v>64</v>
      </c>
    </row>
    <row r="362" spans="1:4" x14ac:dyDescent="0.2">
      <c r="A362" t="s">
        <v>20</v>
      </c>
      <c r="B362">
        <v>129</v>
      </c>
      <c r="C362" t="s">
        <v>14</v>
      </c>
      <c r="D362">
        <v>64</v>
      </c>
    </row>
    <row r="363" spans="1:4" x14ac:dyDescent="0.2">
      <c r="A363" t="s">
        <v>20</v>
      </c>
      <c r="B363">
        <v>375</v>
      </c>
      <c r="C363" t="s">
        <v>14</v>
      </c>
      <c r="D363">
        <v>842</v>
      </c>
    </row>
    <row r="364" spans="1:4" x14ac:dyDescent="0.2">
      <c r="A364" t="s">
        <v>20</v>
      </c>
      <c r="B364">
        <v>409</v>
      </c>
      <c r="C364" t="s">
        <v>14</v>
      </c>
      <c r="D364">
        <v>112</v>
      </c>
    </row>
    <row r="365" spans="1:4" x14ac:dyDescent="0.2">
      <c r="A365" t="s">
        <v>20</v>
      </c>
      <c r="B365">
        <v>234</v>
      </c>
      <c r="C365" t="s">
        <v>14</v>
      </c>
      <c r="D365">
        <v>374</v>
      </c>
    </row>
    <row r="366" spans="1:4" x14ac:dyDescent="0.2">
      <c r="A366" t="s">
        <v>20</v>
      </c>
      <c r="B366">
        <v>3016</v>
      </c>
    </row>
    <row r="367" spans="1:4" x14ac:dyDescent="0.2">
      <c r="A367" t="s">
        <v>20</v>
      </c>
      <c r="B367">
        <v>264</v>
      </c>
    </row>
    <row r="368" spans="1:4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2:A1048141">
    <cfRule type="containsText" dxfId="7" priority="1" operator="containsText" text="live">
      <formula>NOT(ISERROR(SEARCH("live",A2)))</formula>
    </cfRule>
    <cfRule type="containsText" dxfId="6" priority="2" operator="containsText" text="canceled">
      <formula>NOT(ISERROR(SEARCH("canceled",A2)))</formula>
    </cfRule>
    <cfRule type="containsText" dxfId="5" priority="3" operator="containsText" text="successful">
      <formula>NOT(ISERROR(SEARCH("successful",A2)))</formula>
    </cfRule>
    <cfRule type="containsText" dxfId="4" priority="4" operator="containsText" text="failed">
      <formula>NOT(ISERROR(SEARCH("failed",A2)))</formula>
    </cfRule>
  </conditionalFormatting>
  <conditionalFormatting sqref="C2:C1047940">
    <cfRule type="containsText" dxfId="3" priority="5" operator="containsText" text="live">
      <formula>NOT(ISERROR(SEARCH("live",C2)))</formula>
    </cfRule>
    <cfRule type="containsText" dxfId="2" priority="6" operator="containsText" text="canceled">
      <formula>NOT(ISERROR(SEARCH("canceled",C2)))</formula>
    </cfRule>
    <cfRule type="containsText" dxfId="1" priority="7" operator="containsText" text="successful">
      <formula>NOT(ISERROR(SEARCH("successful",C2)))</formula>
    </cfRule>
    <cfRule type="containsText" dxfId="0" priority="8" operator="containsText" text="failed">
      <formula>NOT(ISERROR(SEARCH("failed",C2)))</formula>
    </cfRule>
  </conditionalFormatting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Sub Category Stacke Pivot Table</vt:lpstr>
      <vt:lpstr>Parent Category Pivot Table</vt:lpstr>
      <vt:lpstr>Date Created Conversion Pivot</vt:lpstr>
      <vt:lpstr>Crowfunding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mahdi.ali</cp:lastModifiedBy>
  <dcterms:created xsi:type="dcterms:W3CDTF">2021-09-29T18:52:28Z</dcterms:created>
  <dcterms:modified xsi:type="dcterms:W3CDTF">2023-09-27T13:13:23Z</dcterms:modified>
</cp:coreProperties>
</file>