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5CEED57F3DB1E657/Dokumente/"/>
    </mc:Choice>
  </mc:AlternateContent>
  <xr:revisionPtr revIDLastSave="2" documentId="8_{1F94E784-C196-4F99-AEB4-6CFD3E50626E}" xr6:coauthVersionLast="47" xr6:coauthVersionMax="47" xr10:uidLastSave="{B71DBC03-2500-467E-8BCF-9AE68B21E1CE}"/>
  <bookViews>
    <workbookView xWindow="-120" yWindow="-120" windowWidth="20730" windowHeight="11160" xr2:uid="{F7AD2868-3C9C-443D-BC69-A3181BB258FF}"/>
  </bookViews>
  <sheets>
    <sheet name="Dashboard" sheetId="12" r:id="rId1"/>
    <sheet name="Clean data" sheetId="2" r:id="rId2"/>
    <sheet name="Raw data" sheetId="1" r:id="rId3"/>
    <sheet name=" Top 10 States Pivot" sheetId="5" r:id="rId4"/>
    <sheet name="Obesity per Sq Mile Pivot" sheetId="6" r:id="rId5"/>
    <sheet name="Obesity Difference Pivot" sheetId="7" r:id="rId6"/>
    <sheet name="Map Pivot" sheetId="10" r:id="rId7"/>
  </sheets>
  <definedNames>
    <definedName name="_xlchart.v5.0" hidden="1">'Map Pivot'!$A$3</definedName>
    <definedName name="_xlchart.v5.1" hidden="1">'Map Pivot'!$A$4:$A$55</definedName>
    <definedName name="_xlchart.v5.2" hidden="1">'Map Pivot'!$B$3</definedName>
    <definedName name="_xlchart.v5.3" hidden="1">'Map Pivot'!$B$4:$B$55</definedName>
  </definedName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2" l="1"/>
  <c r="F7" i="2"/>
  <c r="E7" i="2"/>
  <c r="F10" i="2"/>
  <c r="E10" i="2"/>
  <c r="E13" i="2"/>
  <c r="F28" i="2"/>
  <c r="E28" i="2"/>
  <c r="F6" i="2"/>
  <c r="E6" i="2"/>
  <c r="F23" i="2"/>
  <c r="E23" i="2"/>
  <c r="F47" i="2"/>
  <c r="E47" i="2"/>
  <c r="F34" i="2"/>
  <c r="E34" i="2"/>
  <c r="F48" i="2"/>
  <c r="E48" i="2"/>
  <c r="F8" i="2"/>
  <c r="E8" i="2"/>
  <c r="F32" i="2"/>
  <c r="E32" i="2"/>
  <c r="F42" i="2"/>
  <c r="E42" i="2"/>
  <c r="F25" i="2"/>
  <c r="E25" i="2"/>
  <c r="F31" i="2"/>
  <c r="E31" i="2"/>
  <c r="F50" i="2"/>
  <c r="E50" i="2"/>
  <c r="F30" i="2"/>
  <c r="E30" i="2"/>
  <c r="F11" i="2"/>
  <c r="E11" i="2"/>
  <c r="F4" i="2"/>
  <c r="E4" i="2"/>
  <c r="F14" i="2"/>
  <c r="E14" i="2"/>
  <c r="F33" i="2"/>
  <c r="E33" i="2"/>
  <c r="F22" i="2"/>
  <c r="E22" i="2"/>
  <c r="F53" i="2"/>
  <c r="E53" i="2"/>
  <c r="F49" i="2"/>
  <c r="E49" i="2"/>
  <c r="F41" i="2"/>
  <c r="E41" i="2"/>
  <c r="F9" i="2"/>
  <c r="E9" i="2"/>
  <c r="F37" i="2"/>
  <c r="E37" i="2"/>
  <c r="F3" i="2"/>
  <c r="E3" i="2"/>
  <c r="F40" i="2"/>
  <c r="E40" i="2"/>
  <c r="F21" i="2"/>
  <c r="E21" i="2"/>
  <c r="F35" i="2"/>
  <c r="E35" i="2"/>
  <c r="F39" i="2"/>
  <c r="E39" i="2"/>
  <c r="F44" i="2"/>
  <c r="E44" i="2"/>
  <c r="F52" i="2"/>
  <c r="E52" i="2"/>
  <c r="F12" i="2"/>
  <c r="E12" i="2"/>
  <c r="F15" i="2"/>
  <c r="E15" i="2"/>
  <c r="F36" i="2"/>
  <c r="E36" i="2"/>
  <c r="F24" i="2"/>
  <c r="E24" i="2"/>
  <c r="F16" i="2"/>
  <c r="E16" i="2"/>
  <c r="F29" i="2"/>
  <c r="E29" i="2"/>
  <c r="F43" i="2"/>
  <c r="E43" i="2"/>
  <c r="F17" i="2"/>
  <c r="E17" i="2"/>
  <c r="F27" i="2"/>
  <c r="E27" i="2"/>
  <c r="F46" i="2"/>
  <c r="E46" i="2"/>
  <c r="F45" i="2"/>
  <c r="E45" i="2"/>
  <c r="F38" i="2"/>
  <c r="E38" i="2"/>
  <c r="F18" i="2"/>
  <c r="E18" i="2"/>
  <c r="G13" i="2"/>
  <c r="F5" i="2"/>
  <c r="E5" i="2"/>
  <c r="F19" i="2"/>
  <c r="E19" i="2"/>
  <c r="F2" i="2"/>
  <c r="E2" i="2"/>
  <c r="F51" i="2"/>
  <c r="E51" i="2"/>
  <c r="F26" i="2"/>
  <c r="E26" i="2"/>
  <c r="F20" i="2"/>
  <c r="E20" i="2"/>
  <c r="G26" i="2" l="1"/>
  <c r="G19" i="2"/>
  <c r="G51" i="2"/>
  <c r="G5" i="2"/>
  <c r="G18" i="2"/>
  <c r="G16" i="2"/>
  <c r="G35" i="2"/>
  <c r="G9" i="2"/>
  <c r="G48" i="2"/>
  <c r="J2" i="2"/>
  <c r="G4" i="12" s="1"/>
  <c r="G17" i="2"/>
  <c r="G52" i="2"/>
  <c r="G22" i="2"/>
  <c r="G6" i="2"/>
  <c r="G20" i="2"/>
  <c r="G27" i="2"/>
  <c r="G12" i="2"/>
  <c r="G11" i="2"/>
  <c r="G38" i="2"/>
  <c r="G24" i="2"/>
  <c r="G21" i="2"/>
  <c r="G25" i="2"/>
  <c r="G10" i="2"/>
  <c r="I2" i="2"/>
  <c r="D4" i="12" s="1"/>
  <c r="G46" i="2"/>
  <c r="G29" i="2"/>
  <c r="G15" i="2"/>
  <c r="G39" i="2"/>
  <c r="G3" i="2"/>
  <c r="G49" i="2"/>
  <c r="G14" i="2"/>
  <c r="G50" i="2"/>
  <c r="G32" i="2"/>
  <c r="G47" i="2"/>
  <c r="G2" i="2"/>
  <c r="G45" i="2"/>
  <c r="G43" i="2"/>
  <c r="G36" i="2"/>
  <c r="G44" i="2"/>
  <c r="G40" i="2"/>
  <c r="G41" i="2"/>
  <c r="G33" i="2"/>
  <c r="G30" i="2"/>
  <c r="G42" i="2"/>
  <c r="G34" i="2"/>
  <c r="G28" i="2"/>
  <c r="G7" i="2"/>
  <c r="G37" i="2"/>
  <c r="G53" i="2"/>
  <c r="G4" i="2"/>
  <c r="G31" i="2"/>
  <c r="G8" i="2"/>
  <c r="G23" i="2"/>
</calcChain>
</file>

<file path=xl/sharedStrings.xml><?xml version="1.0" encoding="utf-8"?>
<sst xmlns="http://schemas.openxmlformats.org/spreadsheetml/2006/main" count="265" uniqueCount="79">
  <si>
    <t>Obesity Rate Analysis Dashboard - US States</t>
  </si>
  <si>
    <t>National Average</t>
  </si>
  <si>
    <t>Highest Obesity State</t>
  </si>
  <si>
    <t>Lowest Obesity State</t>
  </si>
  <si>
    <t>SUMMARY</t>
  </si>
  <si>
    <t>- Obesity in the U.S is not the same in every state.</t>
  </si>
  <si>
    <t>- Lousiana has the highest obesity rate at 36.2%, while Colorado has the lowest obesity rate with 20.2%.</t>
  </si>
  <si>
    <t>- Some states like Mississipi, West Virginia and Alabama have obesity rates above 35%, while others are much lower.</t>
  </si>
  <si>
    <t>- When you look at how much land each state has, you see that some states have lot of obesity packed into a small area. This means that land size does not explain where obesity is higher.</t>
  </si>
  <si>
    <t>- Obesity is more concentrated in certain states and those areas may need more attention or support.</t>
  </si>
  <si>
    <t>State</t>
  </si>
  <si>
    <t>Obesity Rate</t>
  </si>
  <si>
    <t>Shape__Area</t>
  </si>
  <si>
    <t>Shape__Length</t>
  </si>
  <si>
    <t>Average Obesity Rate</t>
  </si>
  <si>
    <t>Obesity per Sq Mile</t>
  </si>
  <si>
    <t>Obesity Difference</t>
  </si>
  <si>
    <t>Highest Obesity Rate</t>
  </si>
  <si>
    <t>Lowest Obesity Rate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</si>
  <si>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</si>
  <si>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</si>
  <si>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</si>
  <si>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</si>
  <si>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</si>
  <si>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</si>
  <si>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</si>
  <si>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</si>
  <si>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</si>
  <si>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</si>
  <si>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</si>
  <si>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</si>
  <si>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</si>
  <si>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</si>
  <si>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</si>
  <si>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</si>
  <si>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</si>
  <si>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</si>
  <si>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</si>
  <si>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</si>
  <si>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</si>
  <si>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</si>
  <si>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</si>
  <si>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</si>
  <si>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</si>
  <si>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</si>
  <si>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</si>
  <si>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</si>
  <si>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</si>
  <si>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</si>
  <si>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</si>
  <si>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</si>
  <si>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</si>
  <si>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</si>
  <si>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</si>
  <si>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</si>
  <si>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</si>
  <si>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</si>
  <si>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</si>
  <si>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</si>
  <si>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</si>
  <si>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</si>
  <si>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</si>
  <si>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</si>
  <si>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</si>
  <si>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</si>
  <si>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</si>
  <si>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</si>
  <si>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</si>
  <si>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</si>
  <si>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</si>
  <si>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</si>
  <si>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OBJECTID</t>
  </si>
  <si>
    <t>NAME</t>
  </si>
  <si>
    <t>Obesity</t>
  </si>
  <si>
    <t>Row Labels</t>
  </si>
  <si>
    <t>Sum of Obesity Rate</t>
  </si>
  <si>
    <t>Grand Total</t>
  </si>
  <si>
    <t>Sum of Obesity per Sq Mile</t>
  </si>
  <si>
    <t>Average of Obesity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</si>
</sst>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&quot;&quot;\k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24"/>
      <color theme="0"/>
      <name val="Segoe UI Light"/>
      <family val="2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Border="0"/>
  </cellStyleXfs>
  <cellXfs count="21">
    <xf numFmtId="0" fontId="0" fillId="0" borderId="0" xfId="0"/>
    <xf numFmtId="0" fontId="1" fillId="3" borderId="1" xfId="0" applyFont="1" applyFill="1" applyBorder="1"/>
    <xf numFmtId="0" fontId="1" fillId="0" borderId="1" xfId="0" applyFont="1" applyBorder="1"/>
    <xf numFmtId="0" fontId="1" fillId="0" borderId="0" xfId="1"/>
    <xf numFmtId="0" fontId="2" fillId="2" borderId="2" xfId="0" applyFont="1" applyFill="1" applyBorder="1"/>
    <xf numFmtId="0" fontId="1" fillId="0" borderId="3" xfId="0" applyFont="1" applyBorder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6" fillId="0" borderId="0" xfId="0" applyFont="1"/>
    <xf numFmtId="0" fontId="0" fillId="0" borderId="0" xfId="0" quotePrefix="1"/>
    <xf numFmtId="0" fontId="3" fillId="6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/>
    <xf numFmtId="165" fontId="0" fillId="0" borderId="0" xfId="0" applyNumberFormat="1"/>
    <xf numFmtId="164" fontId="5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Normal" xfId="0" builtinId="0"/>
    <cellStyle name="Normal 2" xfId="1" xr:uid="{7974F420-B4AC-4F7A-B9BA-44043E8F369D}"/>
  </cellStyles>
  <dxfs count="14"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[Obesity Analysis and Dashboard.xlsx] Top 10 States Pivot!TopStates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Top</a:t>
            </a:r>
            <a:r>
              <a:rPr lang="en-US" b="1" baseline="0">
                <a:solidFill>
                  <a:schemeClr val="tx1"/>
                </a:solidFill>
              </a:rPr>
              <a:t> 10 States by Obesity Rate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8.7324141953520548E-3"/>
          <c:y val="2.113346024376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Top 10 States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Top 10 States Pivot'!$A$4:$A$15</c:f>
              <c:strCache>
                <c:ptCount val="11"/>
                <c:pt idx="0">
                  <c:v>Louisiana</c:v>
                </c:pt>
                <c:pt idx="1">
                  <c:v>Alabama</c:v>
                </c:pt>
                <c:pt idx="2">
                  <c:v>West Virginia</c:v>
                </c:pt>
                <c:pt idx="3">
                  <c:v>Mississippi</c:v>
                </c:pt>
                <c:pt idx="4">
                  <c:v>Kentucky</c:v>
                </c:pt>
                <c:pt idx="5">
                  <c:v>Arkansas</c:v>
                </c:pt>
                <c:pt idx="6">
                  <c:v>Kansas</c:v>
                </c:pt>
                <c:pt idx="7">
                  <c:v>Oklahoma</c:v>
                </c:pt>
                <c:pt idx="8">
                  <c:v>Tennessee</c:v>
                </c:pt>
                <c:pt idx="9">
                  <c:v>Missouri</c:v>
                </c:pt>
                <c:pt idx="10">
                  <c:v>Texas</c:v>
                </c:pt>
              </c:strCache>
            </c:strRef>
          </c:cat>
          <c:val>
            <c:numRef>
              <c:f>' Top 10 States Pivot'!$B$4:$B$15</c:f>
              <c:numCache>
                <c:formatCode>General</c:formatCode>
                <c:ptCount val="11"/>
                <c:pt idx="0">
                  <c:v>36.200000000000003</c:v>
                </c:pt>
                <c:pt idx="1">
                  <c:v>35.6</c:v>
                </c:pt>
                <c:pt idx="2">
                  <c:v>35.6</c:v>
                </c:pt>
                <c:pt idx="3">
                  <c:v>35.6</c:v>
                </c:pt>
                <c:pt idx="4">
                  <c:v>34.6</c:v>
                </c:pt>
                <c:pt idx="5">
                  <c:v>34.5</c:v>
                </c:pt>
                <c:pt idx="6">
                  <c:v>34.200000000000003</c:v>
                </c:pt>
                <c:pt idx="7">
                  <c:v>33.9</c:v>
                </c:pt>
                <c:pt idx="8">
                  <c:v>33.799999999999997</c:v>
                </c:pt>
                <c:pt idx="9">
                  <c:v>32.4</c:v>
                </c:pt>
                <c:pt idx="10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7-42D1-B654-26A110A42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7083968"/>
        <c:axId val="537084688"/>
      </c:barChart>
      <c:catAx>
        <c:axId val="53708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84688"/>
        <c:crosses val="autoZero"/>
        <c:auto val="1"/>
        <c:lblAlgn val="ctr"/>
        <c:lblOffset val="100"/>
        <c:noMultiLvlLbl val="0"/>
      </c:catAx>
      <c:valAx>
        <c:axId val="5370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8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[Obesity Analysis and Dashboard.xlsx]Obesity per Sq Mile Pivot!ObesityRatePerSqMile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Obesity</a:t>
            </a:r>
            <a:r>
              <a:rPr lang="en-US" b="1" baseline="0">
                <a:solidFill>
                  <a:schemeClr val="tx1"/>
                </a:solidFill>
              </a:rPr>
              <a:t> Rate per Sq Mile _ Top 10 States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9.2414767428735355E-3"/>
          <c:y val="1.6431400620377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859937962300168"/>
          <c:y val="0.16041964582013452"/>
          <c:w val="0.75878848285506317"/>
          <c:h val="0.750698102392373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'Obesity per Sq Mile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'Obesity per Sq Mile Pivot'!$A$4:$A$14</c:f>
              <c:strCache>
                <c:ptCount val="10"/>
                <c:pt idx="0">
                  <c:v>District of Columbia</c:v>
                </c:pt>
                <c:pt idx="1">
                  <c:v>Rhode Island</c:v>
                </c:pt>
                <c:pt idx="2">
                  <c:v>Delaware</c:v>
                </c:pt>
                <c:pt idx="3">
                  <c:v>Puerto Rico</c:v>
                </c:pt>
                <c:pt idx="4">
                  <c:v>Connecticut</c:v>
                </c:pt>
                <c:pt idx="5">
                  <c:v>New Jersey</c:v>
                </c:pt>
                <c:pt idx="6">
                  <c:v>Massachusetts</c:v>
                </c:pt>
                <c:pt idx="7">
                  <c:v>New Hampshire</c:v>
                </c:pt>
                <c:pt idx="8">
                  <c:v>Maryland</c:v>
                </c:pt>
                <c:pt idx="9">
                  <c:v>Vermont</c:v>
                </c:pt>
              </c:strCache>
            </c:strRef>
          </c:cat>
          <c:val>
            <c:numRef>
              <c:f>'Obesity per Sq Mile Pivot'!$B$4:$B$14</c:f>
              <c:numCache>
                <c:formatCode>General</c:formatCode>
                <c:ptCount val="10"/>
                <c:pt idx="0">
                  <c:v>1.120631517465181E-2</c:v>
                </c:pt>
                <c:pt idx="1">
                  <c:v>7.1866728469571252E-4</c:v>
                </c:pt>
                <c:pt idx="2">
                  <c:v>5.0269881891758152E-4</c:v>
                </c:pt>
                <c:pt idx="3">
                  <c:v>2.5700472281827791E-4</c:v>
                </c:pt>
                <c:pt idx="4">
                  <c:v>1.7397654835760035E-4</c:v>
                </c:pt>
                <c:pt idx="5">
                  <c:v>1.1397708697438048E-4</c:v>
                </c:pt>
                <c:pt idx="6">
                  <c:v>9.8291030987930224E-5</c:v>
                </c:pt>
                <c:pt idx="7">
                  <c:v>9.7216789320896444E-5</c:v>
                </c:pt>
                <c:pt idx="8">
                  <c:v>9.5083554128009223E-5</c:v>
                </c:pt>
                <c:pt idx="9">
                  <c:v>8.9986305869405679E-5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D-40B4-A7BA-2D629137C0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7087568"/>
        <c:axId val="434353568"/>
      </c:barChart>
      <c:catAx>
        <c:axId val="537087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3568"/>
        <c:crosses val="autoZero"/>
        <c:auto val="1"/>
        <c:lblAlgn val="ctr"/>
        <c:lblOffset val="100"/>
        <c:noMultiLvlLbl val="0"/>
      </c:catAx>
      <c:valAx>
        <c:axId val="4343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8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[Obesity Analysis and Dashboard.xlsx]Obesity Difference Pivot!ObesityDiffPerState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Obesity</a:t>
            </a:r>
            <a:r>
              <a:rPr lang="en-US" b="1" baseline="0">
                <a:solidFill>
                  <a:schemeClr val="tx1"/>
                </a:solidFill>
              </a:rPr>
              <a:t> Rate Difference per State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1.0855807386740303E-2"/>
          <c:y val="1.2195118047782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</c:pivotFmt>
      <c:pivotFmt>
        <c:idx val="2"/>
        <c:spPr>
          <a:solidFill>
            <a:srgbClr val="00B050"/>
          </a:solidFill>
          <a:ln>
            <a:noFill/>
          </a:ln>
          <a:effectLst/>
        </c:spPr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00B050"/>
          </a:solidFill>
          <a:ln>
            <a:noFill/>
          </a:ln>
          <a:effectLst/>
        </c:spPr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B050"/>
          </a:solidFill>
          <a:ln>
            <a:noFill/>
          </a:ln>
          <a:effectLst/>
        </c:spPr>
      </c:pivotFmt>
      <c:pivotFmt>
        <c:idx val="7"/>
        <c:spPr>
          <a:solidFill>
            <a:srgbClr val="00B050"/>
          </a:solidFill>
          <a:ln>
            <a:noFill/>
          </a:ln>
          <a:effectLst/>
        </c:spPr>
      </c:pivotFmt>
      <c:pivotFmt>
        <c:idx val="8"/>
        <c:spPr>
          <a:solidFill>
            <a:srgbClr val="00B050"/>
          </a:solidFill>
          <a:ln>
            <a:noFill/>
          </a:ln>
          <a:effectLst/>
        </c:spPr>
      </c:pivotFmt>
      <c:pivotFmt>
        <c:idx val="9"/>
        <c:spPr>
          <a:solidFill>
            <a:srgbClr val="00B050"/>
          </a:solidFill>
          <a:ln>
            <a:noFill/>
          </a:ln>
          <a:effectLst/>
        </c:spPr>
      </c:pivotFmt>
      <c:pivotFmt>
        <c:idx val="10"/>
        <c:spPr>
          <a:solidFill>
            <a:srgbClr val="00B050"/>
          </a:solidFill>
          <a:ln>
            <a:noFill/>
          </a:ln>
          <a:effectLst/>
        </c:spPr>
      </c:pivotFmt>
      <c:pivotFmt>
        <c:idx val="11"/>
        <c:spPr>
          <a:solidFill>
            <a:srgbClr val="00B050"/>
          </a:solidFill>
          <a:ln>
            <a:noFill/>
          </a:ln>
          <a:effectLst/>
        </c:spPr>
      </c:pivotFmt>
      <c:pivotFmt>
        <c:idx val="12"/>
        <c:spPr>
          <a:solidFill>
            <a:srgbClr val="00B050"/>
          </a:solidFill>
          <a:ln>
            <a:noFill/>
          </a:ln>
          <a:effectLst/>
        </c:spPr>
      </c:pivotFmt>
      <c:pivotFmt>
        <c:idx val="13"/>
        <c:spPr>
          <a:solidFill>
            <a:srgbClr val="00B050"/>
          </a:solidFill>
          <a:ln>
            <a:noFill/>
          </a:ln>
          <a:effectLst/>
        </c:spPr>
      </c:pivotFmt>
      <c:pivotFmt>
        <c:idx val="14"/>
        <c:spPr>
          <a:solidFill>
            <a:srgbClr val="00B050"/>
          </a:solidFill>
          <a:ln>
            <a:noFill/>
          </a:ln>
          <a:effectLst/>
        </c:spPr>
      </c:pivotFmt>
      <c:pivotFmt>
        <c:idx val="15"/>
        <c:spPr>
          <a:solidFill>
            <a:srgbClr val="00B050"/>
          </a:solidFill>
          <a:ln>
            <a:noFill/>
          </a:ln>
          <a:effectLst/>
        </c:spPr>
      </c:pivotFmt>
      <c:pivotFmt>
        <c:idx val="16"/>
        <c:spPr>
          <a:solidFill>
            <a:srgbClr val="00B050"/>
          </a:solidFill>
          <a:ln>
            <a:noFill/>
          </a:ln>
          <a:effectLst/>
        </c:spPr>
      </c:pivotFmt>
      <c:pivotFmt>
        <c:idx val="17"/>
        <c:spPr>
          <a:solidFill>
            <a:srgbClr val="00B050"/>
          </a:solidFill>
          <a:ln>
            <a:noFill/>
          </a:ln>
          <a:effectLst/>
        </c:spPr>
      </c:pivotFmt>
      <c:pivotFmt>
        <c:idx val="18"/>
        <c:spPr>
          <a:solidFill>
            <a:srgbClr val="00B050"/>
          </a:solidFill>
          <a:ln>
            <a:noFill/>
          </a:ln>
          <a:effectLst/>
        </c:spPr>
      </c:pivotFmt>
      <c:pivotFmt>
        <c:idx val="19"/>
        <c:spPr>
          <a:solidFill>
            <a:srgbClr val="00B050"/>
          </a:solidFill>
          <a:ln>
            <a:noFill/>
          </a:ln>
          <a:effectLst/>
        </c:spPr>
      </c:pivotFmt>
      <c:pivotFmt>
        <c:idx val="20"/>
        <c:spPr>
          <a:solidFill>
            <a:srgbClr val="00B050"/>
          </a:solidFill>
          <a:ln>
            <a:noFill/>
          </a:ln>
          <a:effectLst/>
        </c:spPr>
      </c:pivotFmt>
      <c:pivotFmt>
        <c:idx val="21"/>
        <c:spPr>
          <a:solidFill>
            <a:srgbClr val="00B050"/>
          </a:solidFill>
          <a:ln>
            <a:noFill/>
          </a:ln>
          <a:effectLst/>
        </c:spPr>
      </c:pivotFmt>
      <c:pivotFmt>
        <c:idx val="22"/>
        <c:spPr>
          <a:solidFill>
            <a:srgbClr val="00B050"/>
          </a:solidFill>
          <a:ln>
            <a:noFill/>
          </a:ln>
          <a:effectLst/>
        </c:spPr>
      </c:pivotFmt>
      <c:pivotFmt>
        <c:idx val="23"/>
        <c:spPr>
          <a:solidFill>
            <a:srgbClr val="00B050"/>
          </a:solidFill>
          <a:ln>
            <a:noFill/>
          </a:ln>
          <a:effectLst/>
        </c:spPr>
      </c:pivotFmt>
      <c:pivotFmt>
        <c:idx val="24"/>
        <c:spPr>
          <a:solidFill>
            <a:srgbClr val="00B050"/>
          </a:solidFill>
          <a:ln>
            <a:noFill/>
          </a:ln>
          <a:effectLst/>
        </c:spPr>
      </c:pivotFmt>
      <c:pivotFmt>
        <c:idx val="25"/>
        <c:spPr>
          <a:solidFill>
            <a:srgbClr val="00B050"/>
          </a:solidFill>
          <a:ln>
            <a:noFill/>
          </a:ln>
          <a:effectLst/>
        </c:spPr>
      </c:pivotFmt>
      <c:pivotFmt>
        <c:idx val="26"/>
        <c:spPr>
          <a:solidFill>
            <a:srgbClr val="00B050"/>
          </a:solidFill>
          <a:ln>
            <a:noFill/>
          </a:ln>
          <a:effectLst/>
        </c:spPr>
      </c:pivotFmt>
      <c:pivotFmt>
        <c:idx val="27"/>
        <c:spPr>
          <a:solidFill>
            <a:srgbClr val="00B050"/>
          </a:solidFill>
          <a:ln>
            <a:noFill/>
          </a:ln>
          <a:effectLst/>
        </c:spPr>
      </c:pivotFmt>
      <c:pivotFmt>
        <c:idx val="28"/>
        <c:spPr>
          <a:solidFill>
            <a:srgbClr val="00B050"/>
          </a:solidFill>
          <a:ln>
            <a:noFill/>
          </a:ln>
          <a:effectLst/>
        </c:spPr>
      </c:pivotFmt>
      <c:pivotFmt>
        <c:idx val="29"/>
        <c:spPr>
          <a:solidFill>
            <a:srgbClr val="00B050"/>
          </a:solidFill>
          <a:ln>
            <a:noFill/>
          </a:ln>
          <a:effectLst/>
        </c:spPr>
      </c:pivotFmt>
      <c:pivotFmt>
        <c:idx val="3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00B050"/>
          </a:solidFill>
          <a:ln>
            <a:noFill/>
          </a:ln>
          <a:effectLst/>
        </c:spPr>
      </c:pivotFmt>
      <c:pivotFmt>
        <c:idx val="32"/>
        <c:spPr>
          <a:solidFill>
            <a:srgbClr val="00B050"/>
          </a:solidFill>
          <a:ln>
            <a:noFill/>
          </a:ln>
          <a:effectLst/>
        </c:spPr>
      </c:pivotFmt>
      <c:pivotFmt>
        <c:idx val="33"/>
        <c:spPr>
          <a:solidFill>
            <a:srgbClr val="00B050"/>
          </a:solidFill>
          <a:ln>
            <a:noFill/>
          </a:ln>
          <a:effectLst/>
        </c:spPr>
      </c:pivotFmt>
      <c:pivotFmt>
        <c:idx val="34"/>
        <c:spPr>
          <a:solidFill>
            <a:srgbClr val="00B050"/>
          </a:solidFill>
          <a:ln>
            <a:noFill/>
          </a:ln>
          <a:effectLst/>
        </c:spPr>
      </c:pivotFmt>
      <c:pivotFmt>
        <c:idx val="35"/>
        <c:spPr>
          <a:solidFill>
            <a:srgbClr val="00B050"/>
          </a:solidFill>
          <a:ln>
            <a:noFill/>
          </a:ln>
          <a:effectLst/>
        </c:spPr>
      </c:pivotFmt>
      <c:pivotFmt>
        <c:idx val="36"/>
        <c:spPr>
          <a:solidFill>
            <a:srgbClr val="00B050"/>
          </a:solidFill>
          <a:ln>
            <a:noFill/>
          </a:ln>
          <a:effectLst/>
        </c:spPr>
      </c:pivotFmt>
      <c:pivotFmt>
        <c:idx val="37"/>
        <c:spPr>
          <a:solidFill>
            <a:srgbClr val="00B050"/>
          </a:solidFill>
          <a:ln>
            <a:noFill/>
          </a:ln>
          <a:effectLst/>
        </c:spPr>
      </c:pivotFmt>
      <c:pivotFmt>
        <c:idx val="38"/>
        <c:spPr>
          <a:solidFill>
            <a:srgbClr val="00B050"/>
          </a:solidFill>
          <a:ln>
            <a:noFill/>
          </a:ln>
          <a:effectLst/>
        </c:spPr>
      </c:pivotFmt>
      <c:pivotFmt>
        <c:idx val="39"/>
        <c:spPr>
          <a:solidFill>
            <a:srgbClr val="00B050"/>
          </a:solidFill>
          <a:ln>
            <a:noFill/>
          </a:ln>
          <a:effectLst/>
        </c:spPr>
      </c:pivotFmt>
      <c:pivotFmt>
        <c:idx val="40"/>
        <c:spPr>
          <a:solidFill>
            <a:srgbClr val="00B050"/>
          </a:solidFill>
          <a:ln>
            <a:noFill/>
          </a:ln>
          <a:effectLst/>
        </c:spPr>
      </c:pivotFmt>
      <c:pivotFmt>
        <c:idx val="41"/>
        <c:spPr>
          <a:solidFill>
            <a:srgbClr val="00B050"/>
          </a:solidFill>
          <a:ln>
            <a:noFill/>
          </a:ln>
          <a:effectLst/>
        </c:spPr>
      </c:pivotFmt>
      <c:pivotFmt>
        <c:idx val="42"/>
        <c:spPr>
          <a:solidFill>
            <a:srgbClr val="00B050"/>
          </a:solidFill>
          <a:ln>
            <a:noFill/>
          </a:ln>
          <a:effectLst/>
        </c:spPr>
      </c:pivotFmt>
      <c:pivotFmt>
        <c:idx val="43"/>
        <c:spPr>
          <a:solidFill>
            <a:srgbClr val="00B050"/>
          </a:solidFill>
          <a:ln>
            <a:noFill/>
          </a:ln>
          <a:effectLst/>
        </c:spPr>
      </c:pivotFmt>
      <c:pivotFmt>
        <c:idx val="44"/>
        <c:spPr>
          <a:solidFill>
            <a:srgbClr val="00B050"/>
          </a:solidFill>
          <a:ln>
            <a:noFill/>
          </a:ln>
          <a:effectLst/>
        </c:spPr>
      </c:pivotFmt>
      <c:pivotFmt>
        <c:idx val="45"/>
        <c:spPr>
          <a:solidFill>
            <a:srgbClr val="00B050"/>
          </a:solidFill>
          <a:ln>
            <a:noFill/>
          </a:ln>
          <a:effectLst/>
        </c:spPr>
      </c:pivotFmt>
      <c:pivotFmt>
        <c:idx val="46"/>
        <c:spPr>
          <a:solidFill>
            <a:srgbClr val="00B050"/>
          </a:solidFill>
          <a:ln>
            <a:noFill/>
          </a:ln>
          <a:effectLst/>
        </c:spPr>
      </c:pivotFmt>
      <c:pivotFmt>
        <c:idx val="47"/>
        <c:spPr>
          <a:solidFill>
            <a:srgbClr val="00B050"/>
          </a:solidFill>
          <a:ln>
            <a:noFill/>
          </a:ln>
          <a:effectLst/>
        </c:spPr>
      </c:pivotFmt>
      <c:pivotFmt>
        <c:idx val="48"/>
        <c:spPr>
          <a:solidFill>
            <a:srgbClr val="00B050"/>
          </a:solidFill>
          <a:ln>
            <a:noFill/>
          </a:ln>
          <a:effectLst/>
        </c:spPr>
      </c:pivotFmt>
      <c:pivotFmt>
        <c:idx val="49"/>
        <c:spPr>
          <a:solidFill>
            <a:srgbClr val="00B050"/>
          </a:solidFill>
          <a:ln>
            <a:noFill/>
          </a:ln>
          <a:effectLst/>
        </c:spPr>
      </c:pivotFmt>
      <c:pivotFmt>
        <c:idx val="50"/>
        <c:spPr>
          <a:solidFill>
            <a:srgbClr val="00B050"/>
          </a:solidFill>
          <a:ln>
            <a:noFill/>
          </a:ln>
          <a:effectLst/>
        </c:spPr>
      </c:pivotFmt>
      <c:pivotFmt>
        <c:idx val="51"/>
        <c:spPr>
          <a:solidFill>
            <a:srgbClr val="00B050"/>
          </a:solidFill>
          <a:ln>
            <a:noFill/>
          </a:ln>
          <a:effectLst/>
        </c:spPr>
      </c:pivotFmt>
      <c:pivotFmt>
        <c:idx val="52"/>
        <c:spPr>
          <a:solidFill>
            <a:srgbClr val="00B050"/>
          </a:solidFill>
          <a:ln>
            <a:noFill/>
          </a:ln>
          <a:effectLst/>
        </c:spPr>
      </c:pivotFmt>
      <c:pivotFmt>
        <c:idx val="53"/>
        <c:spPr>
          <a:solidFill>
            <a:srgbClr val="00B050"/>
          </a:solidFill>
          <a:ln>
            <a:noFill/>
          </a:ln>
          <a:effectLst/>
        </c:spPr>
      </c:pivotFmt>
      <c:pivotFmt>
        <c:idx val="54"/>
        <c:spPr>
          <a:solidFill>
            <a:srgbClr val="00B050"/>
          </a:solidFill>
          <a:ln>
            <a:noFill/>
          </a:ln>
          <a:effectLst/>
        </c:spPr>
      </c:pivotFmt>
      <c:pivotFmt>
        <c:idx val="55"/>
        <c:spPr>
          <a:solidFill>
            <a:srgbClr val="00B050"/>
          </a:solidFill>
          <a:ln>
            <a:noFill/>
          </a:ln>
          <a:effectLst/>
        </c:spPr>
      </c:pivotFmt>
      <c:pivotFmt>
        <c:idx val="56"/>
        <c:spPr>
          <a:solidFill>
            <a:srgbClr val="00B050"/>
          </a:solidFill>
          <a:ln>
            <a:noFill/>
          </a:ln>
          <a:effectLst/>
        </c:spPr>
      </c:pivotFmt>
      <c:pivotFmt>
        <c:idx val="57"/>
        <c:spPr>
          <a:solidFill>
            <a:srgbClr val="00B050"/>
          </a:solidFill>
          <a:ln>
            <a:noFill/>
          </a:ln>
          <a:effectLst/>
        </c:spPr>
      </c:pivotFmt>
      <c:pivotFmt>
        <c:idx val="58"/>
        <c:spPr>
          <a:solidFill>
            <a:srgbClr val="00B050"/>
          </a:solidFill>
          <a:ln>
            <a:noFill/>
          </a:ln>
          <a:effectLst/>
        </c:spPr>
      </c:pivotFmt>
      <c:pivotFmt>
        <c:idx val="59"/>
        <c:spPr>
          <a:solidFill>
            <a:srgbClr val="00B050"/>
          </a:solidFill>
          <a:ln>
            <a:noFill/>
          </a:ln>
          <a:effectLst/>
        </c:spPr>
      </c:pivotFmt>
      <c:pivotFmt>
        <c:idx val="6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rgbClr val="00B050"/>
          </a:solidFill>
          <a:ln>
            <a:noFill/>
          </a:ln>
          <a:effectLst/>
        </c:spPr>
      </c:pivotFmt>
      <c:pivotFmt>
        <c:idx val="62"/>
        <c:spPr>
          <a:solidFill>
            <a:srgbClr val="00B050"/>
          </a:solidFill>
          <a:ln>
            <a:noFill/>
          </a:ln>
          <a:effectLst/>
        </c:spPr>
      </c:pivotFmt>
      <c:pivotFmt>
        <c:idx val="63"/>
        <c:spPr>
          <a:solidFill>
            <a:srgbClr val="00B050"/>
          </a:solidFill>
          <a:ln>
            <a:noFill/>
          </a:ln>
          <a:effectLst/>
        </c:spPr>
      </c:pivotFmt>
      <c:pivotFmt>
        <c:idx val="64"/>
        <c:spPr>
          <a:solidFill>
            <a:srgbClr val="00B050"/>
          </a:solidFill>
          <a:ln>
            <a:noFill/>
          </a:ln>
          <a:effectLst/>
        </c:spPr>
      </c:pivotFmt>
      <c:pivotFmt>
        <c:idx val="65"/>
        <c:spPr>
          <a:solidFill>
            <a:srgbClr val="00B050"/>
          </a:solidFill>
          <a:ln>
            <a:noFill/>
          </a:ln>
          <a:effectLst/>
        </c:spPr>
      </c:pivotFmt>
      <c:pivotFmt>
        <c:idx val="66"/>
        <c:spPr>
          <a:solidFill>
            <a:srgbClr val="00B050"/>
          </a:solidFill>
          <a:ln>
            <a:noFill/>
          </a:ln>
          <a:effectLst/>
        </c:spPr>
      </c:pivotFmt>
      <c:pivotFmt>
        <c:idx val="67"/>
        <c:spPr>
          <a:solidFill>
            <a:srgbClr val="00B050"/>
          </a:solidFill>
          <a:ln>
            <a:noFill/>
          </a:ln>
          <a:effectLst/>
        </c:spPr>
      </c:pivotFmt>
      <c:pivotFmt>
        <c:idx val="68"/>
        <c:spPr>
          <a:solidFill>
            <a:srgbClr val="00B050"/>
          </a:solidFill>
          <a:ln>
            <a:noFill/>
          </a:ln>
          <a:effectLst/>
        </c:spPr>
      </c:pivotFmt>
      <c:pivotFmt>
        <c:idx val="69"/>
        <c:spPr>
          <a:solidFill>
            <a:srgbClr val="00B050"/>
          </a:solidFill>
          <a:ln>
            <a:noFill/>
          </a:ln>
          <a:effectLst/>
        </c:spPr>
      </c:pivotFmt>
      <c:pivotFmt>
        <c:idx val="70"/>
        <c:spPr>
          <a:solidFill>
            <a:srgbClr val="00B050"/>
          </a:solidFill>
          <a:ln>
            <a:noFill/>
          </a:ln>
          <a:effectLst/>
        </c:spPr>
      </c:pivotFmt>
      <c:pivotFmt>
        <c:idx val="71"/>
        <c:spPr>
          <a:solidFill>
            <a:srgbClr val="00B050"/>
          </a:solidFill>
          <a:ln>
            <a:noFill/>
          </a:ln>
          <a:effectLst/>
        </c:spPr>
      </c:pivotFmt>
      <c:pivotFmt>
        <c:idx val="72"/>
        <c:spPr>
          <a:solidFill>
            <a:srgbClr val="00B050"/>
          </a:solidFill>
          <a:ln>
            <a:noFill/>
          </a:ln>
          <a:effectLst/>
        </c:spPr>
      </c:pivotFmt>
      <c:pivotFmt>
        <c:idx val="73"/>
        <c:spPr>
          <a:solidFill>
            <a:srgbClr val="00B050"/>
          </a:solidFill>
          <a:ln>
            <a:noFill/>
          </a:ln>
          <a:effectLst/>
        </c:spPr>
      </c:pivotFmt>
      <c:pivotFmt>
        <c:idx val="74"/>
        <c:spPr>
          <a:solidFill>
            <a:srgbClr val="00B050"/>
          </a:solidFill>
          <a:ln>
            <a:noFill/>
          </a:ln>
          <a:effectLst/>
        </c:spPr>
      </c:pivotFmt>
      <c:pivotFmt>
        <c:idx val="75"/>
        <c:spPr>
          <a:solidFill>
            <a:srgbClr val="00B050"/>
          </a:solidFill>
          <a:ln>
            <a:noFill/>
          </a:ln>
          <a:effectLst/>
        </c:spPr>
      </c:pivotFmt>
      <c:pivotFmt>
        <c:idx val="76"/>
        <c:spPr>
          <a:solidFill>
            <a:srgbClr val="00B050"/>
          </a:solidFill>
          <a:ln>
            <a:noFill/>
          </a:ln>
          <a:effectLst/>
        </c:spPr>
      </c:pivotFmt>
      <c:pivotFmt>
        <c:idx val="77"/>
        <c:spPr>
          <a:solidFill>
            <a:srgbClr val="00B050"/>
          </a:solidFill>
          <a:ln>
            <a:noFill/>
          </a:ln>
          <a:effectLst/>
        </c:spPr>
      </c:pivotFmt>
      <c:pivotFmt>
        <c:idx val="78"/>
        <c:spPr>
          <a:solidFill>
            <a:srgbClr val="00B050"/>
          </a:solidFill>
          <a:ln>
            <a:noFill/>
          </a:ln>
          <a:effectLst/>
        </c:spPr>
      </c:pivotFmt>
      <c:pivotFmt>
        <c:idx val="79"/>
        <c:spPr>
          <a:solidFill>
            <a:srgbClr val="00B050"/>
          </a:solidFill>
          <a:ln>
            <a:noFill/>
          </a:ln>
          <a:effectLst/>
        </c:spPr>
      </c:pivotFmt>
      <c:pivotFmt>
        <c:idx val="80"/>
        <c:spPr>
          <a:solidFill>
            <a:srgbClr val="00B050"/>
          </a:solidFill>
          <a:ln>
            <a:noFill/>
          </a:ln>
          <a:effectLst/>
        </c:spPr>
      </c:pivotFmt>
      <c:pivotFmt>
        <c:idx val="81"/>
        <c:spPr>
          <a:solidFill>
            <a:srgbClr val="00B050"/>
          </a:solidFill>
          <a:ln>
            <a:noFill/>
          </a:ln>
          <a:effectLst/>
        </c:spPr>
      </c:pivotFmt>
      <c:pivotFmt>
        <c:idx val="82"/>
        <c:spPr>
          <a:solidFill>
            <a:srgbClr val="00B050"/>
          </a:solidFill>
          <a:ln>
            <a:noFill/>
          </a:ln>
          <a:effectLst/>
        </c:spPr>
      </c:pivotFmt>
      <c:pivotFmt>
        <c:idx val="83"/>
        <c:spPr>
          <a:solidFill>
            <a:srgbClr val="00B050"/>
          </a:solidFill>
          <a:ln>
            <a:noFill/>
          </a:ln>
          <a:effectLst/>
        </c:spPr>
      </c:pivotFmt>
      <c:pivotFmt>
        <c:idx val="84"/>
        <c:spPr>
          <a:solidFill>
            <a:srgbClr val="00B050"/>
          </a:solidFill>
          <a:ln>
            <a:noFill/>
          </a:ln>
          <a:effectLst/>
        </c:spPr>
      </c:pivotFmt>
      <c:pivotFmt>
        <c:idx val="85"/>
        <c:spPr>
          <a:solidFill>
            <a:srgbClr val="00B050"/>
          </a:solidFill>
          <a:ln>
            <a:noFill/>
          </a:ln>
          <a:effectLst/>
        </c:spPr>
      </c:pivotFmt>
      <c:pivotFmt>
        <c:idx val="86"/>
        <c:spPr>
          <a:solidFill>
            <a:srgbClr val="00B050"/>
          </a:solidFill>
          <a:ln>
            <a:noFill/>
          </a:ln>
          <a:effectLst/>
        </c:spPr>
      </c:pivotFmt>
      <c:pivotFmt>
        <c:idx val="87"/>
        <c:spPr>
          <a:solidFill>
            <a:srgbClr val="00B050"/>
          </a:solidFill>
          <a:ln>
            <a:noFill/>
          </a:ln>
          <a:effectLst/>
        </c:spPr>
      </c:pivotFmt>
      <c:pivotFmt>
        <c:idx val="88"/>
        <c:spPr>
          <a:solidFill>
            <a:srgbClr val="00B050"/>
          </a:solidFill>
          <a:ln>
            <a:noFill/>
          </a:ln>
          <a:effectLst/>
        </c:spPr>
      </c:pivotFmt>
      <c:pivotFmt>
        <c:idx val="89"/>
        <c:spPr>
          <a:solidFill>
            <a:srgbClr val="00B05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'Obesity Difference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12D-42CE-B91D-C9F10D19F62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2D-42CE-B91D-C9F10D19F62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2D-42CE-B91D-C9F10D19F62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12D-42CE-B91D-C9F10D19F62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12D-42CE-B91D-C9F10D19F62C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12D-42CE-B91D-C9F10D19F62C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12D-42CE-B91D-C9F10D19F62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12D-42CE-B91D-C9F10D19F62C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D-42CE-B91D-C9F10D19F62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12D-42CE-B91D-C9F10D19F62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12D-42CE-B91D-C9F10D19F62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12D-42CE-B91D-C9F10D19F62C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12D-42CE-B91D-C9F10D19F62C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12D-42CE-B91D-C9F10D19F62C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312D-42CE-B91D-C9F10D19F62C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12D-42CE-B91D-C9F10D19F62C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312D-42CE-B91D-C9F10D19F62C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312D-42CE-B91D-C9F10D19F62C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12D-42CE-B91D-C9F10D19F62C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12D-42CE-B91D-C9F10D19F62C}"/>
              </c:ext>
            </c:extLst>
          </c:dPt>
          <c:dPt>
            <c:idx val="2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12D-42CE-B91D-C9F10D19F62C}"/>
              </c:ext>
            </c:extLst>
          </c:dPt>
          <c:dPt>
            <c:idx val="2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12D-42CE-B91D-C9F10D19F62C}"/>
              </c:ext>
            </c:extLst>
          </c:dPt>
          <c:dPt>
            <c:idx val="2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12D-42CE-B91D-C9F10D19F62C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12D-42CE-B91D-C9F10D19F62C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12D-42CE-B91D-C9F10D19F62C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12D-42CE-B91D-C9F10D19F62C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12D-42CE-B91D-C9F10D19F62C}"/>
              </c:ext>
            </c:extLst>
          </c:dPt>
          <c:dPt>
            <c:idx val="2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12D-42CE-B91D-C9F10D19F62C}"/>
              </c:ext>
            </c:extLst>
          </c:dPt>
          <c:dPt>
            <c:idx val="2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12D-42CE-B91D-C9F10D19F62C}"/>
              </c:ext>
            </c:extLst>
          </c:dPt>
          <c:cat>
            <c:strRef>
              <c:f>'Obesity Difference Pivot'!$A$4:$A$56</c:f>
              <c:strCache>
                <c:ptCount val="52"/>
                <c:pt idx="0">
                  <c:v>Louisiana</c:v>
                </c:pt>
                <c:pt idx="1">
                  <c:v>West Virginia</c:v>
                </c:pt>
                <c:pt idx="2">
                  <c:v>Alabama</c:v>
                </c:pt>
                <c:pt idx="3">
                  <c:v>Mississippi</c:v>
                </c:pt>
                <c:pt idx="4">
                  <c:v>Kentucky</c:v>
                </c:pt>
                <c:pt idx="5">
                  <c:v>Arkansas</c:v>
                </c:pt>
                <c:pt idx="6">
                  <c:v>Kansas</c:v>
                </c:pt>
                <c:pt idx="7">
                  <c:v>Oklahoma</c:v>
                </c:pt>
                <c:pt idx="8">
                  <c:v>Tennessee</c:v>
                </c:pt>
                <c:pt idx="9">
                  <c:v>Texas</c:v>
                </c:pt>
                <c:pt idx="10">
                  <c:v>Missouri</c:v>
                </c:pt>
                <c:pt idx="11">
                  <c:v>Iowa</c:v>
                </c:pt>
                <c:pt idx="12">
                  <c:v>South Carolina</c:v>
                </c:pt>
                <c:pt idx="13">
                  <c:v>Nebraska</c:v>
                </c:pt>
                <c:pt idx="14">
                  <c:v>Indiana</c:v>
                </c:pt>
                <c:pt idx="15">
                  <c:v>Michigan</c:v>
                </c:pt>
                <c:pt idx="16">
                  <c:v>North Dakota</c:v>
                </c:pt>
                <c:pt idx="17">
                  <c:v>Illinois</c:v>
                </c:pt>
                <c:pt idx="18">
                  <c:v>Georgia</c:v>
                </c:pt>
                <c:pt idx="19">
                  <c:v>Wisconsin</c:v>
                </c:pt>
                <c:pt idx="20">
                  <c:v>South Dakota</c:v>
                </c:pt>
                <c:pt idx="21">
                  <c:v>North Carolina</c:v>
                </c:pt>
                <c:pt idx="22">
                  <c:v>Oregon</c:v>
                </c:pt>
                <c:pt idx="23">
                  <c:v>Pennsylvania</c:v>
                </c:pt>
                <c:pt idx="24">
                  <c:v>Maine</c:v>
                </c:pt>
                <c:pt idx="25">
                  <c:v>Ohio</c:v>
                </c:pt>
                <c:pt idx="26">
                  <c:v>Alaska</c:v>
                </c:pt>
                <c:pt idx="27">
                  <c:v>Delaware</c:v>
                </c:pt>
                <c:pt idx="28">
                  <c:v>Puerto Rico</c:v>
                </c:pt>
                <c:pt idx="29">
                  <c:v>Virginia</c:v>
                </c:pt>
                <c:pt idx="30">
                  <c:v>Wyoming</c:v>
                </c:pt>
                <c:pt idx="31">
                  <c:v>Maryland</c:v>
                </c:pt>
                <c:pt idx="32">
                  <c:v>New Mexico</c:v>
                </c:pt>
                <c:pt idx="33">
                  <c:v>Idaho</c:v>
                </c:pt>
                <c:pt idx="34">
                  <c:v>Arizona</c:v>
                </c:pt>
                <c:pt idx="35">
                  <c:v>Florida</c:v>
                </c:pt>
                <c:pt idx="36">
                  <c:v>Nevada</c:v>
                </c:pt>
                <c:pt idx="37">
                  <c:v>Washington</c:v>
                </c:pt>
                <c:pt idx="38">
                  <c:v>New Hampshire</c:v>
                </c:pt>
                <c:pt idx="39">
                  <c:v>Minnesota</c:v>
                </c:pt>
                <c:pt idx="40">
                  <c:v>Rhode Island</c:v>
                </c:pt>
                <c:pt idx="41">
                  <c:v>New Jersey</c:v>
                </c:pt>
                <c:pt idx="42">
                  <c:v>Connecticut</c:v>
                </c:pt>
                <c:pt idx="43">
                  <c:v>Vermont</c:v>
                </c:pt>
                <c:pt idx="44">
                  <c:v>New York</c:v>
                </c:pt>
                <c:pt idx="45">
                  <c:v>Utah</c:v>
                </c:pt>
                <c:pt idx="46">
                  <c:v>Massachusetts</c:v>
                </c:pt>
                <c:pt idx="47">
                  <c:v>California</c:v>
                </c:pt>
                <c:pt idx="48">
                  <c:v>Montana</c:v>
                </c:pt>
                <c:pt idx="49">
                  <c:v>Hawaii</c:v>
                </c:pt>
                <c:pt idx="50">
                  <c:v>District of Columbia</c:v>
                </c:pt>
                <c:pt idx="51">
                  <c:v>Colorado</c:v>
                </c:pt>
              </c:strCache>
            </c:strRef>
          </c:cat>
          <c:val>
            <c:numRef>
              <c:f>'Obesity Difference Pivot'!$B$4:$B$56</c:f>
              <c:numCache>
                <c:formatCode>General</c:formatCode>
                <c:ptCount val="52"/>
                <c:pt idx="0">
                  <c:v>6.9134615384615437</c:v>
                </c:pt>
                <c:pt idx="1">
                  <c:v>6.3134615384615422</c:v>
                </c:pt>
                <c:pt idx="2">
                  <c:v>6.3134615384615422</c:v>
                </c:pt>
                <c:pt idx="3">
                  <c:v>6.3134615384615422</c:v>
                </c:pt>
                <c:pt idx="4">
                  <c:v>5.3134615384615422</c:v>
                </c:pt>
                <c:pt idx="5">
                  <c:v>5.2134615384615408</c:v>
                </c:pt>
                <c:pt idx="6">
                  <c:v>4.9134615384615437</c:v>
                </c:pt>
                <c:pt idx="7">
                  <c:v>4.6134615384615394</c:v>
                </c:pt>
                <c:pt idx="8">
                  <c:v>4.513461538461538</c:v>
                </c:pt>
                <c:pt idx="9">
                  <c:v>3.1134615384615394</c:v>
                </c:pt>
                <c:pt idx="10">
                  <c:v>3.1134615384615394</c:v>
                </c:pt>
                <c:pt idx="11">
                  <c:v>2.8134615384615422</c:v>
                </c:pt>
                <c:pt idx="12">
                  <c:v>2.4134615384615401</c:v>
                </c:pt>
                <c:pt idx="13">
                  <c:v>2.1134615384615394</c:v>
                </c:pt>
                <c:pt idx="14">
                  <c:v>2.0134615384615415</c:v>
                </c:pt>
                <c:pt idx="15">
                  <c:v>1.9134615384615401</c:v>
                </c:pt>
                <c:pt idx="16">
                  <c:v>1.7134615384615408</c:v>
                </c:pt>
                <c:pt idx="17">
                  <c:v>1.5134615384615415</c:v>
                </c:pt>
                <c:pt idx="18">
                  <c:v>1.4134615384615401</c:v>
                </c:pt>
                <c:pt idx="19">
                  <c:v>1.4134615384615401</c:v>
                </c:pt>
                <c:pt idx="20">
                  <c:v>1.1134615384615394</c:v>
                </c:pt>
                <c:pt idx="21">
                  <c:v>0.81346153846154223</c:v>
                </c:pt>
                <c:pt idx="22">
                  <c:v>0.81346153846154223</c:v>
                </c:pt>
                <c:pt idx="23">
                  <c:v>0.71346153846154081</c:v>
                </c:pt>
                <c:pt idx="24">
                  <c:v>0.71346153846154081</c:v>
                </c:pt>
                <c:pt idx="25">
                  <c:v>0.51346153846154152</c:v>
                </c:pt>
                <c:pt idx="26">
                  <c:v>0.51346153846154152</c:v>
                </c:pt>
                <c:pt idx="27">
                  <c:v>0.4134615384615401</c:v>
                </c:pt>
                <c:pt idx="28">
                  <c:v>0.21346153846154081</c:v>
                </c:pt>
                <c:pt idx="29">
                  <c:v>-8.6538461538459899E-2</c:v>
                </c:pt>
                <c:pt idx="30">
                  <c:v>-0.28653846153845919</c:v>
                </c:pt>
                <c:pt idx="31">
                  <c:v>-0.38653846153846061</c:v>
                </c:pt>
                <c:pt idx="32">
                  <c:v>-0.48653846153845848</c:v>
                </c:pt>
                <c:pt idx="33">
                  <c:v>-0.68653846153845777</c:v>
                </c:pt>
                <c:pt idx="34">
                  <c:v>-0.88653846153846061</c:v>
                </c:pt>
                <c:pt idx="35">
                  <c:v>-2.4865384615384585</c:v>
                </c:pt>
                <c:pt idx="36">
                  <c:v>-2.5865384615384599</c:v>
                </c:pt>
                <c:pt idx="37">
                  <c:v>-2.8865384615384606</c:v>
                </c:pt>
                <c:pt idx="38">
                  <c:v>-2.9865384615384585</c:v>
                </c:pt>
                <c:pt idx="39">
                  <c:v>-3.1865384615384578</c:v>
                </c:pt>
                <c:pt idx="40">
                  <c:v>-3.2865384615384592</c:v>
                </c:pt>
                <c:pt idx="41">
                  <c:v>-3.6865384615384578</c:v>
                </c:pt>
                <c:pt idx="42">
                  <c:v>-3.9865384615384585</c:v>
                </c:pt>
                <c:pt idx="43">
                  <c:v>-4.1865384615384578</c:v>
                </c:pt>
                <c:pt idx="44">
                  <c:v>-4.2865384615384592</c:v>
                </c:pt>
                <c:pt idx="45">
                  <c:v>-4.7865384615384592</c:v>
                </c:pt>
                <c:pt idx="46">
                  <c:v>-4.9865384615384585</c:v>
                </c:pt>
                <c:pt idx="47">
                  <c:v>-5.0865384615384599</c:v>
                </c:pt>
                <c:pt idx="48">
                  <c:v>-5.6865384615384578</c:v>
                </c:pt>
                <c:pt idx="49">
                  <c:v>-6.5865384615384599</c:v>
                </c:pt>
                <c:pt idx="50">
                  <c:v>-7.1865384615384578</c:v>
                </c:pt>
                <c:pt idx="51">
                  <c:v>-9.0865384615384599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12D-42CE-B91D-C9F10D19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0030312"/>
        <c:axId val="570028152"/>
      </c:barChart>
      <c:catAx>
        <c:axId val="570030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8152"/>
        <c:crosses val="autoZero"/>
        <c:auto val="1"/>
        <c:lblAlgn val="ctr"/>
        <c:lblOffset val="100"/>
        <c:noMultiLvlLbl val="0"/>
      </c:catAx>
      <c:valAx>
        <c:axId val="57002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3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73B429A5-52CA-4374-A1F4-2AAD5DB7DE69}">
          <cx:tx>
            <cx:txData>
              <cx:f>_xlchart.v5.2</cx:f>
              <cx:v>Sum of Obesity Rate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geography cultureLanguage="en-US" cultureRegion="NG" attribution="Powered by Bing">
              <cx:geoCache provider="{E9337A44-BEBE-4D9F-B70C-5C5E7DAFC167}">
                <cx:binary>7Hxpc9w2s+5fcfnzpYKdxKmTU/WSs2i02pIt2/nCGkljAlxBEFx//WlKtiNNZEupSq6vq66SlCJR
HDbQ3U93P93gf98M/3WT77b21VDkZfNfN8Pvr5Vz5r9++625Ubti2xwU+sZWTfXZHdxUxW/V58/6
Zvfbrd32ukx+Iwiz327U1rrd8Pp//hs+LdlVJ9XN1umqfNvu7Hixa9rcNT+49uSlV9vbQpcL3Tir
bxz+/fWVtoku9fb1q13ptBvfjWb3++tHf/X61W//89+/fVeGJ59zL96Tl/4iwmKXb/ut3f1EEf5j
9VSVz27C4z34y+a/ykE/rr2FDaTsgEhKSICZvPvyX7/KqzL5ctnDGB8IwbgUXKD5C39d/dm2gPtf
INDd5m5vb+2uaWBP774/uPGRCuH3f7x+dVO1pZtNJwEr+v31+1K73e2rS7d1u+b1K91U0f0fRNW8
hPeXTyn+L5YAu/Av2sZ/8u31tnhWMf+uBE32rAAvtwzBDjBjzEcE3VsG27MMTg6ILwMmsNyziXz7
jCTfMYkv9+1bxPEvaRGHgBVaf92ZnwBX/7HZtmy24DE/RsyXmwSARSBlgCjm9yYRPDYJSQ4YlZhz
HtxhBeJfn/0VLJ6X6Dum8W0t+8Zx8UsaR1Tlld3eVl/35yeYx3u3Vc89/m+YhjyghPq+IPxe9eSx
adzFET8ghAjx9an3RvGcHE8bxP1de8bw/t2vaQzbXH+u7M9Nbi6r1qlXi21WuX8wiDAGiCAw477/
dHqB0AGhiEksILzc49S9WbxUnqfN4/Hde2Zyufg1zaQqy92N0zet+7pVPwE2jkFJ7U02PifC34AO
/4ATnxIm9sJJwA9I4Pv4awIi6deH3pvIS0R52jz+vHPPNI4//ZKm8bVOelV9fgWhpS2uf2qhdG53
SVV+VdZPMNIVRFd9+w/iGAkOuOQcEwq57sP6KICUJ/ApIwG9j3t7NvoCSZ420W837lno6uSXtND1
roL6/R/UCCUHggUkgNBxv/F4TzH0AKoX6jP0JRfdU8wLBHpaMd9u3FPM+j+/pGI2t1v1M9PQs13/
6nBbmEbpn8qsbPJcl5V+tlr6Fyv4eSuOdrbZPRtc/0UhNuWt3v6jDJM8kFhKX36hEeQ+ggqI8jhA
Qn6pHPYSwRcI9LSjfrtxz1E3Z7+mo1b9PwifjBwgnwnuM/Ytbj2Ma5IezOoQGH25vle1bZ6R5jsq
ubtrXx+/JnAev4hc+Rc99aRqdfMP+yo6kAHEUwGc3v3X46AqMRBAGKr44E9O8GHR9iKRnjaNB7fu
2cfJr2kfp1tdPtsqeHmVxPgBZTMTT79wb3tEvZAHBEOlDV59r7k9GH1WnKfV8uW2PZWcLn9JCD3d
2jHflrc/sTI53TbN9ka1zc65Z3ONv2Ed5AD7wL8x/0sZgh87rg9dHMQRpQGYzUOPfbE83zOPR8vZ
N5Nf1HP1jdLJ9mcWsKcauJ7mBVTcvxhfTnXTzP8ao7/azE8o5e+ZvGhrK8jPtz9RkHk7qtb+zL04
rUr3gtz8X7SJs921fa659y934T/o5qYqG/2se/4N9GQHgkrJqfhaozxGz0AeAD8J/I98muR5kUhP
A+iDW/fA88Pml4yxZ7tu+zzz9q+aaP/qdDfom5/NanyqbPYT8eqsstDQ+X8AOO8F+cc7Sz7we4Ki
AIPn3n099lmoYg6YmEdb/ixlHiY+L5Xqabd9fPee554tfknPPVf6Z7rMeZYDE/lTR2je7MqyGfNu
+3NbsW9gbs5Vry5+LoRdKJiuerVpfnLB9A50AoNju2dL6X8xpLzbDc+P0fyLz7/a2QJSv+eCyd9K
eJDPCfwDXZGHtJ8PXRVBhBTBF1Tdm+B5gSRPA+a3G/ew8urdL4mVH7bQrygT93yX828oBSIaxpT7
wXdmJQg64ByaXojdt7ygxn8Y0V4m09PqeXjvnoY+/JpF/Idd4169dGj45UqiAbQdCegIk/usY4+G
C9CBwNSnEn1pS+61HV8s1nf09HhV+6q6+jWdaaxg1jv5as3fIxleriRoboByAMe+M6eIEYyccJhu
hRbH19zxkSc9L9B31PP1xn3FfPolFHPzw7nr+x26186jv7wbv365dqiE1hLAHDTnn249yQOEAwoV
+dNM9t44+PfFelpHe7c/Wsn/pVnz76cK30b1F1u3Xd4ddHjqFMWTV++WC8cv9i5+iRFPetX93m1u
f3+NKQz4P1Dk/CGPosvjceYHt+y2jfv9tYc5DAcjHwH2QYsCcwEDoD2g1XxJwJAfEwwzHMAkIIwP
v35VztXp768JzJBTYK6h9wudSEEC+foVsGzzJRwcQMsYJolhPhBmwKDv9O2AyZsqH2HA6Ntmffn5
VdkWbypduub31xxmycz9n82yMhnQgDMJYgkUBIwFkNiYm+0F4A78Nf4/0H7Op5Qn5LJpjGlDMxXN
GHYY5IymvJAnhiX2rdK5vTF+Rt4plXkXRNbjumTeaKJcBzzKm0GUIYrzfuEJHDnpmSUfOvOpQQg+
R3gJSUKvq/Sb1A4mCz3D6aZSQ7ZqGSFLg1N5Qjw0vFGy7Bc6zcZ1RcbsYkrpdCgTvwkV9tpdOXmT
DRXr2bk3aHU+lLnOQ9W4fisTM259qka9SBRsW6SSztOhzey08nNUH/HRM9ctUenWJf34xstGvCBB
On4a7WQjaZLMj+g4uV1nExwSk7NNAod83iZKvMXO0zqs8oa8b+kwZVDmwoGbe8d/QgUULGBfBUJA
coMkwC60/MEMHqqgmBhLvbgRl5OlcsNpy5eGDFaEshq8LKSkdn6oSSHfVL4hJ2VPYGlGBBWPdIa6
9aTScen7vNrIqe1Op5irM9Ky6hbrzPtQ1ry5UKM3LLlO09OWO6zCQLn8Ks/jYJ0oa1ZtQ6vzILDv
XU75ITf9iZ/05B1RZO0reZvWor7+8aIl5AOPFw0dudmAAxhDgoDDZrt8YHcmEEESI1NesqqIP+FZ
+0lV4Y+YsOGN5yO7aVNqN0XauyVTZUHCwnPTqqHpdDq0A7o2GYZtkLwfzpOSZUd9RfllPML/1UB+
7Iip8HHikf5ctQKf0KQe3vAgvkrYQNZS6/wqK/suElmODnXZl2vlWW+ddVQsRvDR5YQKsGnqUHeM
JnpbivaktwQfujbmh2NgGxeymC70MGbLgfdkiYxUK64/5UamR4xV/Y1WFQ1zR/sbY2O68cfcHlqH
uzBWqotM166c7ocLcMrszO88cKYm04cZvUWFTm0oYiuaRZZO/DhgSRHpOBjahdZNHVZ+KtdosiQi
ug0WflkOF0MJWgpdqdPTQtH6ZAxy8mF0pdkFeV3YsOxtI0LgcuvDYfLxqlRNcygHo49z59BprMbh
TVDi7pRnNSyO0DYvlrWa0sPRqlRGE0vIhafdcN44DBtKdLLSUzAd9nz2TS+b3hZd33xgqqmvZZIl
J4xZGaFkGGDw5EcOs4dZkJwERMIEBqXAcYEu5/nXh7ZDki6Ok873LpRD01sn23Lt4Sa/Goc+WFi/
lRGTs+3YarrpSTBFjWvMGLF+VLepqYYzI0h8VDtUf/BrZha5ytG6DszHQbJsUbeieF/U8ClZZ3ke
ph0t1zno/qSKYxUil0zLhifDciwqcjEgm7HQH2GpY+uNp0zFOgK4Glcd42QG1Co7stw4vOTOI0uN
2ho+c+iGM5tV09s7szVpLSOtxXhqa45PsKniz1UeoI+BVzQfZIqbD6U31Wcw92DTsDCqUAtKS31d
omxdV9YronaQrQpp24o1G6fMX2aBCs4DVFcjNK1/tP0EPXLdefspxB0fBVASw5EWf3btB67b17jx
ksnGF8Qa4S0c9nE42tq7TCcJK8ApQZGoG+9dOupOhXww0pwOtlTDOkAawgsFH2xDktfxUZB1Zpt1
wo6hrHuTRAbb+JNlIywGkRxvat16q7+/ADaHVywIxOW7Yv/hAsopayxWiX+Ri8kthxQPZ7VJklUt
4tyGTQk4E9c94AURADGl4t5SBKXZohjxY9yL+DP4HgVgHqstHXx8IvohO1LEtPGqzoP4Xe7XRRyq
MsmD8Mey38XjP+P13eYzaGdjTOCQGYGxh73NL6y2E+v5RdVyXoZ908SfwZrj4NA2Nr/Ck55O06EZ
znO/K9euCGAFpCzFJjC6O6qKQEe9JHaT895uKr/23jlRyLXsmdORrdvyfAoafeITWH9fyJyErumb
zx2ECVCRZtdN3LcbNE1BF2X1NLxpWZ+Va7/zbWRSPoUDsQBDbRt/IAqnh17gBUeNrskyDnyxyhua
rEyuhk9WlNPa9l280aOyy6n0yyByhAw7nDSAV6RgXhc1huDlRI1c0Sq7xoU9bBQt65Bmxmxy1sWf
Sh9cHXKC4c2d68XSS25t7KluKTL4ZVtm8dE0WHKRk2ZsF0VKu0iSWt0i00yrFKn4E1het2N5MSPI
vDWpHx+1upxOGZpg+1gByGe0ReFIiuwdMmRKQlYL/dEv0htaFdWmTtSwyXrSRNaSLvJYTk7U0DcL
7ufDWYoniCU/NgRIEvfdUFIGOQMOALPndHAvbQCsLtom6+oLlWPnRyMCBwvvsDnvh3o9xrWKfBXD
AtSkkhWkYmYriJveThgwaZkUzUZ5tb9QeZof1Tpv+nAskM6izkt1ESZJuXJ1Nrsr9tH12KP8PcC/
uyY963at9pm3gNOxhb9oVFDpdQnp2GlXOr4sfDSCHbCS5mFO8zhf5TiuUCinoj0MEm9YjJPxNwMr
3g99hSlICexz5BG9lrXw3lJwrH7RtKi9rTmEFbAvtbBVXR0OeGrWDLz20M/1nHLOejW9dh+aITvk
XtaNi4HoaSnp+AEbUy5oFdAQ5FFF2KTgEDJhYKwpaVgkgsC/gdGRYmG7LjuqcIoOJ5mPXijoVK+n
mqjqlAwxk5FpM3UFcUBfNV6a5+FkehqElS7SDw1MYk9hntUiOVSQtwxRQQENwkYZdetJH194XT8n
OHaojlAwQKhqCrGwU5clIVWtW7pBFQiWmwHk5XDiHIVNb+H/Y9eCG4yKTHEUiIaxRT7h8l2SuGYT
IwZRZ8IpvVY01mOUYGGyY8+5Of2R49sEDqJ7yymp0XWRV4Crri6CxQjIjiKvnPBJwvvsaARDCMKk
r6pjj42qijim9COuJh2APbXT27SUcRtiPx0uLOSWh84rZRI2zTR9JiILNkE7eUs4d5GJMBAxTkJk
p37Juk5GQSO0ioSN/bC3HlihriHLDIfELpzkmRdyE6OFplP+2ff7C1fVuY44pK1x2Gd+GeV9Vpz5
fqHekMLvIwgGEnZGjtPbO0f6Ukt+yb/vS6KbyoxWJ+rLsftvP/7Pu6qAf+/OQf/5yzmD//On06/H
/X/4VzAEP5/Bafb/aJbm22f9eeJ6ria/Hb/eq08fn8D/OxdfWNlKBrXet8D/l8J27wT7XWV7d8vX
whYBH8EQBxDy6cwZQST6WthiqHkxg8mquwIVzTXvl8KW+geQ7yMeBNQPJFwBGb4UthTDUUkoB+Dj
AiCocPB36lrIAvfgUQYc5JJBAGUaiEehin8Y5IvabwAURH+CtcmHGgy0d/CuhzDgokLHlekCUkRp
7bupXWekyAv0wQH7gpdZaYrmHYQfB9UmEDKILHObWtOnEYTU2gSXAD2mES5q01LjNjI9YN2K0b4s
orKU42Hq9b2nopITUnQbC4l00zXh5NrSmdMyH9Ny0XU6aEIZmPKEx+lwVHlFhzbpnAKOLI7fpbQ2
R6UnPnpN1a37qvOTCA1yIXlqTtKi0esiHVoM+fxclAs9lZFWbe+FsugBWALbyWVP67pf5HZKqlDk
YriYso5vIXzFWQhkQXeqIfjZJVGub0PbtXoKJU1QDlDe5euhs3mw4LLSG1EktX8mpevSqBmRXtee
V8FnmtGtnc26NvRyL49UwbJDE9t+lU7Wn0LfK+GDS5bGAIpd3J0THpefXD/ii16osltXLnULKEO6
JIT6nQxRk0DgaLLCLlJedx8d5IFX8VT5IrJJbYbNUAUArbHlsFAWo5Z8jPO0Puk5ztcNEXbJcAZx
PzE1DhtsTwDYsFlAOtUvkaDKhDrr+UbEjX8l03E4Ia6XzVqnrHYr1ViUhx2Y+sKj7Yje1iJbEgC8
Yk1dHkei4sMUdulcizdp6kW8KzofYI/ZaoFaxqEk74rDuorVYki6NliRvu+XvUurCBKILlmNxCHY
6MQYHkG50n/2Y422E8fJKuPwgotVFmu7RCUbtwU078lK2oKv22owl7i06jgTLv9YoVSEMepwHxkv
cYd5pxK0INY/L4rRLoDiiJdWQWIXGcgLwGjwgLtlkuT1auygaFG+lecDr826jm0btTVLjpSMBz+s
aJFdCiAATMhVm9+i1Ks2Lk7JxhV+sYCZ+fgP8AbbhWWK5XVcdFiHY+O6bJ24mryLc91uelv4K5J3
vgplGTeXAetuEFSIi24MpkUc2LEIwQM0pJ6GFtGYDBAqEhHgk0Lk7ChTPPgUCErWXaNEHPJmwnjB
O+CPGlJ4dNHE9TvOcntWB2i6zl0RL9o6Ga9abYrDeIrBBT0PyTQ03kSXnfGa87EayrOap2kfuipN
IR3udBzxJgsWWMXVe5HULuw9WW5KqZMPrs6LIQxcnF9kzJComTKz7lyxdlUAdujHrA05y9Bbruo2
Gt1A5aoqGekBWWIcHxsTpCGwLObcFrFcNQLluxJn46aW8AKPQdVp2A2jDMvY3aRIswUd+z7igWaH
aS5lVDGyHfrxA88tj8oskcNCdsS3UJhSDnrsQ1Mr04o3fePFCTw246Id7X16+f+j4j3f+4jd/tpg
mUMcYexHQXGPJP+TJ76770tkFOIAYhgQxz7ECwmj5xB67iMjMLoHcFhSokBSzuFgL7BeXwIjTCJT
DmPKYNvQQ/szKs50LyUc/B0TH0uf+H8nLNK5PPyzfJyfOB8bhlYc8WEICM4JPo6KOU5tifuM7wIM
+aVcEsMMQDcynZ6uOG9NtmWe5c2qrMdmZAtHBq6GyKtidJ2UlpVeVJEh84+k4lBNZdIr68NeFnlz
mvPCeGNYZQM31zxz6VABHSzylEaJ7zO884dqbC+g9vPzbRBA+ndDC1qLs0To2tCwwLoBUZjhtjhX
GLm+XCQ5t5kJq54XxQn2R2BloHAp8HhMClqmn72mq+CeByr9khA+5MT3qEkBRRWZKXEmBaiPILCI
h5mDjwvdKqGCXdxXZVofuoLl7BCKzcb6h1MDqXUfTZBU6M85ijWJn6EnMGRHj3QkfR+6BYRRGDYA
mkvO1x/wK8B6Q+6MhL5NcUYzHTlgNingqSRena7s0CfWLaxyCVOhx7zJlG96RseGRJhNoqdHDqJr
k4VVVVOLz6B4rOHaj/dozp4e2BE0KyhlAZgQHK2AY2z+noyD0h5Rlnq3wrMdIotk8hO/XuUBcxSF
pXVC/JFxFDuY5vyWgz6vm/m5TDKfwOs0CPQu9p9r2rHyK48Gt8kINifCDpm8+ahYTMok7FPd6vMy
hjd5uVCpCl66cQ+L3+XqHyeV8NIfqAchswX+kXE47uPvJZUJ7zQw1Yreej5wPDTiPRJ8C47kuQ1U
TX5+pj1c4VOa1WN7mUH/Y1JQCuocNuXHG/FXSQIfcgsBlb9E0BKcSboHRqKgss/TEdlbJnpwudWI
xYSzFbd927ClDmIm/rAtbEEdNgLeT/JHhcbOymWnK2T6Z7QC8PTYGoAJg9YRD6BZBqq563A8EMYJ
jdIxK+ObWE4lt+uqNkU8Lr24gIJtDWz5ACby4/XjPSTzEZeIgZeAo1KA02BvAxIJbStpnHcNB2j9
wjscnJodohgqBXG27VM2sUhDN4uYcJAEuighh4S3vSyMSMeo9LAtL2WhClsual4BkVB0umyufyzm
XnsNeDp4iwdDjGMfMJzOb/N4qKa2h5QHAU12PVhnwQhQmyHQDxp6yr1wsLTzLg3J6tlpHHDB8E2b
pH1GP3/ZLIwFnGqk0M0LGGUAbY/FCGrSuLER1XWZcw8wPAX0mvqwG5Eb+TGNOeB+k7TwtqEi5SUg
qjWFxfww8FKvy8JaAdrOyD8quKvUU94dsyEzVfEMrMyvyHpkSXjeJJ8IeCUOaBjaYo8FHaCIMrKc
KNCMQL4WyxSY+7x9U09OmzLq67EG4Ty/6OBaNdZFNS6CbBq9y96YeNNIm6dJVEwTGo8LVZcuDkuo
QmOo1Tjy8gugOpOpiOB1BgNAIvHSEZdHCFgf+NRMx31dP+Om+DFLB0glcCBhcAzBBJMAom4PMcAy
y7orO/MH9Od4yiODAg6mGMetlDbCk+8BtMfjPXrm0A+tw/YOTgyOA7g09I6KetX29HkfYvsoTiDb
kOBIwCbT2Xf3zCIbsqaIVWX+MBa8qF5SSIrZKcGKjse0aUfYDhl3+XRVqGEc/bBVtgdWEQC/FxdJ
PcXeoS1YOl1Zr23EWaDFnCAMrCtyuc5aPqunaqgEExo7n3cXxqbZdDXlIuuzEOX5HLQ07D4oqCql
gl9SYHCmq6AYBtAd5ekI35oJJS5YGN7QZiX8dtZdNiQaEoz67vESWMUREvBqSOEjKkgeQHLtlXNu
4Awvsu3QCCjdV7KzuLtktJrcibVZbMM8LywQAV4SF8MhNAf75FMZlDG76qDGAiPzgwTyjK4uK0hR
fowN+6gJu+8jeI9LQJkvOMV7pkHjsUywNPkfEy4amwBzjnzThH2VVvmGtnUPQPHjJ+6jEZmPNRMM
cRvYGfmXJ0KF26ge+MlPdGpnY+xbNsMfafwMgrfoai7+iKHpDkbYk9Y1ySn0UHyw0x+LMaezj7yc
+tA68iFWcIIIgyz5sZdPtGtrT4riqmBl4SjUZS33dlWtakAjlTUlXgJvCPMCXRMkgDhG8SpZJoEj
XRVCQ6rPu9CRpD6GDra4HCgwFSOwplh0Fy7wkI5qPg3VMRgRUmGKWKwN8AUCz86uENhh1SnILjZx
mrnZ86FVR8/hHV0+9DhoZunQrX+84n1cC+CEIZrf8UXmmgA4hL1olYlYlX3d+O+7tkSQxHLoE0AS
202z3cKrBBk7VBho+zocMgm8TZi4u8zWE2Y2adqmPYkv40HMJk1qPUEnRBtCZ4ispwZhaDx1Bmih
iY8ZeF3cF3NOjcegAO/0cQ1u9OMl3fUXHqSAMLIC3BqUJgKa9xRjtAfVNS2LqUpL8j5w0G82K2eS
WQAH7Mnsund+TBAaQbZYDbOLA1bOkGJNDYHGUxjSeDzw+VcVNBqybS5Tnx3qHui6OqzHvhJncT3A
X2lF5yWOSSGaVeb5lq4MUFy0iUaIF7DcZ5a2VwHA0iSGd9dgcBXEYT5nb2luyLCft9X4nibdjFTO
1mBaUz7p6sahICNlOAJhPV35pJzjY+FVc2tqEEWejMupENglK0m9tn8PWaqF7ej9lIL10W4CNCm1
J8HEWJ+bGd1agM1DTUwPsOYgI4EHahcj+AlqLAxbUSQMtsI5X3ku4nmbgksoSVL46X5/Ziic34H5
o0x7z0fh/ZXQZ4H4BQ1eLNFfUl3cT0yMAvqDXeEDnbS6T2+JCoYui6CyVEn5HCzshaP5kYxCYg9c
HPwHWdNjWEBpBVmrGfx3TYvBQtwIZ4WBbJwc7A9LDav4Mu69amiAzqQjbHjexSWkLAB6sEu9HXL3
xhdNEKer2LEAwAAcsruwMOkNEaDwwPHdUEKg+qK2pO5L2Mohh+YuDcGLZnUkGfTtSAQ9MAzf5JjK
7gJBjw8k4VkGsQlouLlO/fFuwwDCY0yExc9BAEAC2GrIgvYrG0gHoauOhhFGrEaRx9BCzaiJ4h7F
6ZkgE7MjTGNYYYJQAhmeqtDaWtdHKG/pANwjZDvesU0Kj53GhfJpVPfVkNwgDfMtfdwysYCmSpXf
sjSf7EVRiQJeZTzhvD9nHUbDtAig18NNVEP+2LSrvudBd2ZrFQ9A9BaogIkPZLFclKWVOEoH19o4
rIagnlJodHeWDVEyZNBIC7vJ9mMeDh5PWbqSBLcMaEU3spnBxm3fro3sFY4hf4sTt3HKh8ws8qe8
nyYoa8EUzWbIRug71Y1JxaqTfkIXvPCG6V0vKqKvWpYn8YIyR3A0Qn1ajaGArhiw45r0WZTwPDmE
U+FuUVeon45jWSK0xj1WZJV4TaDQ0mRVwd6PvEsy772s0DC8G4DJc6de40rvAiKG395yK4R9P/ld
UlahASpZNW/lMOXZOtbAbqymigVFFcqsogRarXZq6gBa1GlQ3sIsQNUNCzCVsd7J1vU9irK8b6Ah
7mKYyAoWUAfwXKzjwsvEmcS+l2XrThjS5GqngpI62OUB08Cy04lWHZj0hG1j1Fs4rOkEWpYlM9BE
bWWsVX5S8iGrk2XaJa7vgA+PE61XMSv6ll/EJaH1RqRMJcEKbEXQLDTdhCCs502gexkmHhM1MPGx
ndJx0yeNp/S61wVEmyiDyQAA2M7oln+svFbwZgPG0Xtx1FNIW/BZayDrkqEbaTCI85z4Pnxz97+E
wbkcrqG5lQ0DhVXD6uuprSXpjlJhTUIO8eB5PnSvU561/noAarnIgV/t5riIuKdhOQmFyRm6HeIR
zqlGKVeSJ+djb3rjv0ljL+3zlZ9Rj5hN1o4y6M5FSrmWYS1hdrBe+dZxlV35SRx70zFjeQM75Y01
QPYpoHat+LFHY+vn0CmqNc7fAFOcBvGyTwEIkmWlYQoJhhgpmUUaOy+HhhBKYNSwXiCTpTZYlA55
vPxIElLC84qZxn3fJkFdRxZKb9hZErQaIkiEhZo/BOSHlCWsaznn9DAwBasHuh6XVKxS1c87RnOX
wbeqUc67LAt/hnzWuSTwI9m7CgxgKiHfWDvoEcDfmfulKscn2L469eELYkkTw9NyhaHILLGe1YMN
U4R/wPkw73PJZApcktd6FlThlTAzxHZ1DQVNvbJaQ6YV9QEeoZmgA8VbDzTI2rq9cmkJ8xGwX56a
qrVqJ4aH0yD1Z5E1aNpMlwIsC55A4VJ9HXvDbGDif9m7tu44cS77i5gFkrjoFagqX8t2HKcTv2jF
STcXARICCcSvn03K30wnPat7vnmefog7TlWBhHR0zj577zLB/uTBxcTvOt7vU+NchJfiiM3GBffg
oHDGGN/HYwyl4xsAtxq/A49IJc8yZoJTcLk4AKBcpzVYtof31SO2ieMj0zbYBydm/2MyLFaNKd5z
XB5v8f43OsXynoaNCZ7fpzq4vPxfk3x5HZACIu9TonvcQDSAVfImmwRckFMzUI9Bj2SDg3xeEVo1
4TMK8ErxPL48KLW5GUsNlbc11fUQcS/iPJK188kD763CLDnSd3gJ0cDYTAGYQziey9DvSW/VxwS/
7NIqBKHuMoNKYwchrl3GVIP959HoUUOyRFfeZnt1Hl4e7WV5JEJ2mJ+ENXjHAWSUffBr4mus0yoy
+2VqVif4pVdjmNYv4LswO6PzWNN9ei8LabMeTZYDBrl/StSYCe8Dkx2dCxBO6v3WLxMabMuGv6iO
KpYegjAeZHu9QTay6lMVAkQKD0tjFfY0b6sd+ZjQo3xrXErGtyipBiyfKUbGisEbh2T3YQKWvX8g
cfsP5qoMP7oh3LdDv8X7/Q82qerlxXZVVzXHocrwufVIo4pegbySRvMtvayVpp34nJ7ep5y3zuB2
1oZKfAhOAIWLt7qROOddNG5J+ILMrc1cqccArMoinCqBi8dtDcvacu40sM0OgAEgGzym2l6nqtq3
s8X5it9Jb5M2O0oki6u/oXzqVnU1MxX2fdFxkI1AA50qwIYRjyxeX8+gR4AjQ4O4O4N9iD99vwC3
i8MlAlQ0Asvvzk7OAqDAYlpcHRQ25T4lg1hRBQi/7Wt/4Qjl7XGlI0GEyUzd2ezQgZGDl6zBIPh0
HXMcVeuXMFlbxJuqU0rKq3c4uZ272rRHW3eod795NjFKr3RbYzpO9MeeGVXWYcLAApNi+0RB/Vnm
l5Eu9ZJczZehr7yaMEVUgyuNEclqmeJDsoURohxauvv0RaveVw3wqn2JX/DTbJILZiCyZB/v3DQE
PwwWOF4/gmaOvzXdBlyZMyIHngOy8El/T8EYxCsSH+01rIvthHV1AVm2CE00cbTDaAS5rsS44TO2
C/QmUJYDNRzRygNEKSJ00V7RQZVqKOYOwER8C1LLvp9mtjQA4SuZzQiVNBEeZ97kEWnaI2q9ffJs
Q3eogNhMAotvu6HC22G5g1F+WZCeieBmEZMxzZnTdgcplcVxd59KQZP5iQHG8uKwijbw9TFZdNxN
JaALWAPnKUCg5JVVIGSOOQ5Djoe/BQzky2My9Pux0cdiX26GmAiL7zKT7ayARNMmbKi7Wba4F+mT
3MAOeDZIpoEqbHrkySviLdZXsGjQNk8tC/cxCA3SwXhEebmjVF2DfBWZNe/Vol8T7usxemNrl3Tn
JBm1F0dG1DQHfyxN1K7igBONdnE+dcC/gyLrotR8AiK5yPljWI1tVRUi9rRePywpcpvxO3eNG8mX
SWSAJk5GWtdz8MC2SX7amCVM5Ranw4piP4oUckqQ3LmNLFZ533JSOPwySF2eLuhMreX7SC7PctQt
AOIijqnfh/Uj3HSd2+Mf99UeTZD975u3mfr9FcMP9B7d7v13cRQGeIWv/P5CAUY+XoHKfe9tNJ3Q
2MoVskVx3mYf6UOLjbrvSt7v//K+ZJFTIhJxOEDjny4Q/B5Og6owqzc0zSNiwuzR1qDaq3xB2x8P
2m+Ck+tlHPZdXgXbDgdO6BPhB0NaNl+PW4j1zUL0H87ALfc7lw06ja/vF4oNx5E2YqkEz5eKDYTw
LZV5O2jLnuQlYMkL0DjC8wyrIejGHYScTGJAMuurHhyGvB4TGzzbJtYY87ygi+duGlLtaVzNVlwj
dd1+W/bHhguUxDmSi9jum1yTvc1YDsu6r8lUbEQ24BRMQ98f6rbDbkRbfO9JAAfeg55Exx+fy6Yo
aG9rQrs0+wfg65eC/ofKJcYKJghuSfQXWLme0UMAXk2ea6US3HVaVSt2w6IQZseA7TuocwBe6tw1
437v/1Dd/Vzb7ZeHRVkSQ7cTw4zsV5zV2FUFy5QCqrqExhYYMO4CdQB20t9f6hcAHbsJYqMQ1wJk
hT+Tvaz/UytmyeSYCaSS/1ojoVyVKkYtGHtIOXpWiMhJvT9U27R4wooZhkf2Hhz//l5+hhB2rjJQ
oSjG4NEOxzonP9+LcCBygkBSPXN01ZLXBkwXhOhpgnHwAczDf57nv14Q6lMAB0nGCcBF/guuKGsT
RiByiQ/jOuCgqCROfOguJJba+87++wFG/wMVHk3BHzQ3AkvIX4HMtWtZNcxd8uE9Yiz1toP2PqE+
jo8rmzJ3bLXYzJNdqG/L3g57PKcGoSGYNobz6B/u6OeVjjlHKbV7EdKUxyDl/doW8zwMltTT8UN3
2VQL8jrs8dVKgbjeZK7BI6gZCE6k5BSHA1KLoN5vpNV0tFvhRlT2x7inKg7zFaHFg8yvR7wc+0NE
58ZT1JPFculn6UuY/ftB/PoY8eBYSEEtjAHJRqCF/7xucO6OM1kDd64nuUem7UcipKd4sE8+yCyD
F/T/HuqK0QCBf2CIB7n/lyTJL+BsuiIbgbWjPb8fe2u1s3RChciqcjPBE+3fux4g/133hI0B3yT2
l3BAFwEk2jXt+XIsIUnen0YqO+yLYRr3A+PvL7gDZ/8N1QKfhewaTYadlIJOMf7+84QufluhGojl
VToERsZF2vcpfU0MNsy/F+r2S+HRZWh7ZQyVfvprqOsF6b2tQIa+pCIuBjqCdUTGHj/+flTvVIw/
DQxYIS7FQZD50ZiHZuzngYUh+jJpU08ns5Gwng4EskNMpQ0ZseqPCaICcLbUVAFb5XkvNlSL+RxX
c9Tf4rQGMbUqlNRAfu4IA/YQPvYCHCt15ZEbxOos1kZGqy8EQcvpyzSOPcog0xI2jIe+sxuZi1CF
ydSXmYkBtd3RNVI0eeSXfp5MUIzQB5DSonG9l1XtOCgz1iVNBEykBVXjCoVG2vRlF7Qaj+I9QUkD
vK3O5SWtQIae4bBIfoSxS6khlxChe6l7gtCN0nBPAxZHAiS0ChTb7jwQixcgxUpseqZTtydzwSW3
0WiOYreHOoNWJJfT3EdbPkyGD02Z6LRrLYjtF8hjxLEJGc4lkfmRQaGztmB+tzHbD/F0dECWUFvI
BCrOTOGSvURV4W5CdCuaqujWHkZ6J+D50Bi8UKS9nJ4TP3Omr9skDHYwYHIGOKu/1GF88RMdy1ra
HrArEJgUXYa8redMiSKwqlrCPh8p2EPkkY9cg9hZjdjcIAV67jb1Ef2GvaOFHDAkyVlBu6KSj40G
2lyVICGBTnCszRhFbdFHSDr/8Cg9p+wmTtaFvEbx6ufsDNhM6KeB81aSQztMAXihGoFjnQuId9FL
PwzK49mWy0o2CJfCAMiEK5CaRTF488yL5U5yaM62HO3opUE1zTODvmhTh5AvhN28vCVhL31dCoaE
e8j7dOjN5wHIS2Dz7NJye49FI/rhVXKX9YjbLUR7XUIssugfeRaA7z1P9AOIy/V7Fdr9yAaHtJMo
2QwHI0bnzoRJHyGSVSrFbRApCTj2geMfEcRV9qwHHnTHvomrOK+ranmOfRO3pW8WcWqYo1dNSDfI
6VZ3BSRDfUhNQoqVQ2aaNnMXAjN25qPAor5iVaymHLuvfgNjuvtchY0qVx4J1KIdnU8odgEpkQGS
Rh2+KontOCw6gYCq2Xm6NWQaYxiYY5uu7NCqxj5sbTeHB2Tl8yHzIRQlckr6byBAPpOI6VvDguq2
d9N8iCdA0OC+VFdOWV7WfMmeUl2P6Ovr5jtUkwI6P13lng1DGQs+3mQb6Y9eDOgCDxqkUuShfihY
O6THBR95naEee4Nsw57AexDfRy67k1yjbss9b+Nj3YbqWUO8DfkHIJopD6iqXpZ1y752wRCjlLf9
xyUjzSEE8feGhbyGijgI6B0DTHc08wSDH0iNngAeNuArzZR/j9DqQT0T6eiDI23dHLUfgkM09fOH
yTEADggF5eRXe0Mn42Ue90tWiJSLOvvcOML9NRgI9ttEWBsdlNUzypymr6HopnH2ezbHIPIGIjA3
PQcdoWTR3D6tjkrUSb26jaEeGguR1epr2E76bsW3CNxOSbSvUBHvPdTKLTcr0tn7MJXuGuh3cNNI
WpMSwr7ue7QsdMghDYPCeAav8Muix+V3kMVX6FSj7es0tYqAUaBBH9y2CSu37nSXgzFlbKm3Ra43
ia1GqEgi3Zx9lCIQo6Qq3EI7egMDmE7fmHU0RyjtyG2883SB9H6KF/8ttEKcGVTiuZvsXAJaDJu8
WsHQLmOv6IGl83DWNTNfvF6Rk4Vob1dTbiU4ELJImwqs58BS9hWdaZVT0g0nBaAgJ2E/P63RIJ+m
2s+ykPNcvYy1Hz9DyQ5R8ggtciEio9u8xf2h4wodjMTGW+utYGu2PHIy1V0xbK792vZ6y9Hk6T/B
cX/MtXbRE0cT4VoTkxXWhOKGNQP7OmXJetcC73doOzCLi4o5FzYYUZHa6i7JAtXkXST5VwPFUVhm
yM/aPG6n8TFZEnlEoE+SgjdbejVHqn4ETwfcjqU2L0QNIDPbNTq12iVfDRUvC+rkl23st+w0aubz
duyr3z0m5FTPqbUHpIH+eTY8FrlhIzq2sprzsHbuOuFgRo/IQ6McGn3+woeZv9FV04+tEerNbW77
3WKBly5V5J6BWHAKcVKU4zrOz8gvIQFaBncXmEm+bqEaThQ6MTCzACefax8ynGUrIlLYNhnwoFgm
VykaM4WehvYkY2tewO2iuH9HbqJwoMc2oRPk12J85ENtriLf8ee+N9ttNbXjYU0RclEG9815YOF8
YyBcfBwmYT4aGCN8o9IhOJDRuzPzPTYPMK2HiM72djXpcg2hNsRLymbDSSQ9K1Eeg2EJ2INfb4ER
d1AGm6eNZPVLBujky7hl80cc+NUVNlt6v0XBDA5T0hw7LuI7dLihepuhriyzzQ8U690Mx60K1KME
BP9YrUqPMCXowqNZ2vGLni2rUFxv253hzN6CqCSBDvTqY0U33iNm9+uBpjK7itDzK5ze2EPmKgpk
3gTfA0HAQbvzMdsaiJT7FblumVpA2tmdjKlL5wNcGmQ35x3X4m4JdPUIlKU7QxI2fOpm8xXvAf9+
bqJPU48MprVpe155u8vJddTccKXJqw2EXYquXsJ7UH3sS0OcG0816SgreB2lt0wokx152A/8pq8z
XaKPyyCoQL+7zCANTPN2m7nLeyqGswrQ77/1kCdirpNwmc3dyB0aPdFqouV6YGP/QFcWPKXg7Osi
WSF5ONRcmw9t1bj+gJavr2/7RqqmDMwQg4QoRBRApgrt2gefDRDYnfbUIyz5uOJL6aB61Gqp5I1E
TW66IkqRuRRxb4W7B1rSTgW1UfVxSTflCxV2yR3oeiIqlwgp4u2MQnz+FDeo/gziiNFznCBxqgbQ
iq7cnKQ3MVnDof24US+Iy/06htzeEAS78Dpj6Aicxs4PpqzdFNtnSFhlCwZO1XGTG7D8OwlJKV+f
GwrWTE5q1j0pHwXbaUGh2RZhOpLwbuHtOhRQ34bpfdohnJYgyG2lArJ10xKoe5MolTdz4NepfYDM
MeEbxfQP4dqXwGl6ubO0NIn7h3lmbTaXPmkT6H8HOynshwztzcJGkMBCZWO7+k7W6M7m/QCYt9jm
dYRbQu/R+EltK6+GhsXqUKFReC8bwKRluzbrFa1ghVImWVingMRaE13LysAQRNs49Tkkx/5jMpP5
HMR8TYu+FWzKUyYpoDhgdp8iHZjvDhKokkKNTE5KiYgeKlcTSwqkcHWgCvTmQUVb8rROPviAqRSJ
mc180xWIpDNeoMKggUsqgtCYJYdad5C7VGO08oPs0yitd+8NFcf3UeAS+4Jmbi+u2jFjXyvnXjco
aV+qWr9WXMdtjjKhf17A7YC4WZhTiMMjRJBIDNpf6XbbedKdDW3sEfJpqEhHvek8BU1T530f989m
6KAENYnPLeQfiK+QmXybKwHPEgWV6Vit4h4dxiwsonVaxnLDYcMeORTQzykIRKZsHLAerAcsGAgr
m+V7pLR80uMwZYcpTau7SQ3q2Y7TXB0sREniGqhxleZBv/LrXrVjSYaxO8pRxM+DDKMDn2t1K0Uc
3BO5slui0bRU1YTmNUdZVBIiYBJpU3vaVkK6HGZ6XV+G3I0TXFwSdQZ/cJmvtVlEzqcFYthRVm3B
ksnpnEe9AIcUhEh7PSUY3MED5H7eBL6ySqDvPZ5a9NcgxjXhkm9emjNOeRz+DTw6YAqD/AK3ID7g
1GmONuVJYQcNVW5TRa9A3tYjSDv8pELeH1Odto9BG5rC9Un9ORz6lw5Cb3TpoNNLiWi/qIXMKo+p
Ul9oKMyNJVSsEJatbVY0AEdvhIaJgaxCINzN6goUu/ShRVly45ao+SZrmr5KUUWfZUSXO9jlgKCg
R3VNARl/AvhO5B7TVp3TNhzvEyEo8lYEx30Rsm9M7sWwH/r91F7J9KYcZPqHLmnQCAWYrJLrIR4a
VUymWWf0mjYFsDBd2qigHeJIDluCNr7v9ETe6rqeJbwUcA9526V1Vkh8bgH4C2ui9jq+7hNL0nKu
QeQ0yLVkddNrNf+mUbXVhdSUhq84eBeT8yBb3FUwy6ScdRtcNWNMXnbewDGCWtnmDTx0HuJ4bd+s
yzSOB1SeR2UF2FBKxPQOrTtzqz1IJbvIjZi7dbL6TZJ5bYoJMKPLG9et3+bZY69gU6JOsxoo5neH
rpXL0ZFzh6F19AYgdQXKVLNuSOZBG/0d367qxLFP6/kWMmWDWhbpyFx2YgziQzD24PyGm4s/zVPX
fUm1Wws50answmAMz3ZJo2d01zIOVhByuDyZl7o7LUiqbhD9huWwjnXdIpXjSD3B4gjUmdZLFBRW
7Ew8iOJjfTDaQWEARgoWUcFgwNEy6Y6VS9BK6WXRSiRp5rCXsa4QfmwIcmo6iO3zMMGC4IGoCG4A
qCqEREjjidp0YSJbdf4UhKQd2ENiqchyGY0N/dqBNhoMhQuytRVHNMzkGt7LWiUKhioBdqbO7Vb3
k4V0fgljX9boX2VdbsHmZr4cnBe9vPWZIDQsJliDRPqxc0CHaL6C5s3t0Vg9Np+rSjJVlQu2Ctoo
UOPQweRuHVUyHyvkasO1rW3Q/zGN0+riQw3+Uz8c4hG9tmcREvReThpEqXkojWdB2D62VkNj+okF
oEtZyOAsegAONHcM//ceavgQ8zi1gy+5rtf4c4wuU/18AWsDvTcc5o7v0CiJxKpv4VG3t+7BF9j7
INiHW/q9gu5zTU7gVW/Yb7Ai4c0Xq5c6qPMhA9AVoLIV7ZLgiEA4nj/ZGoBCdjcjoVzPYctDzwpb
TXaUpw3dLTwtHHmtat9oZgfXl3E3Wz/cUovhbTm+h5vA1AGkF9qLZzrHukkOCYiqDb0JrR29Ag+p
mZHjoHaoxuMP8R8BTU+VEiykewIyF1J3zRExPW+QRGXs1Mxp770GCuuApDbQDEMivLBDNays6Q56
AeMGngJmUNndhtQvO4igSwS6YE5weHRFbOTskPqNshP6fv0nnVl4M4BdA9seBfFZziz2zgFsk/57
OEhkWWC/10YeVDLxunQGPJU13+Ar9QTBkPU/WPY3ED+6R4Cl7go4cHOnQkELSRJ730be9wfINUHW
chyNYB10zy1fl/R6RAqX5nTQnuXrsBuBmDkEi3HN9DJAnOPkd72F0BsLw+CIkuActeVMN/9haoJl
RYIQdAdkoKgQRavj+GQSNvel6LP1LdjE6nUeVTCc+ZDJRsblgq+H+GagIIdLS+tQGsASzKEaMW1U
H5BOmOnK1rF032EysSMuyKjJUGwS9hfQaTkRHHsbZSDnkJEPBUwUlDowH05X0aTSL53rWDQVqSCV
KgAoNjEq1NRP5z5LQluSMLbzZ1AfQJvIjQbLrgCnY4Qc1kYEvCKAW+cKlXefsxF5+P2KhtuaLxRe
PKlMupugmhSo7DaGuALcOt2DukG8ncpsgCkT1NJzfYJuAQ8mXasgp+DWXY26G9vCAjB720BYwNoQ
/MkGocI4N31MIr0+ejzsknGR8UMLbsXvAchLAA9bXd0FCMPTK4rLpX5K297sWReMm66QwSQ3hqVx
84YQSf2JOtZ+UAsV96BJVt8rE2Hms2VbQVcTFsjItjVrrptwecnW2D4upqsxBMjY0B1Oe4VoCqcG
cJdj/iECfJiWvFXLdQTQoikXcGN+WyiDjjCWE7uCIrwFPdHEz6Oo1HEmQ/g5MVOU8xQ8xNp0Gxj6
0+ZzSI78GZpK0pTETg6irg7Ce7jQOO6uq8SAnTYNG+iglVgg2V14t1MjUA0Xekg9OaJDhD4rfPea
qawcdQi9AfQOTT7rFPRCWk0jkoLBT/fUantXkchlZRhXOj2CCKE/Lms6g3U8Dxgl2ADpKzN1VuU9
EvCHMdgz3ilj2ZAjp/ZNnkjBQUeRY1OXONBbMK8AlzxuPRCAfEu0Tg7SgWBXUvh7HbZxxXuqGHQ6
0EZ6XTqq/1imejgQMa3FMsf+S4po4W7XeTDwqBpd9mGKzWxxuTgeURA0QIF6ou5hsUJus7qTKWhC
AgJrEwl+GwQ1efNdI2/WQE+P4Oq1BThg5CtUMXZAnyHlvmjiqTVFurDGl3bx7ZR3BtLng62brEP8
NbS7bSPi4+OcLPGnQNQavlXzJCnAANX7vNN99KXhYDzAlioyZwWGSXhIl9ijKOAEqoYRpkn9oY/a
+qOMV7MUODeR1SE/L2tqxmyft+RhoQtgaEqUOGddTz+PYFlUubPdFzr16rOZ4TcA52Fgj2BUgihV
OSz5znypgiWskFutQREg87g3FvKeCbjL61DZ4Nq02NSlaWT6MNtZ3czxCK2HSeUdcIH0KhBh9gmI
cZNiGVTJG5x96GFl4fTBGU+uJb6JhhSty5Y9Wwt7UGcGQDzpNGVXE62HpNx4gMSpb/h6gtuD6z5A
LdvA3GWbSoOlzoqRxvaA9CW6HbyqwQ1cos+18OtnLuYo1zC5gXQyloc+68QfoBWHJYvZ/JIh3T9F
TERvCgz0z/Bp8HEewDQMRKvgMzQ32f2KJv9Juxm7LrNfQVCeH7UNvYB0XYUR9sH2yKsAXhAmYv0J
54EZUGZMtMxSkFPw7rtlJOa3FmBHma0oVEZYSMK2p47UpyDr2HNbU9YXDKj+tdZDhFYYmJaS0m/e
Av03B6mBB5k3HFCydyV64FAxfUZFq3r9wbBJsfhhbusRUX7Ksp2bZEbon0ESWH3bj+g1oOGoHpgH
lcafFgKtBoFdT7jO9XVo677drkHk9vOLaNYl/hYPTMmrVmX9zArBTDgHZeZithgELwk2C3pa4Ee0
PGqSsATxLtqQNmahh6uVTEy4Xlu/AsXME7LGR8aGJXtNhmFGUBm17NYOcSyuw7hEngeeQhn4pKpA
aGHgWIGOjDQerCoPLTQ2DWjssHvwrtbq93AMfDqVaGiCqHeY9OJljY5lU0mwhXQldhI51uCINkjV
Vls4PjmazShhGromxnxS2SJcW6IRm6Hug2SoWdtz26rJqnJakgyGJKGmdhrfrNxc5HN8iobhz6IY
UjI4EdWIDFcwKYrh0QfEeh8JS6qQd6e6Wl06/mZh1kbiHPaBEv8GLnyarHAKmlAw37Z+El1SrPCl
TN3xH9pzP0vf0PyDgJpDK4smJ2h6ID783JwbQtQcLczfvoUtVCTvXW/YBsVoPxkKT4wrt2QOjg1h
zwxJ89R0ECLlHfooUzHTYU1f2h+Nrr+/r5+7y7gtOOwmkKvie23QPESv6OfbamIPaVLVpN+l0ru2
qb8QP3rJOyzEQKFd9g+Nyp978vsVIePGbOzaYbR8d4uBP3MyABpmcwi9xO/95Yruwqqh8WDQmp/S
mlmQ4Fy4BpB8NC2alZdH8f9uDhc3h59cpf/s5gCuzS5b+i8uwF9Mjn7+ssofHkeXt7xbOXD2H3EG
PX4MwiBj0CqAbvMvk6MQXxUaMwKyyS4JB93mv7wcdnUXese7Wy+FFwQybuiICIWLCcx+/x37Bqj0
sFT+1PAGu4PDNRV6K2hFMvIXqsIo5gwK1zW57QkauFBUpdFSJtHiF4BzU6BnJJIwDLOwBQHCLs5q
8BESTohfDS83FCrRcwdGSNDfTEgFzXoI4I3HxFUmbAREhboY5enYbfoMQhdArGNvXM+W8xzKBvZy
2DoLyt8pSCBwQrXdJ3eOjdM3cDyfZtakoohQFaI+TtJjBxtrfwTZvsSx6p+DbIPt2DbXwGtHHg3h
iI4labcTQdoe3g1orMVFO4UmQCDAF7BddWNmx0c440rQFgX/MnUbrQszjTYqjHGtvk3girPLSPjn
AMprhUv4ZDusMC3EyZimAEooQJYDVU32IMch+TJCOlgGXC2vDRLexy2eUwAYHj66pjYznD7JOsMH
pw6yfFaBPkkQyK9bgJ2vyRSPn8mEBCVHfsu/KZ5961Z/zlB7NLmTvb/GH+Le2YQ+NBCaX+Grf6PD
3FJerHvChw4cH5/gGAUQKPQ+LOelcvAWRAjqARkqKFGhUPQ5yL7uCmaf/SOIjtMneMOJa2L8ctq2
1D/xifibgLcjjOEaUGSgIw6aKzj4Nd+xHuKnFgoc2N4oEjzU/ZCdoPaAY6Jao7tFzMPHekuhEMys
elQbSwsHoosqGGSV9wweO78F8DhmKNKAdSlWWRTpHbyLEN6uHdp38ImNvSsby+whIoM9AK1DHzkQ
65EuMGruGBw/CtgObq8B2nbHrOmCEyRK2zUkB9u3sCfpdT1F+hlFjjijm6XuVFDZ/sQggnxY7Za4
KDqujs04I/J//ZwlYa6+D2KitS2asE/RORsdZ4O5afVULcNNL6alU2U6i7HlR2KCD1kQ7TkbGgbT
sh2QPUXhtx9h4v8j6j9FVNjukr+LqMdOAa8FIeq/vXGgDd3f8x5Ss/A/8NcQhDjYVxB45CBAv4fU
LMX3zZEEX+SKsI1Ql+Lo/pdvXATfuIhDNocPgwSM4gx9D7EEMRrBFU5vISR0BN+X/e+E2P30/1OA
RcoCGx6EQRCD8b9gjP58VlfLGm6ZVvaKoDszF53kIOyDz8DvmAWLPwfwPtzJBPKXktcoF/80V4+X
6/zZeubn3CSOQ6ih4f+D+UEWDiuNX3IT4J4baCzrfFoscYB4+gRyC9KVHiShq//DpWCSFyIzQev8
V+qUoS22Wx/PJxYZUHRIBEnHVOsDzPnG/8OoMJWc4jTCQ/+VJblFoN56xmYQgdbmtNJtLA2cKgET
pf/kdPEz/fUygZCQhiChYVFAofzz41sdZJNdjAnkjeDwtyBPANeSP1aXlNUg4OCnKAiPQkgYMTD1
TyLOn9fOj6dHAVijhUOS6C9eDzDyBNCv5xlJJEtyMOLrwwCw7t9jK+IqUM3DDApd6QTp66/syKnK
6ORGYUEyYAlY02QA7hevY+oOre6RTv/9Ovk5ed1nNIYMes9fdg5k8mvyGo8AKetotieQ4cFSkeZ3
EH3/yCrV5+Da3ibA7f4hXd7T4T9twR9XhISVxHteFYW/0jFFLdslA1ns1IYxLNAE7/CwuDr8/bh+
yaQuV2EgD2ZpCDcfum/FPxGlmRVgdYzSnmjjoPoPgjtoQx88fJdRDvX/yd557datbGv6ibjBUExA
o4Ge5IzK0bJvCMuymGORxfD056O892pbdls4fX2AtQxLlibJYoUR/mB/8Ex/GkXzp6u9y4VID8G1
QN3eezSQNhH4jViVPQSrVd0KZUWsCvLnvz/gO4L+jze3igQRKcKjIa799QnnBIwatWRQV4kjrkQt
iscYnMyR5oN3AEuXh0N76yLMF7SFkC8OzPYT/ZjDEHc1IBFf0TNEX64b3ebbNFnacUYya2NGfYtT
AaUfN4kDAw3oDzYm4w/vnyTJ1YlxVyDp+xnnydgxaxLzfYo+Rb4RGnqwm2my1Rbw1ErYAKQE2nAM
LUZvaxaT+KJTMyVgoiuFnid6Y03sX5GKxR+sBfuPt8b+vK5wiLLm+u8/TZrMR7lkoUWwp0pBoS6x
QyJHupye02+JdOUDfDL68SOuGmFdLNUJUGl3LtFKzMNy6hUl8WqTC0m3iYISyspNFEaVh+qPGc9n
8WB2l6azaMclH9E2oeIZUpUgXgZ/8ziMqfbY0/ENfCuFWio0dweFf40sO2+LTOSpzzvkQ7RiCPrI
9uG1I6Yh8odh9ORlLmZrM1tLvuusgZqs1l/Vvrsc2hSlzllQ1pqiIjrX6ZN80rpW7bMq11a6zms+
W7c9JQvKs3F+QFusv+KTqx8p6v9TWev3BQKDi8CAVc8Z7L6nv9OWsgd7XF+6TC61fEignOpHI53u
hyVqtsMAgPHv6+OPV7TZrOlpUEN+L7PmA2ekR5v3+y6KqFSLLXKZ3/xKnHdWJWh4O09/v97vZzuK
tOw2YBxXksKbrP5Pc0fGvkJZaej32QzmwFRiPMaU3Lce4X3490v9Pk095MlQt3dIPmnrvZum8WCr
bFQ1pyAlsrNaa41jPQ7uBwP4x6uQBBKmoAbHGP66GOBZaGUPt2uvUV/raFD72gGeqHf994d5J6G0
7mM8jQcRgGiRar/97jp5qi2G0yDUOoGuDmtDZjtnKuPQkfDyBWKuhBRMfPxG4lPnferMeF8LnDQ+
uA2Lx/n1WPLoFzhgeKG0GMZ7CZe2rQFQKRcE71S427H1i100Zv1OjD1y2RZyY0ejAkbS6fX3oh7d
WyQQx31s6+oCQSrrBBL+Qw2WP94TuH6P8qpPzPruWImFplGTt+Seand11Dt76+vk/kvVt5eRJGFK
AHp9LpDbDiB5zVfDWjpErQ3uh1eRMlXFd1iK6jL3pnBZxi9DRgmqTfvmbobhvWn6FDsY6LWnagYP
pvcfBRfmHx8A/Sn4QeiS0Yr5dQ6BnPTL2RsZ1GS+jTsXL5pRxA8Juxh4GTcLI4lieek6PSdWV54Q
IPvqpe49ZDX/ODRRFNDoU9tEr/2benHre08s3xd0hk+Wl/g7HCXmcMwzjbOiL+C00xv6YFq8owC9
zU4Sln+e4N3sHHtat3E9y/2sZfEpWvyKLsNUhZlGjr+aBkCaBlWZ6UernldDAxqEf78F68+D6OkI
pnmm8RvnwpvZS2Z7kCuApgcaUHj2M2HVtStkBahPf6kLNX1y0fX6Jle2rYoDgLhJCHKXJm0sd6Yu
65DWK1LtqTGWlJCGJki4IAUEenUii43vc2UYbJXunWvlWxutltDR/E+I3YK0VLZ+rtlGcVjq+qur
9Dtn5kKAvVZxbF/aH4z576EbDVedmhsRwiqs9m7IbUgh9PjZENqs+FRFoPqyItQWED71YlsfxIl/
2LYdYmAyT8RwiBXfZRQSIH3Vsensm7h69RFW5NRW2UZMi//BldZPerfBcCWoaz6WXyiDvVvMNEMH
+pI2M6mL7wEWxZ/QagE5X85kE8g6AQnTHdw0ELL6iCD0h7PQAZW/8vQ4mAi8f12GfYxBR5TBThjc
+TM1xuvJbVcVlNfC7Z9JeZ0PDqi32PO3Z7WR8DRoacBSfPcKAXnIKU2ZsqTh1e1gEffM2CnNFc5I
iCR91yMU+9NiCuO5IbgR2JYoiXWATrTy99Xzx8mE9B0nC+Ke+vtjOR16ZQPAlPvRq/tQb1xng5EI
yqppHQd2kr3+/XJ/ODTRbkXkF46eDT7u3Ut2IJXEJQp2+3nupn2Myl+wINzwQY74x/E1qGQwkxhe
4b2LADJpxDX8CLknR0ZYQk3APio6RE7kacdRgqiMFVAMZFCK7RjhLkU1oNjCWD5baFV/sF5/T8o9
sKVEyzpryLPfr9dxHuwFKh83o+ByYLwT72S3gBOe4yAuAVo1ssSAy+1N1IMH/YNlZfxpBRMNMdjE
7R6uS+8ntwIHVendHq2g5LlxO82mPRr3VzI17HKDphBoeVCbOsDI2cepQjltYYd61sCTwUcgyYMR
2ZYLlVjA0sy+pwANVUa+/H1m/OE2EVZZneB0RAHd9+0yis7pbFdOu3emqNsNYlFbIVt/SyyffjAk
f7gUjECB5ZxLGe432lyaGbJpO7fd90tUvqId7N4sVYLbiObo/x+PRQwK+dpZS2q/7WpN1Sx944l2
b5tpdwNZwNnVsxudITxDFfGf1s0fimd/2MS4EmURQkSafO/zRtoecVYPXCm19Dik3t3cYVxgbjnd
lg0oZ7ERNVSYv1/0j0NJfi2gdRvoxr1bz3Gsw3pIbPx2TEMFpT2NmzQrzbDTQX38/VI0KH8/IYg0
8GaFqU0P6H3E7YHWG+LFYIrQAEewcZ4h+KSJGBf0saKqCIDRmKFDTF6APFCjtiNzHKbtAo+uvCk9
m8WVWtQYjxGOO49mowqcdZD9gX5TAD/dUEJPvqK2rV3k+EbKXZwUcYYjlpECr+OR8Opxas9Dkd4e
jR1yHQiF2lri79MZx4ctZHKAlHGeGPeAThcjLMRkmzs0nSZna4H5M5988LPldwcOJZr+gGyd5GxC
SDpaQRpd8iCL2piPBcAq+CepUaJOoDfGqVymSdvjkaPkpV1Wg3chgOlFN440imrH19q4K0eIJNNm
EH6O9kCuRHzhuZXthgM4XzRN7La4U+Dno1NXafUBhbkq2swxCLoNzKzHkn4YIDYMaLIjkgxxE9An
qfPdnKdzvC0hYnXnmSKdBEjvNyOGE3L085Am/DyB95kj/azUZKRTdygbM2xKew2uUjQUv7qwTOaN
G/VTsHjon9w1dqq52F/IbL4eI1fdAZfHcxC+g+/eIjbnAdfGrWE4EsROu9ab/HQnAKjAwGriBT87
if9f1XFEbYtoLf9BpfSR6ZW29wDkogimoqwtQLeJMuB1N/ah9IYb6ry7QdnNJ8DNxVOhefptj3LQ
JsJK5KDNWbG1Wv9qKGbE3+VuStzqFmrZRiEcts2XKt2bIh9hgeflLh7UyVLzGJiN/JrlKJXYg4kV
QzZZO1CkL8LSxq0CWbUCf929AxZ864sUbzp/qTdEzAtMHD8+k6KZnt0emxIY6dmmctXXpXXsg8Jn
EyDqjGRz8ajrYC5RJbm2/bLbQvVJr3OY68Ggp8aZVxbJhTXyPsgWAFim0eO0WPbe1oybNMXyA1/D
6Bj5Ig+mLB8IKqQbIFNuh1K6yw3Ij2Pbi36TLiBs0iW/AoEbTKPoTvk0wXTVc6hDPVo6GQDqIHdz
mMNWAvI+9a4jT9yWWjJtjdFLdsvSLcGs9UMYmZATFkLXW6gbzZfKW/ubiYv/Ut864aT33aujtVWg
9aoJPQrWe7eu7WNXgPp0kfM5IkxlHhEv8rYUKU6mMe1ADBi4hMxPpT60T1UaHVxb3CH/9GRPUbUd
daBn3RA9lcC+O1Zg6R3V4FY7pcF7hOR/n/tedJKRBck3rr2tngmN99AuG5H5gO7IG24Rw1LXbdyB
MxsmzkVLngPVdjfFBFF41mAr4tB38Kw+PSCaUh6q0lOvQoJIgykKQjzMVdovczDULQrOpOam3sX0
Z1MfLlSNONXGZPJ8KiFzT6HbkkdwmLJJZPEwfm4Y+0v0GFPKIxEuPbkBCggxTa3ua3COi3fGX+rt
xILYRrZpz/Lcm8d4lJ8BhLsSmLYZITQTLtLsPmuGtdOzGKyeZnLPe1cz62+Ti5PHwcoLExc4bwU8
z7Xheucazexsk7seYLViVrZ2ojyrS4q0bXroOkZq0+dVES5eqe6xtJuuzSIz76OyytPjiIzd1vbT
9tIYTW9Xp2oEQ9VSjEtSqUPzjYgnqe82W3fRizOcG7tvPaK2zna18g2y0U6t8wl14juh8ujVp7g/
BEQBNIybSOnhMnvTA32m8rVrcMwDjC6NLyBjOhCRjX3lV2azwu+wS0NFbt8Tsdx7s8g+K8nnzFox
bYGwtadllY1Np0ocsR2Qn6jC0QbJZLLsejUwExKa00/oA7bf4ADmu3zS2ie3BSkKk69HjHjq810K
UPaTXbcADN16BHUQ2WUfDotkcRSmZgc5pmRh7Di08Qm4jgPmbfDMJpNGMTJ1u5y8qTzAPeDne7DG
j200YqXp2amBpmU84ptZ60Cbg5LW4LGB6rzOQW08xahd3ullUuB72g3mDlGPRnusfMEjuk3uJ2ex
uXCrTq4e6eAP4wVSf/FV6rVeiNj9clH3UN1EIvhUq0lhYKfOnepNzAqJRNqT0yTJVTbK5gulO3NL
4cy+ijuWKjzvctktA0bFiGmCoqMVHl8VRaNQqLMT+4pF1LKoeLsU4dtTXvqIrCRJ89ypuANb3Rn3
MmW83yyNYfrNew/NtoPWiRl8ptne4HWxemWQYcLYWBoV5m2W7hnZ9GBPJR+rDdO1Ac7u9GaSvCjZ
PPdz0z2phHFdXLf9VhsxhIgFaW4YQ5CVTrBk5v3g9/LFH6V9JZZWQ+m99uOrCWBCQ7yLztULLhPC
A9JrAsxFpm+EeXlucCw3ITyyONDguSNCXCV4VXmYOcoNWprGfWPMNvCGOnponCS+dOyh/uLETh72
4JFhIoHZNjbKI4i0B8vcxqj6nWZ4rWGsDeqsK3l4YFLTA7ry7ItxlB6sht9udC2+GjD/WzaJh+jj
ptI9OhZWWxwR6QY43vsUcULcm6JTUmLHvEEnD+O6eCz6MFuaetgsrHPKWJX8NM8UrYGzyRc3FnYQ
RXNxNLp+neVDslpcg0a7gxStHkXdD9DRa26ysPX81uu75quVJc6d5i+4tDbVmFyhMVbhJgXe4Klo
8bv0HDk86s2U36br6za7yDu3MwPNGaG4UI7zK4AiHd6cVidXAh7jvZcl87WORDm+oTglapPAuZOi
PQ6qZSaOrZ5U54418on1kt8Ssk8PeB/Il2VUQjstHSXxrQaL+9XFGgDc+oBt0YZ6i4S47mhjhcN2
7Vbs5EupBanmRLciIeXaNMAG52OpFGTEZGAmLVrbsfU6gpnGnpVcFXlWG0ghLPW1BlUJ8sdc8K51
RFLh92KeWAUIGbzWnkbOpPQS3HY5tq9anRmPIm7GUI3S+O6obBgCll57w26xvNZm1qCYaVZzHnSZ
PXxH/3KxeWcuc79pGBaHk1zu9TE38Dkm5L1fzEK79Xud3cx11Pep8doblFIp/Ldmc9mrufkMFaa9
MXovvkLJBp1pH+fjVHrWkX3Mh3rjsb4hXPaf2jSt9JtO8yR7fJ2X9rGeawYPzZwLcuJoh09rxyaG
WDd1095CaDayvC+L9PrLqGzivUKH4yCg+R5bjs1zqxM5nk9unF47Qja7phLyAT4QhL0lee3jmm/J
pmnCSDXWs+3H4EubYglgU0OZsyBl2thK7w3Ga0NHU4R537EOe+iStwiQTtcEIQDH8Ul7NItYBIVW
34H4v1D4g9GL1FNyGch+4+BniFV5J9CxyKeWTcdlc+dKH0vjMnFL9g1rob2up9rF5EDVqmY7unMi
E1/wKR1iNt1y2RgVzcbWsPUjogMnNc9w61ibF3o8dudV7FanOKnQtEDQcTf5tP8ooX5F6qE9oh88
3ea1sl7gSWAYqhtwWjz+sGS7raAiBFMvzqYpE5+It0FMo6n4jFgpfaYaezUqy8c2ql26ZQkBqcrq
+ZOH3P4tvqXjDoXIg1MXbeiPWhrjFVkfoB98pf5XfoaXCcnErRkkU0PfIXPIcAJ3nkWy8q7kMdd0
mKyRpl/lpWh2chhQ74sGWBGFWd7wF5eifKTdD63msNX58e2AqA+kmMi9HnS/2lCYnqF6ROKrn/rO
oyP74pCm7uOU6eWecmlCHEgoB9B7hgSejslFin9SUBvmMbIW4znRo3EHh0/fI0mMlHI6WOGoWIwI
9uItllMqjOfZOSO4EJ8yYQMWn+ody4kNuM7ITmOnxYMX3dhXiHbmp6kR+PaU/gJqoRT3cKWyYCKG
3dnsXTwaXteG7bo3MxLoO1vJCZVb4sINch7IdCJn9H2h1WQGTdynl23GNEgr1DFBkFfoLTTNnGxE
Cad5akD/00DAmhWg++A6BPQiRqhgxs8YaNWhz1Fu2dhCO6/nbLpZdPNTn2rljqUIgHnJVjtFm4DM
HS5LYUcPRV4TZgi1y9kCMWHz+vQWiNwSgkb0zuScrqybZJvYRb6B1mtflY2NPFky+gZNi2I5znOt
Lhxb49jBujhnwTnVqYknGMuZldRI2y5oYyP4SFqKaA7LiB6augBNnz2VpnD2uLBUHDkTMiTtgokJ
MmfadO3D5DufKWaT1bkKluWAEcXJH1P91nbFqUNv5BCpPlCIUF4UvOUzWY2wZURd0Bwde1RKZH9O
3RelaZmtosX+k0/PlDzna1dXQ1Am9oLKGnTZzK0Sb6NUbzxNs8Bj2XSfjcX5HuFg+4WItfhSwGhg
05LaA3qs2s5SQ7xFaqG8QW7dCwuYDzS9/X5BUBu+BeHQdEC0VKUnBEZGESpXl+7BzQ2DM0Y49ZUG
bz3eVLNbX1G+wT/W9DIsHwdkLBfmqJ0hbJlVN2brlTdOSh0ZJicbKErD/UshTf25klnyAk8DTqKp
8YEtKICT3WX13SxMb3zqiHh4b2gA78rEgUWqNMc6Fo3HiYKD/GdOS2pnS2EgTRNTkDzW2GLdEx+T
meZlIk5xPsmXMq/7FzlIiggYMZevuaioKsilj77oMjOeEaPipK8FPvSynaIvZg6LNMC7QYM6vUTy
RbMbrdyYC4Lg2yW3q7uixckeeyVchHdujGHCTvgjFY1hSpgesMIJcOqqqO8SZ8gRZIE+/MU2bH7H
b6aiQyjYh1QmKp1pVFlQQ0MlucttZgOXCitQWi5JDOqqmywVlTxLAYySN+qVMpJgxHc43hG88skL
RM36KEbKj2EiUGXcQwogBOjpkEYbkin/PEt0gUppVxK0FhEWpBsNxUkHiaQh+qI6BWkgHuCRbKLY
Ll/NAdrlZmitGYkB6CNffgymrQBMboAgGWmwyFVK1jUwutiQT9R7C1npAMUnmQfUghh6bCiqOxv8
GPb1aUa5B2RBSoKJ5MmhMagCXZmtPRk71GjssxmKzZ09gqjgFdJvDcao5fly16Ye0jV6np1JUAxq
X84APy581atX5VAb3Qym3SQXjmZA8JmVua+GqvqEgSWao67fotfRePr9mDRyxiBBGNGVGHjog6l0
7pGonLtOq4iX58xTpdH/Q5Qx4J2s5seNl8whdRlGUUFZ6NkkTPmSkr0gKDlm/vkslfyeZjIr9v7Q
tTQw/DLN0BkBHRtgz0YBYOR1LoeK+t9pxGEOucm6J6KzE9FkR93pKKKgflFkbC4p/CrWFAk3hzDn
V1AOK3mxghqKadCC9vtVoqDUtmsIWbiVCSMNbOAD1tHmti1q/URPujuM5WDdlLE3nYNlSh8RDRgf
RmCsP8rq/4NB/QCD6oKi+Kly+huoH6ug6vu3Pv029D/DUH/82r9RqNgtrv7DSGkBHX2zXPwHhepa
/wJk4OpIynl0heCw/INCFW+QfxCagBi5Cf7yDwpV6P/yKd/bHsaOb67H/y2g/49i9U8NMoEGpuWb
Kx4U5zD9t7aUbc6YSlFOONSYBIUmFnLbZKn8wO77p9nJnz2dJmSDj9G2gt8d5JkjwUjN+ckzWMJ6
7917ystPGjryF9NQnCtv1dLQnEuz7awNzPhq42Z4r84rSZX5veyEhQ15GzcWOVjr7xo6IYHvDH7g
+ubNWzECIDUiA8LLt0YLgTg2uCZyRpx5RsU19VYPs1w+qcK/H+yU9dTUJtzp7JloVA8hC0j47QuK
Esrtjo3qngyP820hOkb7xda26BQ/wue7zSzjWVHd5Hebp6JOX2ui9M2E0h/lZ/PGSLBONgnCcSCe
EK/p2ifHyHAg6EiCRo3Hq+DhBhPk/lBp7rHrvCMqnf02kgyN8iPy0hK/jyx/NXNt2jjkL5va62So
t3woPjoc7Hn8wCMwDLp3LFMpwwjKASkQ96AaoW0TJCvwwzLrQya6ZlcjPx46LcVhlYub0cPXff3N
TMDpT32o8ItJ9QYIpdw0BVpmdm8sN3Fd3PhzobaF5JIFRMAzW7Tc/kjuPLTc0Ft2rC/xA0qmHA0u
KY9fV69zRXzcWh2qJ9GcA3CYKab7RfwtKjSDcfDvfV3vt1ZVNIHU6eCvdLqdoAyC0rkyScp8eY9k
SX6ODjQ7tFYsO3jay2H0GD1LkpKPtnv0DO3+bZKk7UzxEqJH2LgUpYyZ7U3RkoWKjcIZfQ8zX5sf
un2jUm4qznJxtGCc7IwMfnONPNHJ9Xtzqxp+W+/5WTjclwD5MLWtpbl1VZLRmnRWUjoTayhKwh7b
vmQ+v04+ZFMgSB7lyvSZBiPvfuGrLLKnDRZdVTj2HqxtVfM7JaMExcALTZe6D6JsftDJ7untfbMh
U5AvmFbIGS+0Npgy8L949S004MHxipNuxK8scma1w896VHIIF5kq9boW4rafHwqc8DaOh1yAwY2w
8gj1mjy9HBgufKbv54U3P7asE6gm0WlEzP6CQnoT+K58cpHMCRw0eFlwTCaP1fg2GLTIFC1GfrTJ
y2e0ts1thKbPqTARThcRk7bIZXSaK9+4hcZLlIYZOS1M4CRW3zSodZsmZ1ithyWpatjqinuIE3nm
SY0es2Ma51ZLLtn2i7nNEePCNslChYrwvRpqZlm1JppjlV94JgvV0tkIPJUU23yOC0rF+ateqPRG
Jfbl2/KysmU56Ai1w5XFI3zAlRsKCweoXvK6ReKTPCR6RSoKVARhEpZh7tXB27vVSh5fiyh4IPDP
FsIUqJDQCJAna6Bz8/5Qq152ddP5exmLfIvNg79Dh7IAs8h0fpsA6wxnid+kYkE1bGYbIx7pt2Lx
l8Pba+4HtNv6jmk0oT+yVdRnvjaprR3shEddNK4Fa187YCXB7gUNHlVbXoGRv8Y59wcHi31FYzWX
GLEEZmVEJ70bqnM3RUXCnuy9N2bPWpzOGw3x8fMoN/MtqtVpMCy6dgDKSOURY+/z2QWE5DpMsgoH
xXMNtYpgoR/A3lt+RXzM2xhLhbKF2PtJQd2FBO08MkYFxcpyArfXrbDDjXfTmrI7jlgbAdmCdDCl
pX7Qa7AuGmld4MYGm9vIq9Pc3N9Hg3lDQdfbLwYVx6ZnM2mEUoFN4h1QOEvxfTNYRW5T0xdiBytd
Upm3vcn0KSu+LVpkd1Sgxdo9n51c2x1TorPFjTlnM/VJCFJ2jxgJSG0mUzuRdDvwuvIaAnPS6tU5
kd50Obj5K9BrhmZmBbyNNewN+gQlHzkYvFdRYbIupl6GGrgBgikb/hp2gNek0ViO122x96L2tXX5
djlkWxY9GV/KfiK0It0ZXffN09GAwc0TJdfWfSxrUW9zLbnWxuHSrSnsW6MXn+Z0IiPQClkYIYIX
CEoCsAV1O2nOEOLr9QW1DhwZHCICZwtoReITsHTZs5nVU2g0mQ9FTDfv7RgpIumNTXYxoyFySnFn
8jYoCIELQA0IYlQGT3iT1Gl/jRupE8Ubxyhid9ehn5IFcw78Ae/vTm4XkTQGwsqtdmqi4SuCIfWL
9NU3keoUM2Nryl+91tIWh10CNnnAwhgPCAHUO9RmJr9BFgz7WdJ31nwmlBbGHEUhQP7owh/rRdsV
FinrZY5fl4uvuZDlAX+TXnuaEZgMkiFWBcGpbwE87wqi/XZGt+DSVo454/NRRdotTdX8lLjO/U+h
2B+a9O9ATmtcQwaI4pfjkkSh3PsrGKPwkfenBToc3HSeke1NXtOcw8WqvPuhqy2mFatOUNcL/37d
dzCfH9cVKw8TeTEXSvKv1/XJZGf6BsPBWBsNE5DojZXmL9WowTVr8g9QPu9QAT+utirNmwLzNP+9
CvcyYqmULtVwKGYmyBoJ+HmkbWEY6D+e63+SgA+SAAOKz08z4Lck4P8UX3EM/Dn+//Eb/47/MWHH
pJ1AHkA2ZAN80f8T/4Oq+JfAKkCHgAIo/Ofwf/Vox+sQbgLKIxaVAiaZ/MHztVf7dngkKxJ6RZHB
T/vf/+sX8Lt89/XPNLA32Ov/jf7X24EBZ4NvZMIKndXy62ylRjWX5J7ie0JRJnstyiWy9HAccQBH
D6zPzPkxY+fvd3K2CgQvJHLz3wDwN5gy1fTozF2jrUlzjqJwTQLrR6TCSPDmyfTQ6SW+t/AHGoft
JY3QhdMCZSn6F8iLDcgKobZGmebKcBFSo5msN9r4kPQUzbeoQ9PTCQVaRigyLYNue3tLgh60NxOS
ZLDpi3HSvGhXKQRk02CWpAzaB3Ay41fIrVgN2i0T4w/+h6tHAvfr6NRI0oKdWOzvjRyVT1k2dlE/
2XSY1eQXlN/91YTWSKvytSW9n+8Bdq5muyZymDxPZYzx9PDT3PrDrmb+dktkl5RcEdyHFgK2790t
uZk5YRHYxS9GoWPt0ggEIE6LQHov3ScEEgh2wlyle7whBvQG5HnYdJC81BuMG1HCnOm2uQN1z1Oh
K0mJFDDTsh5NE69i2/dLsjzi/oeRFk46eetcLktu8GO0oGAmIzUpkcT7AG8kGMafJiFm5+schCAF
WdN3fiNIULuYUi0vqu868DfnDkU6rb4ti6herv8+er/iA2H6rPSBlfZhw8kByr4O7k/MiLkoW0rd
U/SCPaSJomNTRLmgjKmzwifLzcTVKAl2UGNy7ALTS4pXrrpFnR8vzb/fya/79tudQJyAq0ge75Jg
r0Py052AuZ11f8qcFyW9zrm0mzlDIKQrNeDrp1g6gDo+GOR1Yvw6yGwmHBJv6GLrN9tHk8J8TmRq
vkxGLFPx3VzLa8kxagbmQly362MXszPgGfv3R30Hi1yf1X8jmgK+XYU63p+IGYaGOaLx5Ysk7Crd
Q+pH1UNh9izmoMctL26uJn+J9PK8TrsKryxbJZg3Z9JtyFbLgp0jQpw3Kv2bLANZLIJEVWZxntP7
9uYDOH7MhQ9/v+nfpqSNigIbr0UT1F1Bhb++H6I8DWlM1/pWkB5jS9jOzeq/qrxldbr7716Lie+s
/8E/4aRYI5mf5gIOfYjiU8/4hjrK4AFYcgssRSNTS5kSf7/Ub5Ng5ZT4YGOZCdSk3m9ohp97Ju7P
1bcKQB+Di09ejum0MWt4LtalU1tIosHn+Yg/8o5qxxywsf+GM+1BKKWs+X7bijR6zU1na8+UXwxz
IUu1AWUHrtdgpRIYFhlocWCZ5O5XtLrRJQ7brut8Mm1tMtU9DcURWSE8YZf+Oa4owuysihDyzAaz
/nEI571fntwgxbD1xfvU3oz3U9aOx6YrCROfEy+Fn4fk9twv1xL5X97PMuvxrPa+bHB4xdExZX7I
CqUfDWwFigvJ1s9FPH/jXZbZqyNXOgXHn8gx+VIGsL/XHxswkvzsLvaEi8UTpC1aS8iIujkvXRX9
Wqiput7hGK7As/BGEGhYt2hNJgkXNGfcZG8oO/fTZxBlhBDoStK8oCKRZauapL6kq0GbKVqbGdsm
qFxeN47IwESSlaXGxuojuVwzoX0bnFfFiuuwWeYe1zSkQv2PxPUJZaomq7aDM2HOvvSWq+5Vt3oU
y4zvYOqHjiZDkiROzTsz6ZBw6dJKiLWDDP2+VYbJ4zMobVAeQh5vRs0KzXo5ZiY/6RjpaiyQOq4s
aamBHu9v+hFJ5HRPsrf6Dktcg0BnZbHPpf9jTGaBkqlDDci+c2kh09p+br0UOYtIqDa9KETlIfRk
yKk6SyAjDacBPVvm0oR2LkMHpA6rZ0/J1QBZj/r1zMTLyGQTAQ3QU9GrRdVgt/bvB7CzfvVnq6D3
Olmo0+BlQG29YvrJKV43zH/73rUycjDISN1mBsAgV8/O/3xG27Rat7VSADdJwJSr0ZGzksVmDAYr
nbn01CRsxLNV80w4wa+jKvJ8ZORsrxn4gXHsk/xUFd0AxMpI8N9BcURzidrmJlr9MxowRjweW9c6
XWq/59Sy8Jlj0mSRk5W3VW/XLpJzlrVOF3SFTdaUwn+CWRObXcE7syadD4QMbkTuro/73LNOmpjS
+VtbTooxrMkvuT7McRrTd16BzU0WLtQLi/EYOZVaHewWwA5emBmTxb/NDtEiD5H5jYONJcaTFV6n
SJlzx66p2AW23WIpHqY2o3X+dlYr+AqAGsjik4+yH58CsEKwFIYMCnLGm+9ddmPUPntuaebp+eY4
0K/PUGtDTsyh+uWyBGevxZYqtBYHZ2fleBa3l5Wpt8ZtoN6op8lVv+kJrRG+gO86r8JhmfDXMW7R
rM5eh2lcbcYXD1xATW05xjk86yeMe1EuddYpuobW6r7xKv5sDa9gAbtZz95A6LgQZeDrxzqfu3lZ
N48kJxDLqKmuSxpLYT60w7uHN2FL4kZE/hrDUvdummOzsk1qd+1nqYnOZXmx6kbygRRsO+5vIRZb
Z7WVpqsEWO4vhn2YPFQJujDT7wGLp74KDU+4686UFAmlWUfXdjYay4216ym6CahjyUInM1bg167t
eZ6Y/p6E5SC2fjlST+HoQycYBJat8m6T6H3R6pRQMyu9wqg4jahjI1yz7lbQ2/FOh/sjlXYElEh7
ezN1bV/T/y/oQo8IPkuXe4w0ybtp4drUNsUp7E7pwyHBFtd3ftlGAll2WfuTFzh6inf5lo2Y7Wbb
W3GGJl/cDBDZNwNxO5Kvken0ySGysgE/HdCcbLPOt2UE/4DFmiFmnhm58nyhAwyBOkni87xOBsO9
7CdfrpPnv9g7k+a4lbNL/5WO3sOBOYFFL7rm4iSSIilRGwRFSpgS85j49f0kqWtLpftRba8ddvhe
WRILBSRyeN9znpMSFcNI7CdFtDxp0HpcmvhmGEOIWMFKn1dLtfB7jT0OrXWF8YupsmsorgWbguY4
SRSzaVhDcwVGzWbKzUrIQQQsWehSE6hBxcTPChtTz4IDN5+RSyM46sed2dcTf5IjTMPv9W2k56Xc
HIv5JuwzvSOE2BUzPdUuQpvpvE+A116N3EXeBcvuOwbUSJtFVUeefkMYZAC+3D0Eslu48GQ2Bj7a
JYSX62e6ZDlC4ASaYgOgDtHWNnClXmRxmjQMx9mnE2GwKLeK+UEFieF+mE1FfDKN/MJzD3XTl3yl
oGrBCFEM1rsVYsBy9VwEiDAvf5xDmPX1zZmINqjCfd4yq6JLSTJElkcy5RfQ9QGe+Q26zDLauqAC
mo9v+fJpxeKvtqOaBFcsMtzj464iZpwXO6PkyeBB86Lv4I9hXaT0wplkXGhq9hp2qN44+5Whp/sO
uuDyYNFf5R47gsBCdD2KCBXeT0qqvLluENFjWxESLuorO2Xa3XQhPD3IUIuliKwsJ9l+NItZ3v2S
he6X9Zjv/Goc6uffA9GJvkibLylz7kJb+++z0OE5SlNb6PvqvHa8qaYL8MdcdMmyCgC+Hy1AAK36
Qy66K5S0SWxuDdU//pKOnjUuwlv6OFjhCBz/n0PSQ3JQzXYX2ctUnb9Fpfu0+SY8k/Xu57j0OLPJ
RUBm0IuzTsFtXP1NaDqMXKEzBISNKeyd6HRiL62yX/VCLuk6iRzPuH6LUUdliFZkj3VO1c329zR1
13C75aEvGdUrrIT+PzPVJckIbb2HKBsv88ocRe1vwv8kYD3zHASIAwVtsUK45vUIsf7/Y9arAM1V
tbE8KqQ4DZzeMeKr1ubLZNc/dt8mskjfup3ioqpALNCXZVmqCwf50j3W27p2N3U0tTCaK9OM2aOQ
geGxG4vMiReGwE+91yR7LWMH1TrzqJeVkImEl7sJ9PaxZQHndYC5pme4AgEKU0lqqMiKdvACkA3p
L1ZPwfnSxAZbUhR5I0uPR2ePVaYvPTTQeyUEP3M3eJXep6AE0ScHkVkLV6vckU7KfmiK1P/slR1B
23sCFXTDIDZ6ag01gm2mSa/r2NkHueHX9t61PXbBk8nezSA3daqZy7IAFcV0HhlTBKQCrqxn6iaP
vziH0LUlW6IShT9zSjEUJl+UfUlAvYmEoVZPiIW0WaOnANnxdJyoyXKDwPXqlZMI8JkrbeNE8NkD
qr9q+TjSE+D3AMvO/DB8xxHTTOdVMOL2HfHlzCi5S89Aru3Mova9KaO6s9qnEGc5fyQEe7882P3Q
+l8nglWRmdhItC7iKhtZFmmf6b1UWQu9ZUnCXt+jnkDt3vo+GJ3Kww1hLXBoaSuW1A1Woo5m7m2I
157bzxyus9eq13KP3xV6lfqxgrlWxX2kKacrFn446au3nMjgRtYxpotqr1IiGL7LweDGMs1k+gpg
+EFZP/x1J9BuI3oZapBJ1IfKhJ9YFT3K1E1ObyeA+G6QW5rSnGAfcOsVc+R9lpBzc3LV9GNkwbSs
B45/Q38XNNHMN3ayEtHpYehGAa+3jPNxSq6XKTNB7I3IfQjvgA4dF9PRZTs63i0CB29Cn6rWxae2
HcY0OdZmqTcVZp+lbMEnW+kzcUCog48KD4bCvKY10op+4+Y2u5SYNDiWS1q0dLMOZh13Y3ANCtCu
0gs/IpinPajF1e+B42BsawDqscm8g0anXxFS93TBq8wa/kA0woF9yizJ0ThtLD3AnGjAvrxvbEHq
y4ZgV726ElAUs2gCxGajunYcOmB3AA/1frOnf0umn8wydtYmdyD7Hi3IotSa/1//aXYl0HMnGQiW
SyvhuuByJkJvDSF/Ia/fWE6tr/bt9ch7j1stES7xUOn0OH1BEKAzxl8gB8dpe/AIXkHqVTSMBWwY
ij1BtnNbV49dWdpheVlMVjz2m1h2gQXVuS+AN27kRMwcLUVjpK1KQHHLVzDrMdU1GEtvrcOx4sgX
izBtn8Z2SJ1i1eVD3TO5KFRjF+5k4VwhOMhmnBWmrQ+BWe1xYjOJreGBdG7I9pKDJ8+Z6IBFnTuT
zfnJhw09j/vZdpr8aUysmZuCwlLvfDr0Huw1OvQSfNuU7jwbgx8n4gCBChuDGVMkp68ybhx+FXNm
QZ0NqGJ+RurYLNemMZrm2knQxgYbklHizjgEfu0Md/4inQGS82Rx/7EV6kM3mjq9C2tnSx/yadjr
jXxcV4yPqItinlpfUNAlZo5OWQjJcfRK9ijkmy0P3HU94+KY5Mx7bASC/k6fHxhOSEsSflAbLXqq
rJmT/UMtIIfB7CJ8jh2NRYwZRxUS3NXz26tXjlJvraRRhKQSqgZcYrPpR9LnGBjk2HGZRuQoPSTh
CEzlB9Od57Lhhiz6xO2FRs+NnAiZ4RVfHDyGl76fI/Vd1JTF+ygp5+HGx6dE9twAD/MQYGYCpDAI
w3XR9s0EAIidj8iWHxO6uNLCfdaUeidqAxBinpneTo1zHoPrPDaYupmk2PAPPjEQE7PzFnK2PgW+
HSxktOiLrpZ5worNW6a0Lj1YOPG6EMwZ6BySTEb/lJQljzS1Bn3pQ4lumzz5ZIjoutOzdgkzrymO
8AcXxYhSdq4nrJ7HaCS04DsU+StCS7qFzkDilPmTU836hK7eZo5w7vRGt7ByPSrfr639Tc0ooNRJ
yz6E6/sbtgVhJoTlUE5f56jX58wxMSTcJoPYdRmuuqHl+/7hI0+rlJSpIFp7ri7ngYwQ9q+VQ0Wk
Y2D2fv/VI82dGf5taEhMFCxd73+73z8KpB7wIqh8NHedUzqFncRoR6hOfCU/SM9PFcq1kU0hkzVz
1/uf9VoN/LlWbVGmFlAFbAHD7/euFFaWTmoE+NfZKQYOMlC6kVwjSXMTXkPkuxZr4ULXPn8aStfD
lDdAvg4gufQ2526qELqzgdJBV3i6t5n5R++jJFRBb5GE17EmCL+Z+NX7l//brQKGhek9tEzwjpZt
6t//qZ47t1HRx+C0nggym7kOFih9LGRx5Qj1/kf9NuYc6t2wFWlwU1cNTkvHbKMQ3bKBegoT/Hzq
ECniAB6sRehXBFXA9Mchd9pCAUkG+AXfHp/p2cihfv1yKF+dIKZX8FRj/eGn9zMv2/WQMrPfxjbK
Z7WJQj9mxhsUv/4mbWG2H5jtcMe8/91PbzNdUw+4p+6q8rqBF/j1Sqayn0csFs4XahKcm1WSUKUK
SqGP8+9/0uldxqRo8m3hIfNpFMdOem45G0NM8pn1ZSAEOL/sa6kXqDRzHRb5xNa7xvc/8FfAAF1C
7P2UnWnyenT4KB/9+tX6LFiYTFT7BfuBridjW9fTHJOi4rlGbSNni5SCWCWIJnMvYWV8/wJeEQY/
v4FstRxb4xSECP6GpKFcDPlWLcovTWKquIQdBtFtS9UjCTPybPS2ZQRlzJoHVk/P3z+K4oaH0dbZ
Fn6P5v44vd2cIvN0iYfSP4AZiquhw2lhkUHJktChjwmIJnF6I4BoYOXEOW+JddCL5aiGaqw2SWTy
4pPZQA892/QCt+6zNbXzBEAjp0S3DdjM2/0xpbUckEOXG3pvhV5bb7sMgO+cYrq00cu5XxMzeyfA
kvDj67pFkLgWbwX6jq09syaRtXrTRCzd647PtvRmOcrIU6BqAwWY+x/EWUtl0h7nURdZypyy7Pu3
/7cBJwgIhmMhYPRAADsd2gMni8QwF/VYJY3DnjWue30EwjyjdwA/Stbvf6R+W3554Ey1MNzo0YBQ
CcQpLoaeE55xFEePhADrGiMWAT+/1NzE3LgyO5MrWLkyHDhEzVakN4WGLPTVvH8Zp9/cgSFnMnNq
Lx7v3Gv7+6e5EypJOfEsk8cctHRxhja/L+7RUBHyZXf91fsfdjqDIK32hEOlyHdAq7unvBZY+jHG
/a77Mjakyz94mdDDIstqvbN6/6Psk1eanw5AVeNvBZ035zdZkMb9SlmO9j2GCTPYaAo6ZPOYMion
3TSbWB0wgi8F/xAUbBiXM5STB7bCXouwh7IuJRiOPLp/XxNTyz7UWly9UU9jTigJjEz1nFQZkVBr
dzZ0GSDo0XUnxzFAW83ZtaA7cjfiWOfLGWQjuIc4NnSnCLe0nq85EORzcyTOJVVyV1Zm7F6+fxNO
7jf3ADqoY/Kekr/xeyPY8+I+LPxhvh8KPEFkNVW0KvKVMUGwfHj/o5yT8ayfKZMXqvuQ6Arm0ZM5
e6pqaqqWG93BwXj9rMGjdJqPjd7qD0z1TEFvvXeJSIe7UM6lrpL++FU7YsZOOSAg+vvsuULXMzkL
1sx0dkGUxXQ08mwwFpCbdYLrNa2LfNorZ+DAtIX3wfE4XZjUxt2Pxh/dIt1EMnD08+4sgbnwe2NV
6Ae+eBmfYrx24sVbaWK0qID2G8NL9JPMLHYtRE2OTPzVBlOnLiz/aKHxRjJ2MVnrw3MEM5UfqKxi
ogTy/i0Nfn18WM5xTGMUQLDksRbiFfh1VWr4BmNg1tGzHB3xOSPtlOQj2qMHPw9qlxp/QpibO4fk
waUy2tRuVB4KO5cPY5yapFch/qdpGqN6NRSqOPiezX3E+bW7lnM3JnDgRvuQhtlNQavtGfF7V6/8
1kjUml6O/2H0ouo8MdPukhUpWTitJ6AgjC5zPi30kceziAxbD9U7luYNVcP8wVgMYgp6OYPC78L2
2mVVyneuNJxLodpx09eq2dITlw8J0oQzCc6f5k/de4hq84kWXm/JL+gAMC0RlJUShdeYFlL5VtzZ
rM9PdYLpjcQxP6GEEXfdnny98m4SzvCQOg5GKySjeLEM6naP+RB2L9Ko249Yezu2RdFwyOaBpHWa
FIiE6RfNqAXD1FgNbjGeybLa9hNRtKjDs+zTEPhAWQhPwAE/tdXdQgLXhu2nTqMzDHdt+uaN2yvz
q6367oslFvceZzZYxtkvznPRpVuSl9Lz90fEbwOC7ZdWp7FToR/0m3hs8Lqwyt22eGnKkvOcI+t8
hspC/OYfZs9XXcK/VieGHucp26YfDwCRdepUjjETGmuT5JS8WKhpCRB8RVGDabTSzZxIcVvaRXSb
dpFRr0zphfXGGetU7sk/AYMie9RQaNj8D63fhmclYb/3LEMd24dB9g9FwZpu92UBK7W33Bv8LuV3
jFXBRUnV8maEsfIpzDi+EchgmbjW8viDU4Q8XkMUPkWNnBaVNYXUm9pQvWR4SNZZM7Q7K/bMJ3Pu
HQTpofNvbRFe78jr3Web5gKhOpUyAWPIRePF5QvvCrZTOyrzrS+1DtlvTf/+/Qf962T69mECkaLe
YrF/duxf3/xocdlWt2H5ArqsQJ81m3cYceyOdNn8cnQdILoznG5SJwiH/sNe+ESEx4frbQDbIAYA
5E77dEtgGaKb3UAtL+6gR1mSOske37c8zMv8BL+J5C4jnDeDHSvAFK3hH1wM6eXm/Vvg6dntlyEI
6Euf6hADIhwjAODXe2CBh6B9kBAMOSzEJMuyRc+rQbybji5JvxndYj6Iop/JLzXq4pYCfnGoqFtd
jrVPdiCpTcaHxYrdA6mEFM7aCLMliZaEpuTGZapKcaEctS8Jx7yjBio/VAajc+XTGFPrpZ9puxDW
FK1FHYpbto34GElT+678LL1yBLSRnErxIQUS8KHwenAVVdQN5LIlw73p2fmNUQYsEP5sTTvH7ifc
nW0a300yxBGDkp4vkMwWEKY+pgUgsiZL1vjwy4+uZwQXaaLcTxZV7QjkD+lqf3i/9b07vbfkEXDc
9znNilPaNd5H2mumiF6a1PWuEJxnD3XqKAWlpDQB3mj/7vuP84T1y6jCJKNVt+iREIkjjTt5nKYt
24Kl81tWZ+4ZZTNssNGgjHMKldmORkTPTO/F7UvtmPIhjef+Ik1D88YYQ2f3h2v5m6HFThRNL5Is
W/xWOXLsCZHlPOXfArTseIYBo3xFR6B2izYgsmsXL0uneeql8VUBXIbO44/1n+iuf3dLAi1y5QUP
QpfT56+3BC1OV3SLkN+iwlcD1GNgIj68F3mRSnJaTfzQd01bDjvlk4ZTh9H8mATtWB+SbrHu/nBP
/mZIwNGgesngRBh3Cs1eigE8DnFo32Lk/R8b3+puIXcYMEVYxlhihqtBNv1Z7ZbFUc6OddmXgg6G
kP18nZJOjOS1nMYLkBPOd7TZjbcKmjT/+P5V+r8/OQ4JTL52wHNDha9XyJ+OK+1UeDCWeEjxTGuI
igvG7wqvwbhpCjBfDbmv1KaKCrhq71Hl3cB88bhfcbqhwhWCyazgrWzayhef0574Nor2ND9Ko0su
c59sosZx5it/SOJjDBfEBUykURkd6QHYuGtsUKvWwvGE+8ur91ie6l2W98Zl6Fsjf2ASxsXrY1SA
xiAFQ+XZxRP7Ltz6aX5R0KDnLOAUI0CqRpaIgaaM7ruLh9sbKSqwi+w+9vZcHpNCOkTEi0KYzCE0
+jTcubt2wrSkWY7EE2PWTEew96WM14Sc1pcTJO0OiEVNdgT3r7KAzAlS9Ew/tj/1bZV+JrS3/+6m
NpiEbszwP7//dKzfli2MEcjnecXRTHOoPBnQY0FGZdi4wzeq3k18r5nw3ZpKIjHonTkCwB9zekrd
gpk+aL3qewJdIF8tEa63vSOq7sHD6nhhiim/t1uibkmlz6Ndm7WSlyHOiJ9qClwdr1f9X5/Fnaq/
/Z///fRSkFiTdhxSnvufXROs8Hpf8U8O529Gi6tv0/+6/Danz9Xf/LW/3BamQ3yPCwSLMjyaLpNp
5Z8xaiExapSTKZV7ITB+fuuvzB/BX8JOodd2FgZHV8N+2C0c7Ba2rsE5cAQ4+zApntgr3rNbnMY6
ANTk45Huu1QucaCd7mObzEU0iczkorWHVD0RlYHnrnRF7xIeFRpliIuMU4w6pE7VFQZMDxA27Zoy
Rnmo6JDsfVrFL61DmtUaXqUHalCNy/lc+uJb00qxQUnpt0tzKHtgWZ2/yuWk3I9MJ4Rx6ZhTG47i
C0ABGF6coqgDAVxcsiT8AMynZ7NbDVodUPuog9VHQropnfnT2JuP0pm0nmtxDdgbbVKRdX+WQsNE
VCmMlT0WBLHmK2rr+ZxguSybOviY2GKpJiQf9BNw+xVuv7RMy3XR3XWcJqxtQAlVmp/SRqAL2COq
CWw8JiZ+6vOUCWrYLmbznBhduxNNra49W5ZirXtY/FVfGcuXusQn/Val+O8L+IcXENIpUPz/+f37
v22OGO+p+/nte/s7fwVuhf/wXVTsZEEQGAT04F8vH/GGrI5Ah21q9Yz/kDfsr5fP/wciE1pmbqjd
TK9ZXH+9fLzMpDF48A70y6kpCP/Oyxcwnfy0zdQ9Av5L5UJYJBhwpSerNRFxtlvbg3v0ZBCsMcGM
V23Zj/slSuYzGTfeYQE4ptZAB9WLV3XiwsvdBlWhZU23VTWYrBu18SSFNC9zpONIBSLnzs8yGE9+
7ZebuHPFVSLH7lZlY3qHYkXuc3QMx4Ki6peqjgKMTSI7Q1657RVRq9SoswM+pjalnYBygzZhTYJd
TYxCGuGnXkfYij9SZochVMryPBKO3A8OlkLCmi8rSMfrUEaEyGZFcmaN3XQs0wJaSwE3Z2MbsTgr
mgESUyTnD1UdyH0tA80yiXGFC3+2b9AwhFdoTc1LS6XmJScQg+yYyml2bHjkHmlJ/NkK0/DKgpFk
zf5wGdlA1EyAY5YfDauycUNjZVJ0+s5+nVTsQvnrwMKfsW6p3V6HynIJqBII8Fxv7latTIe9J836
ZZr4EKeFzdmkrQTmUuX3jZv5DXEybravizk7gIQjmMadCnDsyqIcYw+fqiCNyFhOppu+SpdnJC3q
M9Fbzk2cYwZxVNZe+Q4IKSrd6ZpaZLprIm84N2e/+QoTZwZPjk8WIPG4F1bO1wBjhdK6lIexnOxV
k7vDixE6q7T1kEOH9bldxkdXS1KGFMleblblpvOiyyKvi6MB5Jw4bGiUTbV8cpHG75tm9L5DkiSC
PevT8953p71vhoQrFklxTWtusXehARSKXk5kbGFbDecA3LKHWKXho2j8Ypulfn0W1f70sR6n5i6M
3PRyocJzOXUmktehddJPUe92F9lgyo8sIvWeoGa0fhPsRHiOUuD+ko5zsxDndhmD2dkh2ILqb9QB
tZK0tqjG9SCg0s4ZL3zWleuwZaxQuQDSkC2ufB5ge11Fvi8Pah6cc5+e176o/fRxCET6uakTC0VP
7d0USCwPM+jbK8QWzrk9edWhJfLpQ+9W3V226FTKopPHwhggbUZTtApLL4ANUtuPUAb8ywbr/TGl
snrIMkliRZF3koMtzEtZT+d2MrkMx6Y9kAmyZRvcP9F1NGGozbm1tetIPDXO9M1r5uIYq3okwkBT
+NAQ7ygJgpIAnfPguPkzHIIa2GTs2o8iKO+q0UHD29Vqv5gg/KrEB5pBqppx5uGcBVPmBOZVMlqe
BS7Bb57gKmfXpBLBasT7Fz6TcZzsy1GTNpZU3gfEReJsROFv0pE6z2Ie4uQ46dEfpL9BjlgQZtH1
Xzl3jS2QV+sO5dcxtif/rJqaPV18tEC+KHDoyyy/oSUkb71IHnw19Wd+tJRHNy+Iaa4HKEhMlo9Y
4tOjAMW9U6nTbDj5AO0o5+y27vByLnBh107OCX5JVK6VOPlngeX/Hj6EcVPbRbXmgbKTb5Pc3nC2
qq+Ndt5N0m/OmxY9xjoMd16fFXsCL81LJAhAj+XNGEXjZ0M3onLfsW4yM3YOJeL3Di8m2+nSHNtn
p1dcCbLyyZwBT1uEco/SGsCYkC3zuReIrHEpLzJdTUJVaI1U/GHpqhxWZa/hv8oT63acfR0xPVWr
OFJbkDGcI5Zq0EyScLyPF7izK5lT5ZNt3DDNUYBZyaFYCCCam0tVRubWsozPGWCvAHYnUeupDEn2
8lGuhzjMYC6ln3KCO4+SztYWZwoRsVlefZV+spxHVRLeeEXgH7sONupqQe9yk/YGjFkBYbEERO2D
cdtneFKvzc4v8AkWjnk1BpW5DqJiQUEZSH+Lsip8CFk1rvDgJ5/awE0vimX8QhfPP7AiwnDOuvEK
9kTKUJqyiy7zy3WvjPCiGNz2uod9d5mh63wwolRedTmYVuJB4p0VVvFmYWe4RfngfKJSbR980si2
EEKrHQg/+9si4uFyohD6BNtULy7D4n7mDJfe97Y1ypWf5jiosjDeDxgS0KjH09qwouTa0gD2KSR1
fIyb+aM5cOtLkHMbCPD1tpvt4DzQEeBUVaFrYpmcGGjWtA4NTVSozQFtaOywl0vnXmvS63s5RPsU
SxGMj2i5zkfH3dYjboOV6s0lQ3RWwvSO553fVOOVNcb2WUht88vU2LBhMJSh4me5TXnFzztOZgdk
KoDI8qYNH3PfTzdFOZmfZdQSLYzv9Rj19kYR/Xm9EDH0XONMO6v7wNjh2+g+YNWVRyCD0c534+5G
qim4RyMR7SyQQh+TMTX5OBEZa6UMf+egxLtqVQO2blHP5jIw/VMGXnA8zG5MFtRkbRaKSyu7M869
0rSp8pVtOnPih2xfGNpBZabMaKl5ww5Ym5qzLL4bPDYiq2xopFqXTtjfNHEjD1XCKw0gQOScQLuW
Go+IguZ72Nb5EXi+vXLnybhI7WKrgrK4HseSiDRvePRaLyZuoIMsEwzT8DXv/Uc8Rk9mNHxHQP0Y
VPNtCeNibSwTbQanKY5tKdS2bdI7GwjTWZ0IcQdaxn6AsVE+E1Y6f0Ks9khgOoeNJzh+fZtDRuRb
DGd10zUj8Zr+3Cz+JVstWPGgdHLT26aYcdyt7jhezFCvNsM0D8F10zcKd5sffee84wQHOU48OEMl
NoaEERpNVJn7QbHr2Rek3F+m+KSqx5oJlL2Xdq/MUb5rcKoUZ1Aa241uem3Y5OXnVqzKs6FNxaOn
vOYL1cM4u47oBpyLxLPaO80JjvZyyUnHW8/E86KnjnsvewHsDRHRQ6Tqba1khKBTGWleodpLnU1p
mMAiQB/tRr/71MHnRxAIcclUPMk+dj/Nhj0dQJCItSr64Yo/Oe9CiCxrwpvP0ta9GEIbHLhpVN4q
j1llDDEaB/Yi9+UC6CahAHjGCmJ8TMCPXsxCWmv8jOpqTOLmquVpni39tCK8enpy81CdtaFvIJ80
hj2ZXwqMjt5uOYs9rELPac/T9EhJAvmh2oxV1OP8wB6LGR/Jsu+ZWKPcm4JIlE3WGPFxceP+OEQR
wQQAks96M76AGiLXhHfUF0nk9xsVi+bL4PhIpGdP7dNmTHdYmcIt9K1o26ayIsQFlP6qIp9z1SOA
XuNfJOTRrIEQSrvYe2Zkfifzkm10jd94TlckilkvYI784FNnDlTpngdXNLl3HzWu7pWgzEgL+d8q
ylvO8R8OcY6HFPC9U9ynpy5J8d9V5c/nuB9/7a8qikWYPPI7COpsJjgqIWb4q4pCCDK9+1eQHdqN
H2c4l9IKBDlOcPwlnVDPJfw4w7nePzhqWdRjqMK5VJX/LVzdiTyEoyDZ9rQATcqu0KROS9TaiIVY
fvChgoGqWLPKDDfYp3t/hfG0+/LTjbl+6z/8DMf4tXwIeQOzOnVDAH2cZyka6ePkT8Xd2AM6JZLe
vUkMqNClW9l3qh/DhzztW0xGNgzpmMzjp3DE5/kffDQiEZ2ZI3Sw0q8fDQ3BmntylW5esadliE97
q01R81YMvnXnBDNM1g5dIYjTSMM23/94/eP/1Y/R35weDI1+EAnoWVHf//rxtoMVKsykcyOpb6Zs
xUZKxmY/LPUZ5HA+bi4A3b//mScpsj8+lKECCpFSujhtMpYcD4a4BgHooTG+K1lYOTL5C8RhoBoP
uit/4aaaxzlYA0xvOCH9i1+jQJOGz31oWHr2tYiJGOkMHQexLIv7RG+xa0gXxYJxPtYRlNNURxSs
utqi7j7L0nH+0K88Ffroe+dTxeB8qRu0pyW+AMMJHOgEeiB+i4d8kO5xlihrdkE3W3fU0LST6o+Z
TieyzNcnRkExBBzFi8E/f31ivmGKbPZaduXWaN2VIF/3DVry72Y2NzcKduut59bWFe1KlBMqGdL9
+0/v9xdTC6ko4HOUZdycvitjGOqM49m6IT9lvsVPVD+qEBB8PDbWH1RbJ32q14FCNZY3C7k1FcrT
6O1ICVyI5mDduGBsb40aBd4OSzc9lshxupc5d92n0fT126nJtbWYeFkMtuzXWZ78iRHzd18cBSqz
JfhM4Bwnk4TtGhXWzsi8GXr2OmtXRLK6sPsClQKe+vA/eEloEOr3kv/Qkj8pYbGPplDrjPZN2yGu
L2ElLGsXU8L5IEz0YW0GD3HsqvOmSRnloVysq2IM55izhkU6g5Ut1bnhj/Mt1a6ZtB06Wxd9PoZb
q/fn6yQZScgpVcZb5gWI78/CxBzk7v2x8qqXPZleEBJBL7JYKgiYOhESARSKhkCF1k0UgTHbLaJt
D6/jZu6L+rGFgkJwzsSUiyvqoggmzKMpR0ZozmFzwFsPhDqlMCf3y7RAV7YiYiCC1pxv37/Ov5kF
dS8gcCEjAdw51TsBnhhGP3KtG0DO3JDX22yhGX20zMi6a7A//WFk26eDCQgIo5o1FyMr/vnTT0Q2
bmdmrrobbP/VudcX3hNuNP0/TgZG3nTm69bxKetHaYTXBaVKAogUbxsBPblW4ID1eHGqkZEO/mEP
WJCYA8dl4tRj4vUWdawaRManSXiBMas6VxZCF8NICWwR2t2M5PYPKqG3XvrPz5vFGmOEQDmOrBU5
x8mgXYI8FA3hVjcVf2sd1mrBoC6M7EPjoDo9lGMyTuuMcM1+Y3uG9NcprbtkFyZxykGfn81Gdq7B
I2b2uDWLXuxGfSg/JH5HQl7JSUD7Ybxo2bAzDtl8k+p6D8I7JmaRwKN2NaGU9tbI29gJQ8Dlzci6
aaAjkSCqyjNJhFBQlzdD2SegLIvswi6C6oqWpGg2mJ1NsjxoPn+2lMg/WJWSz2bekTnGPoAoErWA
M8fFlLwor1L+WQ/iYpP2rN9nKOmgeCJnqK/J3qiK9ZyAQdXHNXPj0aTGfyaEUT8MpcxIGY+E+BiG
KK6hz8e5v2rtsaGkhQoBH6AfKqIuejv4it68DdYl6lvMPQBRKFoOFAyOdqNS4xih1rqwYxJIViRH
nOlq/Uc1jSSkCleHxRgTUptV5mnlSdPZeQJSPq5rqluFbNdzSCblBhNB+BAnA8suFM9zoTBh4KpW
4RbR3RRv2Rog0rb6haurPO+pC4lBXpcBsw1bQCZiJC/zbQcCPibtoIMvEDnYEQOEkySfWZkUFwFV
04GV2UoIUwdVOZiiPnNiM1OXxIE0Fzi4A2sXK8zf2N/TOTi6iHWvxjzsEfnjN13FdmLuzTRrN6FT
aB+t2+5aztBVU9WPWJSXz1YXpGf2SOQwElH7q4J9uPZS2N000aOdTXTUl4LQ2M+VQ+hIQzrPCwNl
/hZzegEAnsTlxsQRhVuTiL89jHhvU1gCWGURF6YT64LbHJBXZahVAHHebUwf0W4a13eGF6T5+Qgi
IHfPylKGxZ0YOelSDE2kqsSmEDp0YNUrlKU+EH4vhGOAqd2eYJxjM02BnOO5h4ZVbEioCuvPRjL6
DpebZ2W7UWQjBTvD1JufxZtvqzzXYH4DQ44ZI9VntjfcpyZAirhFZ1AryGWRvJ+Njiemop5FQaFV
XY+CCJ5VWDFXpFjoOwA7llZIlg0/I8QU/whCkidLLBYPNc3wOZpmi7Mfyzgk+7jj0ecjU3bqxjeD
CJae7pzvPkXeNKG4M9mv9hJ4f1ZM3tNMZPEDrr/upVsSl9Koz8QDw/VCuEW4LdqkAT/KGxpA18Wz
h+3N4+I4ceCQhxL1gMMk2OSqqM7zMrfvGtPTf6iS4UXfj8zPTGdRtJJuSGK3ZensHszefKeReveV
bZr8H4sAvrELgEM8aVsAogxJn5UyqJVdDbQswbtie7mIGzj6IbyPW9g/LOqpwYz6OkeyhwsuIo9F
FIVUe4iwLrw0ob6VYetad1038K+vV1sMAyBQUCbzdcW204b8kKrr5nUvkkvfbT+URY6yPx6tq2Hh
iYyEuJwre7LuRosYD9vO1O2QctxwdAgYQVcsz/1MEo7Su0dlc++tQvGleCX5pDwhhwiexnyb6X8b
W1VT76CkfjTz0XtCPh5uEf50L7VktW3CuHnMyMpw1vh31O3rRgHcW6nO5kz6T/bM/j7rJI+24WIo
+2UvtGoF9wKHDAV2w7wiTMhAvxKZVwRz5dUFw4hn9xpZVlYNC09XtYcOePKtmZlswqsKCoQHNPwx
IjECnziAk3YbIRZ/8rtFg/crH9Fy07Vc+cjfweNeTWq+gJwDFf91g0MuY0jHOiPf4fXw4+itj8rC
rNhIT7ly7RoEW+Gd9geX+qcKLvAduU//j70zWW4cyaLsFyENDse4JQBOoiiJUiik2MAUE+bBMQNf
3wfKSquhu7qs9pWLSKuKFEWCgPvz9+49l+YzIya2Hd5gY8zZCuy0mrKwKUX0vdAgK+2qz0dIRFY2
70eoJZRB7Dx90E5PrjkxM/c6viMmeBR3/E8v3symeM9Y2+rtqJIn5OKIRVAY6LY82XzT16qTzomP
U99JgixuuCMXOL5JwbsdB+y608SO22+3p1UV4qrHONh3zJ945WykXDWxCQ/3zRRrybFkOEGVZlfc
tbS2XBm6/HMxIuaUu97MuWa9cL3XeSS0PMtd4nZ7pacH1A3cI0VSWB9JSZueFiOI7j8XAWZE842o
FK5KkafexV4seVIeT1hjb7++nHrXz7anHjVc856Jur7D4dUeKffVkSwjvtXUQBlfsJFzHSZKUI/I
wFc02/PjDIrko3UBXOR6UZahka4aMTMWT3zbor9Bqc2daCIm6u6mlCXAYk5IxGFbsPiYsYq7R2+O
jOnk1tsXlCmTpcmoI3UsW+G9kgA4g2LnOArk1kY+Tdd9oAYycIw+L3pmEbCViRdDczkDeBnHEHN2
xcskAQAgIF6YgbHOA3Vk7Na821hslK+YVzx+fkJ2ImrkzmYFgnVC2NF24F0nrXnH3sQjGnNETVm6
YXhwpH0ZFP8n2iy+ln6r0lasoIyKtrvzc9tcEDJMQYPyHBFUwmdHruVdKsMlHG8wyqAdBk4y21Uj
7mn2gmwSxRq029tJbD5Fjovgoxl6ntcqib1LkRORhEGIOFNHrnI/wBuGlNzFLEdpzsNlmBDvd0nX
AjtOuOWZ1ObRfIPXY8twGh11XFJIxKHlDYV1m+k3Eww3gSjztVa3Psx5W1n4r71XxL4cWwum5rmq
tToE4zgV53K0+ekCLr16Fhi+uUWinAu9bpsLVM9t7ZuNTDvUsdhQPM0Yb0dyk9QuGPHcE58X4M+1
aDu4jwTCvX8urAwi2XE+790oxl+8m/sGOhYU3+8t29DT5/1pGkwVMhoBB5Qmmyl4cLlFoA9wQ1n5
eMYMw+jnzxuinEr3dwMvCnB8OzJJhLMCKLqxPmKbXsrnXWGjNFx3uRGJq01azEGoSlyBfXAR8o70
U9+uKgGayapYiRC6AMlRBk0I2Azpuku3D6RNJXcfU+PCb82Jv1sohAjTwk57JQysPXLLiRcLUNoU
gGrmyXKQ9t4MciMkFHJuGsDmrPYyFQ+WY6xPnNS5qXVweYOP5h+SwnbEM/M+L9H2OlxsUl+27bsn
6Rsj+MRjs21AqENjSWJqM/YsCnXcjtFeaS7JZdWwvdts6HnMpFr4vXGzzDcQeu2GA8Nu5AGNfo2t
T7PDgtljNxlmrwUkD2A4bKmF1udRuOl87IexSh5El+n1CUGPuLZMPmMOjT2/IU5r7nZdRGv7woyC
IiTWcu9Vn1ApV828fV7Hmx7NwXCeic4pHwxpIfOJND/3su5oQZjaOSQr3U15nP2OZVfvHENFO2lz
pPZRJ/AAI3y6kcrEjrRlgvo9LU+PCmWxGWMsXOcUV8yutqZ1PmjI0vc6TLhxx5geptLItDhtYGtL
E2qFz65ZnjjZz0wzm2rxi6ap7qNa1r89plxwfoyZxZAikzyozujdkBjNXj+rbfE/Z2SagzNMGIgz
tSPYHY1ScQJ1QxeGTtHgqyKatGcAOXw9cOL5U3mCiyStdX6kA4jBA83XUbbb4q9Gahy0nPNNwTq8
5cRqHYA3gZdQ2L8+D8p5wV0wQb3bfusmyNZb3h5cCZpNRk19YEYT7xQMOa8XJazbK1Sn/FdNjcnu
4jVeiBxDnoRGDBzRDNxBnwfDWI+rBg9MBu2p7VnTagAB0R39tPboMJy6pF5snhB1ims8Wx5cJYIf
jRWkti1JYeAMxvcKk5H9s83Y3IYyZrVa7dR4IQkD9+e2boK5ZHFkui7DRRFgYxRbvdlEhN+VrZuW
QdTQvppmE8PMllUHiZJSTfEI9QU3TxppJI3U1p4oSN73ykwHHhjO36NhJekvc7T17s5qBp64XiMW
ycqVdyGxeKswFD0SVDGnMocPdHIctJ4nDmxzf+w43zA8G9pD3XcDDjDDcDmr9NaHniNsBqFMy84C
M+jT5+GSOJnGthFFBieJ0mZjscfFJrBVt4NVOfLUkHV0bdd4Ww4+S2ZLL38jep3JZ61KfU9oLoG7
9tIbe35z8pK0WOLmxF4vibmkX5ohzgMUtB6rM6eddc+GOBBLZwPWAK7TaI94HOrZp5yu3BAFzXw0
Ykv7sfnLf2besP4qqCp/15iqKLenIsarvxh3AmnABYl3fShorryZvN02YBhUJDulQJ6Eqp7V2ZJz
egVgCLghs9OvZdPHz+B9xtkfygI9fmfph8W1lqsnm+hLAtXnB0GtvBLzz7SjUiZs+XEFQAS9gqQ/
4Tv4aLNd6432+2d35n8yvf8w4QEosPnB/71O7/CrbuP0n4nkf/7MXzo9/Q96WgIT5qeg1dy8k38b
77jWHzRw4dLhugEtILbe6l86PZpVf+nydBjkeDXwAbrw+tDZ/ReyPFf/5941Orkt+ogXY6hjArKx
t67YP8xZPKOuXE5SxRGywPuUJ/Ou7whHwwvxBtvguWV+WumDenNL8bZMxMEPzrLvyKvut+BqokaN
k0R3duq2WGug29bJ26Ku20VvAmeLv2Zo0/5eotEO6oRwbA5t+kXbArPxVuo3DYPXAafgEMiCnaRx
03QPPQm9V+zckPG5j9OaBrnbl3d4kydeDUiTBHETdpqB2GAiwlvv2w338oA9HwfiFvOdkffdbsHf
FkegoHYmxxfLNLwYqZezZBEVnmyh4Sbp4dMWI9718VfbLFPqVyLGnS1svN9ix7MtgFzfosiF3ZEA
jRrpET8Ldr7idWAgPGwB5ovCVVCSaV4PWN1GOU5By5T2e7pFn+dbCLrc4tCbQgFZ3SLSQQI5h2mL
TZ9MopvRiv3sMyLV2ZIj0m9tc4sA+jAYOW3Z4efMI4q9TNnUsy2efWW3DflWAec51a1U3b7/NKto
D9FCuPugqfnYSG/azU4tbh69s7d+tJqv1pjtS296WkVf3nIa+xhL3HaArovqgbTZ4r5tZDyFhjsS
fVap/G0gxvYpl7QLZIexWUp60rsmHttnJbXomVAEi4poIWhPKy1O072tSJto0mtbF9MbriJOapbN
qaiU8ImQcJImXRPFnYysrt3EvqUGMLrOhBu5KiQVTGGM1rGXbvPupBksJdqSxWuVVyQmFYl3wDbE
QaJi89itYisOYr1pLxSDboBjSXDxPGOAzTAoteuMpjq3HU1u1Et6dVbaOqidAlGh0HnlEwKRukxJ
5uFYtTAk3xuTk31zDM6KwRwBXUDeGb1mBrmCrozA4JRp/YxkUVylTXFkbrF0iBezbw0QFubswiFH
L2XL2pcZcsXPg8hijWQG9Xlc7Qa8uWGX0jNaJ5gCst+OKBbQzqBVLt0iXRavC9nb31sqtpMm5ZD5
MTr+Y7xBc1uqJiB1QJPGeaF8AfPNMai2qjOhKumBSgfLEIyr5dGIuTWtgbyoo9WNfHi1xMsNzSzv
saw5VoG2IvaytuzclwvfA7pUXlD0c6LCok2rcBnLJficBSQ8f4cUKznqLXQGQUS3wt4xlC1eG1Gl
10WRXpyqdTyIQTa/IJ9SCg1Y4D7fWRZljbsfoR2zG+E+e4pX5j8pIgtAXVHiPlH70xvX+vJ3saVH
VlY1vHSZOfnsmDZt6O2D95L03GWw+i/OXPIfFlFmnKzxT2hFvYQ6hNpDNpnZt887jcYqv22NvRGC
8mLg7cfUG6KZqh+onTCN0qwheJ3U51fTm4yvU8XxIuxL03lCyWOe6u2YJgiaJI+HqFQauQ7czZEv
lR5vdSa7iW/NiCac6lPZ/+ydJEV5V9sPrrCXOxUJ4xbpmXubFIichDsSOZFnRd88g/BuVEkJmdfR
zAuNLr/RWSi/ijjRnpmsI4S2ieJEjuQd6qKnJ7d9Wxyf6mdQIzQJujyqwN32o+vXGVduYWpyEaoz
o53tFpie7JiXHzbEk0OeAPUZf6Su++6SQ+4bqmaEk63XrqKPq5ZHJvkvoyJAdLTqb1WKVA/fme+5
90Y/POhT/JhA6N0V4F1BD/62Ju8OcAg9O2I6K8O5zZ3cyzE59Pb6GredHVj67F5smxdsInwNROsY
zYI3yqjqW88+NuwMWaOjSYV9I5LxSwfShdqNNTwXbhzYTiN94VSmn5bLFeNmMM3wQKP6LCsneqSi
nB8EZ9q9W8cLqViunRzsOideyxvNcGlykp4bmoLjSHpU7+YqCbRW/Kzi2R+V8UtVdGdVkjZ32bpR
1owSQ5Rh/WgFExDXemKbLPx8HCRhmXH0rsXGGwDTH8xjkCBWXbnHHdajb61GIrolTrIOG+rOYEbg
N7ZdPw+MsmBOZevPcrTIkGQyZKH82Tf9/FxlQ3P2nPwgQVkDSFz5glNb7Gc10FiZlvyS2+KLvVAy
k6R5yuelPOn0kY8Ti3Cgu0MTzvQPdvDpUYKtSLfq+l3pA818OBGXJdedc8uNf+D8xWRjjN51USoa
5UjhxIIyvLk1qev8Sg2Cuc1J6d8cksQDkecvPWfID+R2ICmzsduhZnV9VELdLuq8/myifWZIsq6s
B3IsjjGKYhI1Ieb4K7hxL3pWZfczWfoo3A541zlppyaU8Zj2WOoNhMLQ7LCRjEZ1qYV9LVjzn7it
mJ3ZkXiUSEnDyQDrQwCnlh1pLDeB2SGB74TR/OrwzYZgbk80nfOdbJqPoagRzLodHRoxvukw3Xy9
Zrf3DGUdiHj6wSjxXSXyoC8q+jIJOu9EhYw7i9B1wDeWdt+aCJ+WCoQyjyFxr1X8Rpev8+kVBj2T
9QuRfnFIkeD+xEox3hyCX7/k9MKpIbBm+1A7l/MEDgaFphG5s4+U/0vmIAw2O7P81UVO9qtv2+Ls
taWzteijoB41cpLRoe/zjp+NSw5fa69fnSirn3BkzGQ6KSqrbQoyNa17bcZm+laBIv02GUJebbTc
vkWFtWvtdA1oz9Ws5H1KpH1SWcxw8tL1drgC48s4I24+d/RRZppPq301PDXsXRrqOo9E/MqQWXuw
BeOrnPO24ktEMxu1sRaO4DQujtWa3DEVcVYEUiApM9eJbXAe6mvtCudMfEQURsoqSVhU0aun0v5G
6HWahStoIvozXqVd+9i1TlQK+UHotQrTuYgQKFu1GSbt/LsqDQJnGA1+mdp0OqJ+VF9BoNb4s2Fd
k1VL4K4zERNmkiqjOyscUaqwchy1s16zgDXCUMc6wkjYtH3mZ9ES7etUuLytQh1oQX9n3uXuujaa
HnJkGfdtVLWEZNXtQRnJ6A9THvnUDPdzDZpR0w6xESNIdtf3rG3rJshg/8GBUC0H5lzsUsgU+9LU
e79uc/OAAOp+xox9aDcRC00wubeKbnxcc2q8fIS0DajRfVgmVTwrZpxHiOfau+zxb6Bb/jU5KE8V
J8+9B3lzPxRRg/0Th0vbpmkwtCuPOO7/HZ2fGzto/QChkNmnNyyIjSbrVTbzYZ7mOOjk+ryggrnO
qUEOpOtmh6USB6wEiMFFG4Jtin9hXD/Ini1vBGAYjnQFw1mf53M6is4fsi46kV94SWN1MyPLCtC7
ZifAuPNdlLkAUoMMQqkAk7vevJzVVdw5HODTMcyajU11yEtYhk+QiBQ64aGb4m2oa2Jl9TQtZkuI
lY5dwyOrgfRiSObzaab+XS8WpUruZ3GZW+HSZWMwu41B9jganQzJxDhA1igRSCOwikfAjAlK8dHc
2TKqjSO74de5NJ803Rv3ZeVtOdTD9Bw56xqKZe2ucWbV+2y0zHvSjt/UKtNwbexb6tUazoq+vyVe
ZQQFEuoHMJHW926uSUowqvW76ER/P5WOtk/F+KuNFyOcLGO8d8cRtq5LejgS4GnLE6YxPhXGZYJe
d4spVUJgIjJYNOcbkpkNYzpkH1MfLxzHWxMwO4LPUkttxkHgMHPVVf44pjQQCD1mq8TZMfdo0FGD
vQCOnOmamHerpNCmGfTTMaZxZ6oSV42AelCbPxKyOgJSE7zzEq92FWZiK/ppuPbfdZOkb4Bk2WWa
qo46voN2YKfWiRzQZ30cPCbb1DJakI99flrXCAwMKq0FYVeLMQFJ39ei1Yv7Lil/cAAF/Vgb+Jd2
U78FR1dRHaRV8kOVJbu+psqfzmhvaxZwyD1siHHfgml9p3yxGZ8x2ugjRPbUQDdJZNQDYZJxx4i1
kGfd9DBNLCtPGh7kVxvh9B0WpuqyFiPTaLX0xUNeKcfyGbQk3yvV6Yx7sxS6iUjYCnSvJQGWo2FN
HVB47k831lk4xtgSt3SI3a99y+x0lWX1fcUq2ezGSJoMy6BoVP6gT9VLRdHPwGN1sRv09R4F4xy6
Yj2lC3rkBuABG/SaX9N4mN6ZsxMmSGcp31lVArY4y7BGkCHBLRRTlGS1i6irSr3+BTDhJn3ra1Ux
3d5RPffrwohvWkHl4EDBLq668XfSleXRkX16ZNDVYECrfuUz9otuiRyOj90lb4eSc1br3ug6jY9x
0jc37AJrkE+K6jYzNTT7tYvjQKZB5rnRmTf2hYMf8wgvqff40dxTYWtx+6cy8X9dn//U9UEWhLTs
33d9TtXP9KP6567Pnz/zV9cH4a63pU19hsYhUPx708f9g2fb82ws0Jtr0+Cv/hL2ij8cBI06/SCE
mTB+6Dz91QRy/nA2aSw/hhYNRf9/Zc40N03xP2hOYZjS/+Vd0AeSuDposf5zF2gw0C2vyYyARa5z
IFVRfFhZRCUwEIjJKIsaDu1Ct6x+B6h48vOYtFkbFuj9ikhr9gWdZNJs0/GnM4jyYeWQ881DToJQ
BHQw9zZB98GMRp5le62+lVYkT3SkjAfKAJt+zdjKe4707krWKAKPsPMKm6On++wQ2n5r52F80MeP
sm4JweiS/LWninyv85RMu3UsqhX+SjN/dEVfzju45cvKzgqOOpi9SpL1QtBVjq9a5d8TLUc8ItuS
GdlitBFr3IKKf1bYIyMIe/dbd4iRHtWlGVit4ZphUbsO0wPpZYJmSSYPiuFQshnWkoukQ0EbGKcf
TZCqsKWfa3n9o+ma5r3GYnMdukX3B1l0d7HXTT/ccqzezZ7pnz+68XIHCFc9LU0WfxiJYdCxNuod
plGOzYTa2oOhs3y4E7EXc/1okTRB18edVbsj1sJhNpHmV1eSV2EWkmjnBQtBV9Ndn3CbqxyFSTW0
O9skjsdInUfOip6xy2T5Y2ZgyRCndB/Jamtw7WT9M0OrDktiB+56WuQRZLAoELXk1dnqYyfIiDy+
c6E+Rqe1E+o8klvCUhxbKL6wByEp0kuj8ok7KF7h5Q/Pg4lHgSHhtO7QDYi31Mmjt15r5lMzWSqs
Kk+7TCtbP6xKGzbxYvoTIpXLGovhK2E4jfItr2wvE8DNu8R1R9w43gpKCjwfHfrCTB5GsyrCRnkE
R1STpwCvIxC6L7S5FSi2hvxDfe6N3czxgDRZjnJGNnXfsDpiu5gihRsOAHn8WLleJY6o49Jb0uTy
qxGX6ZO3Wvw2qTvts6BC2Q8qMe+EAU6e/lKdHDXZs6EtFI1GP6rjxEj7FmPy8u0ym9+1Km7PUi+9
XxAFnHZv6yX8ECEnNw1pXno3L7NXuGg99PK3LJb2Y2IyXqP2o/m58wgQ+WECv/a27PE8jHVicj2r
J3miFNUL32PO8aZLHp056+47sSRnh6MoCgUMjXhJKjPQbFw7Abdr/eJKpT/EbU8EtKb4e1HH5r0a
zaEm4KZsrlnl1ClxByVP+dtMvNdm8CMRy+TyoD3RObzizeJfNWK/vt/N3rhk9q0jJEYvLoiBZ/Ii
DDqEpDJPw7SLxlWPbqje5HJOrCQ7qsl+FG6WA6VzVtqIGLYZenrPM3bsEVvbULxHkbfsRAHFP3AG
0+v8vDHqTWVnPQ+Q1JAapaL3e2jOnHpS/WriUL70Fk0AU4Gd6+qO4ztGpZAggDxEBM6tyPNyi7qZ
7lVKV+DLHE2yvNhDr2ePDtjcwgvMhmzLZ3PtaMmBXSIa62oIpR2noX01wRc/abnr5cHcyukk2/GM
8MC+r5umPZQ93s2CEK5DM5TLk6pdg3CVQu1q14pP7tIVT1Mr21sxZbNv5hlNbekVIXHlZQADaFdG
ANCESq6bHGQgKHmn9+llzM4NAM7TIDVFMEJEzEZqvNtRYpHgpJ2zDCETJuMdzHLivO2N/0D/5zUB
hXuKurb2BZcFKLrbPaS6+e4NTRzQ3/ZCIMzafbaK6Bhvq/Uy6F8r0TekGXMGyWFadOMd1roC/Lt+
B9W4X3zIfPpe75Ivs6SZUWT1q+sszql0mx8cCYuQs8dNX1qPYrR4jWX7YE9Z9tir6o3zxIww8w7R
gL4v9fp53JD15ewALteXcqdP+RgYFYkGu2FuXOab1LaLXSGtGTtFazex71UqunMruzt8mMSWee54
ALplBqJbYPrAZNMpdfLkjF7BTPl4zfqOsay79+bJ3NvU6Qa30Z3Nt33R49ZgkD9UNx1n7kGDhnsw
OYJj9qzXKzkuWcT9gyCFELPmSS2Ld5Nrm5PKBBPoKdfm6cH22p9OnejnPI3F3QrWJtQ6Qt/9hmHj
tszS7iP9aIlfwC3HgSUsEvRmywhXoE5BbMfLtSAebreMglSUPB58zTI7jufpk0XCM48EQtAWwvy1
bPOSQTWW5bGIIswYkbkzB2Z4Vq0v1JDjHRmvU5AbMKCLOfpIOl09GY0zPRqzN9+lbSdvdupVz8QU
IFGQ9rnD2Eyhza2TafpXUq7UztL4I8nmyPds3qmROz+mGWyCq3kAPphr7OWyevthcorfdhdV13UK
u2EdLlOPDG3XDp15ZY3RLljsHfSvSalu9OeLANNDfge7R/oWZtEDvPfkh1kUPFte3ZE3mA83bsIC
355ePGZWZO1s2Clhaq9dADzi0aGLEvRG1p7KVcrHwpVeoA1L82BN4ps1tnaoICE8o8Nkutw7gIxq
U+27ycgFd0aS057EeuALMrewZhstdbK0D6Jp0ztttD3SMqaFdl86n+yeLZJgKvukkYstgv9NR6s+
7Zf/WCdji/j/1sn19C9F8ucP/K1I9vQ/hOVsDos/QSR/G4t6NmQTA4IJ0IvN3vMP7CBTbvgSiMmM
Ub2tQP57hWwyJrW3mlu3AfR/Eof+izmpKf9lTkoWMYB4iZdpI6Ug0ZD/XCHjN+3Hyknds04W352W
dU0w5UZ+m2Gd/iyrcT1xEjYdeu9bFBp26/wqoUe/E5oKSTVyOu2RPFtOskmzjI+m7KPXfOXxvlPp
PP9I+jSLUXZKFflRxfrvkydJj0hEXhiBlHhdrH56GpjQIZhdSOc9J5lb/BzHxbqManBfEzpapIKh
TS/pCAljCap63laA6ZR4ZnoarbEIs0SqgWfOs5hDlNL+ydii+AXF5xQXxXrNvHn82qfKvJFiPqzB
gOLydy/X8gFS8H2O3gx1U5Vm78RUqw8zisevc6xK31i65DcjK7QrxDIze2tn5xHsokfJv8iOJz2e
75HPiGmHUHf57ZSa9lRXGb0NB/rxddQM8Hpm49AkIRkFOkEtUdEnWQ69iAXDw184JB9rE1fHwo46
Imqj5F0s6E996ZbuodvMQTvoxsXzIpLkgYrhZNWAMI4pCowDfUX3bBnmeNDruQF+Xpb2M7pdhNcr
yXwO4IMEfUiN1oswzZwqJ8Bv6P1cBLGp/uK2ju7DlRnu2Ad634hydR6iPAuzTtjrzqhrWogK8m7L
OZ+Nmq2MHkXjXtEUe2z8ozPcRqdUR7Qy9TFHOM4phCAx38N5W/vmajfPqoA1IRxX82tj5uJ4BeMG
rakK4rlJztm58Zo9pCh0aXlZzvhWDHTXkdn27h09EYfB1rpAUolix6PstCNCZmjQhUVXIXUm2NDH
C6xoh9uNIuxjTmpC8Lr+DGViw1Imc/zo9s1vQFXLcNT7VaWB5iLBmuIczwBD8AI6vLn2PyocMNox
itziNRrm7DTKSoWrt2QIbyp7/GjAdz7aE3jfuqksUCuyhQUoldyL2uPgNadiegCkHmevSmfYNj6t
GkGEIFzRAPQHR4zpbVqc5LE0gNcUP/l2jYnI4bIli2s3mxU8qou+EjHF6BZmR3SNO+XhDKiNnTD7
8X2yJpv6SxhfYpffQac6yIr12ezwW01kuRJ6LMRYHSPUZgxSonJX8YT6I4ik84KSd9+VMES0TLb+
UrdkOAGpcyrR7kzPrENI7KWv+i2tK8lREzu9QYvbo7ETS0TQubgzek/c17pgZFqbN1pdR/Ac1mWF
x+wveqvThK2WIw5+rvuGeSl3o7lEQeW23IFI//WrtvlYgk1L6EswpfuUxuWZeFSiTTMKMDl702WQ
iCImVeYHZQ1Dv6vLVd3ZnRrORjaUt0VUJjST2rYOdlb1N83rntaEBzOvs9801b4IjWWgcHOMW7UZ
ZDYM7TrNuhdtMIprMc2O31UwDdLZEs+tmbNquSX1mUeS0I7YTbqXOQjEbIpdf0SjCNosf5Rm9eqZ
bUECKQ+2VkuCOuMbaBfiy2uR+REzAj+DRU2IPE36Y7vaWHJyCMlaVk8vtL6TQB8X7+TU5hoahT0e
XDxHN7sZuoDlKQ85NFhwV8wytC2PGjM2u+EeaZgeklY7X4DPrF8lCPE3p4SRgUe+QG+dcDZCc/lC
jwXUz2QXCMHijjWFMoW1MrUiDbrEXNPkyOP1Qc95epkLZY8rIttfeUyBWoN6P+InpbEqgN2GcQcx
g1g+lKEV6Jmps2I/TnOFBpGBudOW7l3eGh+Yf1CIxHRGZ7gkO8tTfVh221RVclGeJg7QYbTKiiNj
XHC1DWI0W+y+HoQb/FpcczkyMYDlMWOC0apLSvP5ISMm4OeoWwxtSA3mIGLooY5/CpmoM+zR2Jdv
nEZc7ArIS/2Yr/8tc629YQ3aFTxc9SBQvwdbEOML3M/id7eY/bsDGffZUXP1pFQSh4tQ+r5ozOF+
XHv3lOlmxyiYzkaIHKlg0U3S4Tk1ZX12k05+yI5bWko1wZ5Q1b2L2I2upiUeus7K/bmnn9EBs3yO
RQlRpNREekUURGXOYe3SWUV01BMr8wnizIOaXNJ9VMQPwuuyI5LD9FHLMbcwX3EdpDsEVzJGpVUS
EZ161osm2Ze0jK6pUaCIq9Yp2ZHW132j/ANsuWpjejHGvDsyFcPhsor5e9kPub/KZn2RozT8Jsqc
lmZ72sc7R3VfVDwZF+AVE4LzekNz2nrG/aaSm2UP4tmIRwMybNYgPVIckxjnJF8b1XSMMzcPZ1fT
NGNhUkd29PkjAVr0goLG6XZYx+cQ7lbu64a5Im0Z+rPV9k/9wByE87kUff+mK3srbheOMLn+tqCT
Aj04O2361eQswPy/r+2BnSjX3exhrZPR2FVyKEMCDVSwSLS1YaPP60+3H+0wyheOwW3KEkwqLyec
tgUBFSfLcJj0EqHnrA5pjqOMmzQ68VUWwYBf6klunSSrcs5DrDUQitr0T5f2//rI/6k+pkTFbvvv
+8h3YCaGH/nyj3QI8ecP/dVIFn+g7YKH8AnR3JrFf4kHvT8sSmeTjQpTL0dMDLV/iQe9P/B+4gzX
dQkEkAiBv/eR7T+AansS+qApbIyv9n+jJvyXoHnayEQvAR+0KJaB3P5ftHDQFQkhHlF8HgXPJ+da
4TyRebfuJYFBAE2oTkb9e6ZNdAGVaU47picew86xP0K3HQ9SCXWgE8Kk7B8u4/+DJmEZ/1K/89b4
cBZEY8NGmIaz+p/r97kDVJMTv3JyEMPVDx7bxoO7MnziXBxZuP8GhDbC1MwwJdq1j+m9ac0IsZbt
Pfrp4kB46lBjqjYk6bt0vq4N8aFLoiYSP5JOvJdJ0ttQhsZm3bN1aPhyrMzQH2hhuZ0WmDYRO0fG
z2tA2DVWV2wIOD5mFjwnb78kyxjzoGsk3eCCK9TNjToUv6wbtE5ownpnpHpia1Zn4dx6L8odEC6H
HryDx1XYwxevBjQ4taoc8Z0byI4HqLvfAbLpzHcBtlNmtE3mpwzEMEzm9C32Y2QkxblH1ZPvEaJB
qMuQsTwxb2PQFE97+KOvKOG0Q5uu7VnFmTgM0A9/pHrSPnilNQfE7kECqs9NbXcvDjyQR4GH4eB0
Q38XRcl4nrVRC1JnpWNd0PG8KlMulypO9lqa5ey4g6hvmum96zLrdgTH1XUAMih5I4u8cXb6YE33
Gh3Sp3XIvdl3gPaFUzrOl9hZn/UhLh7aZYCHgRbbIdTeFvHezTXze4uLeOc1Sbeb4aus9N/11L7p
bt7cxrSSfhm55aM1rg6SANmK/J5NuJNfshhH8Sy09GFdVUhZZuwVkXIvCy1OOFyyOs12Y6HgLqt9
45AH74vWHvyOgjtcK0ccZxk1oUO68E5iOaLUa+oTVfPkCyIzn7jq6g7XUrsn70c/x2BboG3Z7hnx
ehEHUfV/2DuT5ciRLMv+SkvvkaIAFFCgRXpj80Dj7HR3biCkBx3zpJjx9X1gmZXlwciKqOx1bVwi
JMJppBEG6Hv33nNF9q3CkUOUiWNaPZgooGlnMBw08XxrF9Z4Y/fQyEMVuTtJ18gWpSBecsrtOpt6
vbXiEhYL77vczfUwQgRLq+gt5bIncqXHdcuVBt4qHB6F6odbn4no7AxNt81k7LNIhZDUGnOBCTa2
+YFa+zFqc40WMlurUMcRlzS2lmA38ECFil9LGmb5ImtjzIxV4PkdgabBfLNC2Hd5Mk0fi5fqQkJS
bryRIIOsJNIRBZPu94bgtl4HrP6OVu+SIi4He4KY16pi2vcl+cuVcpqGFFGdKwsloCYmLmx/2mRh
Fi6lt4HxDNKS5a6kxvlIa6x59iundPBKiezYK+KGq9zMohuy3MWZEhLePcJ9ABv6ZXLro12GQTCh
GCWQPygJH1xsoYN+BtRV3PgZGbtVNdeUMKGD7YDJBWuLiASfLoLjchVmMuj3nBDtjP0/rlqFA9/Z
k3B1j2mrv/jRML+rfh63wdDII9VZ5YrxjYm4Mo3yljvh8B17g6dXFSxdQUJ4LsxNGuvUX4dDMUyr
stHqtQiU322cWmPlK4G19rdoKyBNTM4mq5zdSrIye9rdbog1k0T3p74/lqFbOkAyMybzhEHtzmFA
1ejloXWHbDI8uBoLCK42PKWM8012J/lgIBFRdcLk3ZcGp0iz6jcVJ/Rbl9vBOY98mIFdkOUvhLFr
VHa7LbcjXqRLsCgKxlIzTxYOnSFeFAdFfVS2MbtYbsSiSLhXcUIvOkU/O/oyWFF0H1uQvQkvFc/e
omyEU5dv8mrgjHkVPpwmTX8kYYscEl+lEUZJ955UOygAfMqIJ+Oio1hXSUVd5ZWw0q7eyUV10bNd
n6bcHL6HXoTWtqgzWCfrAwf9DUlIQ6/CRcURV0GnXbSdCJLQTg24mx27RPoJTDd6MB3L+lr2efyo
pjE3D41uwnspZYWrYGpT2ojJTL+Wk6ApVOLycTC+48cIFvUpqv0aw4g59pcW3Q8p1BycaAWIjUVl
yrnxDuwiWpbTN7wcoTRiIxbbZ9+Ihl2t3ObVNajHWYe+mG+ozbWpiLaTo06tcVsPaGjcG8Zjsuhq
xOtM/uCi4z7Phzxlo7yagKWyU19ct/5VnEsWnY5eFCQ7NVmLfNeg5LEy5/QHY6g7t/TcXH9tB8OL
ztQ6U3CDdrm2elNtm8j9kdgsnwdPkpKvR/sFTaY6JpVS99T+mbxq/sNCnOJCdFL7bjSqGyiK3HKc
7CacvADdsTz6CnOD6xh458zc2HiiqLZVJZNb4kBqL0tKehbrqnVX8EGXq2GRP51FCLWsztrk0YQG
ovkj9oTxSi9c/aBxm5ylUxNAbsDRfCfP3//oF8k1JUix0Xk57pdzCVljpFmuUoeE61WxlVf1dlqE
3KbsYfbzONVn21vEYFoWUX1NKhnklmaKSW4QiWifmDSW4c2IcPTiUkRYbOtFVpZXhXm6qs2hXJTn
5KpCUwWCIu1FaoDuDK11X101626Rr+NFyOYIx68rejNk0t8ZQqaPk3CfUhqe98lVCbcJC8DaaiL7
0ly1ctbV1l2QFkg+bVS+Touo3i7yOnozvy/8x6juBv3Pr7ZT53xNRHlrkedZC6H9qEW09+rGvGm4
nfEpWkT98Krvc+5C68+8lhFGUT33xjr2e2OYmHsBlaDPJn51SlAoFSshz2AxhFYewd4L8AkaZZ0/
DpFob8skmR4khRYIfL2wN25jsvkhR2WQlG0eQ3/gYQ2m+hI5JRQoOMoWaEXXdGiFR38mFBETo3Ry
iZq3+Jqh2SFQJGP97vkYmFa0zfonpIJhOWA6lt7mRDeZWedWrvSg56OXuKpEcujcG1BAs4RgkXXW
ajRmvP8qSfqb2iQBi93SDpO1LqTrrDme6K9Uhk/GA5DMXO47HvqAzsp5WAmugWDrl5l7AjbGk0BS
dFsfUkC342Ycgijg0So5f5WZ7T2Noyk3Za2MZiXZBQJ+IcC1iohs7b3SzZKLBgs7rrm150iv3vii
sWk+Ig2r1xoT3r500WpXaZwaP6B5GCevVHWxJ5jPOtdY2BeryKTvcaE1dPs4r8x7K0Z4PnlV7N9h
WK9++oWQ8ZoEmDhWXpKJdYEJddXYHfbgER3bbs+uN1msLf9H9vhvyR5AJZED/uux7qbsSHZ8Ngj9
/W/9x1zn/Y1lOyw1lIyrWoHf6D/0D/k3IZUnMPm4tDSwvP/PyQ5GO+0dYqnZY+6jH+qfk53FF/QZ
N1FM6NnhaPRvof9shJRfDUKmyQcc7QN9hklRsSz//fgUT3rocNrqo8OFSxtfYpiPIqpnDJLUmpQ1
lZ0rB6rxe2Oo4FlFvsa3XQQnQ8fBqeH5jzCizJtSuMUeu2y/PFMyRFPO689elXN6iCoHJVe0/pou
dsz+hdF9JBqb0RiFxDUstmdV7sVrrvWADauMxg1BhJ78DLtaMxR62Le5MR+4D7lPXdGNf8GH+j2Q
yuEdkID1pcPbwHv6BypgwmGNQbWqjhw1x3tkCH/PmQUuUtsuPxff9y+XyL8aWf/wjjPM2zDs4C0S
9Pvcn2IZqA/UPVXHwdA2ieLsfVmsQqbnPfjzV/pk/lp+MgLWqAsL7d+0rv1vv0QAZzZTM0/3DAWL
2c/i9s1J0jH25J7ip97K5H6KkuDxz190yRX+J5bq+nZSOqDYF3AxeUIs//2XF02EheuC0+exc7kf
roxF5G5Q3pxNB0pvWv37r+aw4YDPSTml+kytC31viIs8yY6mGJz0Uuh83o0uitRdl/nPf/5a5u97
ia4/mq/4tGILI86JnPn7Hw1sQhblqYiPdTRmbPEjZvlNXcMQ94AorKIpGu86xvmbgWzvYc4UcGeS
Vc2//TNDTaOXHH6avxRuLRf0L+9wZhKtpkkvIWWXLrjFZmrICAXBs+9WmEj+/If+4zXk0O/Ao9oj
OUiQ9BNVTjMo24A5k2NlzvND6elm0xp8giscVdFxamI28qogWPEXr/vHy8gRik5cBmWXlZj4dF8C
UTDEoVslx2Koew7l/DYHuwOAVMRd8u+9liRChmCz7NH49ZriWtv8yxsKF2qg2An2e8w8j8Fjoq+o
Eno6h8Q3vvz5+/npfnt9LcfEXig9JSR9Nb//5SV5y4zC2e04TzOk6wU5ccpiu/+HVeHH+H/Cj/Jf
3GU+r8WWnwkTBOo5NxkuV+v3r9O5WaPJs8fHQBAQ5TTDPLGSU8GCvbedpygGr7EaMY/Bb2KBRNIn
D6O/aKb9dO0sPyuyIDc600XeBwH3+++B4SyNawJMx6BvQgZkAlvQo4zwEthTTi+Cxzjr2tNf3M8/
gRBJPjs8MyU/OMADnqGfwXh96HK6C1R8jLzA/qoTNz+5tpxuq6SI9tquiEG1RjnC+KOAVK2DoZv6
4+AW42+o5rX+USFwnwjlYaoStCVDBeSPOTEe/vxK+Fffp8Mvxmfv62M+uNag/XLZpY4dDDAQjYOw
lfs+TZ3Ua7poGbOCzB3cQ2Ewgq2AjinFKXxIL4LWTELSJA+OXVrKs99SgIGP1L71DbdRO7ePyoQ0
tq/6/Z9/r3+8aj2ooDb0REhdrvv5WxU+zvomG+Jj7gtiHmlIOTizS9Nu//x1Pn3q+dURMuNXxhTi
8efnZ2NsWLwpNA8cy6GcH3zYRhgaUqpis0Y6T3/+Wp9v59cXo+PT4um4lOF8BmZOXuM0gJK4nZMC
2oRe0G/Qnbo17sUUGZBmi2ocprMJePa7kRew6Uun/Ys31hRXiOsvD8zl27Cxm0It5FDAt/PpqZJR
l27xyQgOqhv0dFSZxc209Ue7OoYQ3B8M2xXvThTE6zjucizCVZSE/PNSw0COwDkTqAlOftdN96hv
IMybOqkIzmct3WpWms+XLGrwldDT8zhndvCzx+b34k3ZfMFWQiDFr7W7iIQparTnnHugM9UKYc96
JL3jPrlRJQ5QsMybqJBLHLmKjWdDDfPDFAZ2t8pYON3lWrRvWUDOeTY4xjUGOMqVPxbBT5B8TnUq
8hqptMB4csBmLBtWpVFH+7zSyxmBvltB6Y0FU8wPzB9Fl9tfBnwntNYEPdzSZgzkz6xv5bDJW3yL
28ZLogvu2pzwGrcWU/fxexdx8y6bkJ6Y0vAsTKYcGxnHhBeuBzAr3U5ErtwPUnAYIoIF3VR11hZI
h/ru1QOpDNRsrjc+/WG6S0ufl8cSajx4VsO9UzSd+j7jgdyMqR9e1PJ3GwZdjOUO7Qt1PDQ4CuLM
ePZLe7rwnMle6noa7q5vb+AO7dYqIvFQ2TXN9iWNkNQqmKFrnyyRR5c09PNuW89Rwqb5erci43mm
F4E7lGeOxmtRplyRZIdNsc4ycz6A5eK9m4AiNmstRARzKZZfO5I+BgFnUdzbqaUW+ZivM4BFuLgt
tlGMmPG7Fj5VCIHWU7j3ZzB1K5CyzhN+ZfuLV/T4Kg2L9za3rfg9C3NrZ2IneGPNRDyOD02mQaXm
QBgGFl3rNiUeLvp6vIN22EcbJc34lWpLbk14Al/MSchsay/XYT6UwcnrsBespwim0WYegYVuzLyc
dwT0uJZU3s6XcJiygNpQEHowK/r5IXcMhKM555zTRdTLrBN+ALbAyTAH64YLbIuftXqDoSnQWjyu
XsJWQL8ooCoPXcTEgB3SeHaxdizWdjldQhrDT6mXbf2ZRd2oJUVORlbv2oRtf0irwbYGMLGejFI/
hNQGkNvVxRnxZIkxZ/HGtRq6nexiPnW1cA+2coLnsFXbUi7udLdIL7R5Al8IHHWXz2qfxtBMwQqN
C1rT/u5huF9VMse3NGEHSsmZUSQzs3S0rDU0Or3zR2yeUhd04vKuWi9+3N+BD59OienvogjfDc6p
8oReh9pi4KMmt+ev6pwfK0s9vY7SNNtMPdEkawmSt478rtGcLjjg7/TYUsjRk1DtJ0+yIbHIO9bx
FzegYGdqKuucEWMQXeqsq7YY9qlPzhQAwmJGgsbjV6QiYz96pMn0HQzFW9UBi0uIT28mMF8ri53T
0RDet3rxmBJ8qjJArh5Pta6yXnObXljbM8nZxreRG+N5le5z3wfnslDht7ay5i3AnvEUZTk3YLmc
kXJrunVj275gZa4fzDhrTkbvpJt5dm/oa548iB95onDPLzeRsPnAglQdJrNMALQFfVAv7K7kZJay
NFcB/V03HV1lFmsdaQv2vdb8xZmlvRuHLOi2bW/5Z8xE9R0HJRltBncRzpTIvtDeF35hZTk8TaXD
+aFsKkopiN5Nl1TRFEPDq9qBEvN+S/JYE4x0xyPL4pwX5RR90aF49JxheFTDNFFR1XXb5fmDbaas
KGqPqzq/b1qWgopPWnZEsuQoYKVlsNYTZ5HUQ6xKC7dZu9TzcSsqoIHKgCeCCn11qBJGn47rb5Nz
zNv5s2DXRcSyWmu6ie4a0b7QXFJvTIS2W1nP9BGFJGCSTeumMtmhaWLYqZp0VySpcy+6sdm5qgu/
tkk4nG0avto4GE7J0AlCAdCjX6kDawKyc1YTr3vuk0eA+tEJtwgxAGvwmsPc51yYCWcHRoTMoBhG
q20+6W8FZvodxOH+O/AF72crRzxXbmFaz1buqK/jMPvzXjgxjTH0nayCsuM8Voz1oZpn/3Y0anep
J6BHrCyrtdHW6sAE7R/80bTaVQXH/qOyPG9bUfl4qltq6XMpLj5F9pAsffOGPXLBEaZQWPEz/yEL
6oD1qh3YDP9JJFlTaPPZIOW5NtvMP/FLJdLg4JvkIYx7DyCs/DHOonlQxF6OY1004IxrCxwulwC+
LEINQejsB2VkOxfDxpZwiCRt3pT3YdvYZATM5BgktXXhHYw3dt5DuQnMfe84XNh+caFLmPx27lv3
dNg4B7b79o0fkkrR1ew8BU5tbuB3g5wSQAOyufHeOjLaa2409bpvEPnW8CHpJ0oDx9tHtMYR+BmQ
hoithy+FGO3bTnjlnZgDjv3QH8DUNfD7tlNqlJKsUp/tQSGq7w5R62d+tPCM68crN0EgsyNNStNH
yzh+gwe1e2ilAa7XrnwkdfRsnukAOKAelr1zy8S+BIqVYgAwy1NmTi2frpYS2yTP7ivXae+8ZhwP
dt1E/jr2vUM+zvo4eLTfYjTwzmU9BpekK7y9DPv8fQmPutu08uuvEj/qznWT9Ccw6DiADoskSxaA
XVKS6RfVVK85X5pCnhL5wHdmCxEBsMCbQJIgymI0xjGslsiyZxIDr4ncbyQIibMZTCTUS9R4p4u3
aW79GAw6seKugvmBPwLGRBhOF+S78l2ZRX+CxoHa4fMMZAFLT5OD6w/hrb03Rd+8Jzrlnv33LpbA
16Dn1r289rS08BhobcEh7cmVkMUY/YwMYjBtDNmZDzZNhIHdGj9rNyouI7H923hwui9GGPTvUsfe
97CjdWu15K2yzShmj8W3g4NY5Ws2IsXBcOV0Qm/1w23u9l+nFneWSPMaA2hPSiypF+VySM01pygM
D9akNi3E0bUNExCTLe3PfFftSO17Ii5yiDNskAPPDKQsot9Z14Fy4eYUAWRJIBOZwWJ0BcXXbVpp
ldzOpjl88uzEIilLOPzo+COPEZPtENclW3koOLPxTIWY2Plpye+Nh8LeFhXt03Pc/aiYjRZ1JKM8
KOddgGP3GlBhQd0eR5xLpCqLMifU74Mr7OBlciz7zbAq46eF9eMm8MhsOAVNWCaIg/0oR/8LZJue
cL+jX4OKinckDB9Ud/yFgzHZ3sAl/5XWj65Nxh2tfJq5vQZZwEWVv9DIJFbCMx5VP9L8pgrgUcrb
SQTHFV2XE0kgka9GDicbpYjmm4XG5ceMjYkLyoM/xu9pZkXF2mBOJvrVljwqwwOOYGvXucMHNWP+
nllermtEgx3gFLVOc/dkNbmzNkn2gytfgA9+uMaoR113wOVMCYV5npycsjETDzVfOCo7b29NdbrK
8ynbE0cc6fi2orXVeeEFBsJPo0JmqGcq8dy+t04xi90tJVfQA/SUHXzBesAae/zEle72VdSK97TF
UsmMz1OHg9CJcJkkxBnXOzC2OHbbMblJzXGfAqlZQf8Z1wzV7qYdxrsBW9IqkqN7cHQdrUXeA3Co
qZfrCMhbHAXvR7MRwKKTaue1DXwNOKiVUc57042XtKT/qicj3+mpcs9txe5gRvgg6PeAjf4tduWu
DKKJc4p/S56MLH79fcjnuy4NTpjpvlQ6uHDLZWGEBfBMfe9P2qpfTN9/VFaxrzhNr4ske/NFPOzn
lCWlav130xHNetZht/EN0/lSZjFMk9J6H32TgxX0mI0XWUSwdbvxLbFLugoHghpwg7o/aISAk5uz
1SaIw0QQDl33dbbnHyNVpS5AWrTfDNLZ5E/hV1E1uB209tIT/h0iuDCM4zK29+a87ev429iPzaFr
oxun/iK8vsMYBOc5auInZYfRQQ3wznTdd98MS4POpEz40DPD3HSdNg64CpaP+SQAD8bqm9vIAkGp
ppC7iQZ9jGuX9eiQLOMEufJxX2J/3Qo8ChIjJSwHsGKG3kU59SaW6/+GH3syTkaVsdAB/dB4Ym/1
1mCfUb+bBhIVhoP7zNLL17PqFPAMS+eBxQVesWOIkdVHfk+Rf9lqShjwIsnMHZV7mNVTzkMHZcOD
v6V4RtHfTlVsvTJ8lqZuMzBypj7RfPhp370wDX42gcsHkFdFYnDwQGiOIgxSG2L7jEUhl323gfWU
sWdaNI2p7ILvkAOMbWDUzBgl5ChgreNtzTPuxauD6ULDHlNyrAyqY2tX3CaGAwyj9SfGjk5xWxqa
BDywuUwnZjz2H8lsDXeJO5k3wkznnRnS4xalQ/A9zA2W3KFU5qPZOO3WdTSTCAqseIe47TqXNuqX
kddvYVNETtV8BV7E0YGiHbGvTFsfOdvzpQ23oNixZEBHnsVip0yo0YI09StwYGsTa45/KxlV944m
VY3nHVQscufMI/9opQ0P0sYOTnbksBRoGPK9TrEjWJSa6+v1lTS2E86RI9BiNJuUylaKOvJv1//F
93Lify5jf6kSf6+gGh0sO63emrxlBhu1xZbAs4e7AXoSJCYY1CtvLtwnP+XNjDWJRhG19e66KK6y
ERllLL1Nl7I3zkD5ilVMScaeKljoGdGQnlywd3s3d5qvJcUPRytO+IrcR2ZceTTdOHFmfss7wW+9
SAXfM3W+R+0U4306ct6djUgc5rSD31JNU7sewW8eZc4uvHIY++qe9ru1MyX1nqMas33XZUpv+jSA
TBfPbEVYXnIz6CDJB4LMYyl7B1JTQMMN17+YDfjrYfXG8g+SR5qwUfTms68B1hJq9VtWMjViPUCg
udy16TDIm6yGAeRgCDmXyYxCNjssr4I5PV2vOyMu5l2f8BuwZ+KVJOjmhwjKNmPSCAqfRwPJHAPx
mKUIY9ZD1i3vSdahspn8K7+r8bZUPW8bS8q1NKv5YoFQ3pPCa4nyFfNFTSByiHUAZIR1QSMjV0Ar
F0ocPC2+YJa4TyH08q0fAcWtMvw9rQJMOhaAIXPBX8GBoI+qWP5r2fJumWDxiI3aarr0fCEoR9p3
NvVgiG+R6chkAzvZ38cN131kcLw2FXtWwocM/CYBoJ8zfTXnPuFqsme+aDIa5RurxIIq5cLqqc4c
zRvfHIJTHwXlWxCJ8X7C6wZDJ+IjLO0ObRI0E9W9ZvmWqgZTWD0aNtSCPhO4BrLAfGQ44CcssIh2
ZGXClBMw3oU92HTrhrlFf23B14BXEll66kreJppbLCBHLbnz5QNrNWn0Wz7nFfUOMS89dk1/ytop
OLasXPNV51HaSKvqOhRs5Nqav+dryii4+b53TtOvIzNm9GirH4Xw6DtAzNs3vaYopOW307YBH/aR
T2DQTT4bi8Lft7pvtyGYmYvNCvxS5eC99ICXdT27s3nO4DDcFbYbnJxs4WW3TD7OpuB2uBe2w/ID
WdTbOMtVMFSs5pzKYaXgSNmvF6Ym5Sx+x1UCj/ed9o+KzIJnlHhEKj7TpXbAVzGd4gDk/uhL3imy
rMYz6JjgpwJdk4O/Xq5BLSauPKcKTpjMFhQ4+dGDoUAGQs5h7APW1n94LnMymHNz/NaU8fg69h4q
VMOBXLNKrcJtxLGCJ2OVEFFv+uI2GtruORaD91vVy+BnXI64hx0qPFbhwJNJxkO9o7F2InVGQOfY
+3XwPXEdp4D/RHJmo0oW3BvIxXACryvh//Gv/5V/3Qdd+8v2fPPWvv0vLOskQ2/f8o//+78vb3Hx
8Tvz+t//xj9MDi7NhrbrSNe20Ae4/tAP/mFyUCYYFJ4fGNFpoKNc658eB6n+Jh2PRb8ieOnB0MFq
8Q8KCvFPXBEKBVCYPoIA9od/I+P5WVRATWBg5uugReFe/1xQP/nQ2CgAxkEQbCnbcaYLGYtf3o1/
obb98SUweTgOLYqL8o2T4vdKFxLScjj05wNIolU6eytjKlaey1v6T3PJ/8erLN/FL4IRobFxpOhh
PqjitTFey/Gjdf7CMvBXP8gneVLFpWR05yW6+UGJhyne1PP7n/8U1PV9slxA0MHTKhF5LK4M0/xs
OmkyAzJKX+uDYxT6R4n8O2y5IVhbzrXzwQlAw8DY4O5JzfHJbkS3Gxt73BJQM/fT2A/7uNL6xYpm
G8783CQb3aoHy8l7Z8NZdLjxQeoxHWixsdux35l0bD/hgeP0paB4PU/LKk0lKjk3bs96vWRZ4AGJ
87wGKIzZH7pEr7EmUxnFA83dpIaKLvDrJ7AiXUnNs6aAQnccB0SmzoK0AfoQYcJV5EzRRdSGy/2b
Tq5ZsBiNDAcGQ5h3I9SNNttgee+os83nL3HLv0ZVZJEZqn+4Vq7QGsEIekbdb4Ac53tpNTcytdov
YzHJhyHoTLD7KtuWcO055iwcz86Uu4ZikpUaK/PiMeFvE1uOq5E57tFWLV+EB8KNmpNpW86eNbHv
bMxLAA/oULIcWIdlFz0EST/88FuIF/1sd8x6wUjiuScZYMTzx1C4wbeowsmxyRELviBOOjYACvND
69HI1sho7U+jlmO0BvbWvvhW7EXYMFr50GNsX6vlDcbFcSkZ06FttgsDZ3JcbMFBe0Py127xAkMH
CggnEcxt4EZARVE4EBPjNgnlR9vgShymtvstmccvcrY+fMLO30eLhJ7sjPhbmxJaFROLX3qHanNP
68bHciL2VxFsrUNS4/RPEPfgsAVz+9IJvl4+8n0ko0pPue80L9QrqjW1AOqce13EE3kItrajCUfg
SCTVZyXHsLD7ja8rvcNVLfbY2WeWQsBR1z7Ewq030pCynjMvPFGbYx0YpngBa3bXdZ20exoz0kPi
JP1TWs7dU0tCjVnTb7gwQFQ8ZNRyrQSFHydkbegQRtltqYSRd57P20nfGRzknF3uxuLeedsOfpIc
E2SaHQBq4oQjaI1g3WlOQ9jhQ8S5WDwlBfw9yGexcwdiOdlHYSj2ptTBe0C0mvy1ZQS31uCzY04j
JK3F6ww5mkXf3RRpMNzhRPvWHMrTVOmazqBluKFu/ej6lXsfGLaxx5pr3yvYjzeDdF6CvOZ8hHca
A6rTC9QXFhDHWrcYlruRiGEaR8F7iwJJjmOgNsI2OupMkIN+Svp1frLeatcNEI6zBhrwHvnC3IZd
LQH/eJ7YGg19FEHpL+9HQKRzQwfnbxlaTbJu+pEi6BCt0mzM6QA807oB2S+fmR3mbTB55ORgcZp7
TxV67xAM+OZZQY8V34keRF6LQ0/W0N3IbuRYr+KeRS1bzh9mSp4a+F9+CxR8eNMwMC9FF/p3mPXt
Z4YANCUCDcZ2rMFmDxasZrtnMMS07t1T2VC80ZI3POiJGpoxidrbsandG3PkOE3C2TmnEPL2Zu0A
nJ1a96nCRr5pMYdA12FTt3aExQvURNgjaMtB+6ChZBcrSDwpIFLXdTbo/yWZn4GC6Nht81VEh/xT
rfvkN2d2m4PZcxNKjZxalQAr7ggqbFdRY7VvS6Clm6aKmw1PFczQQtbnbHDxrEdlHT3PnPjCVQgf
d5m1IxcinSIswfLrxHcbPltmOZ8mIKpntAP6PZwgrteJWwigJnniHz1ODDs8wy6KYOgfncZnRmKW
IMi4ZI+iNCaj7dpcE2wJGXN90W4Bz+jj36fKqPamHRZcY6uCpbvJEpm/7oOW92EsZ0A0TEn3Rabr
d/KaLbexPn0ApMjCOxHTmg7B+jWO/RloplIH2CP9hxIMXxauk/N1ZhpKOOkrD5MFdWul+U5EBcEx
4+z+s6G/52VqIMRgGmLgXUYsq3Ad4ALMRrhGcpZRjlqmYByNjcdeu/dSjqNcw1del7eRZrgoM8tL
ov2xWWELA6d0sji729myWEvb5qsa22bD2Zf/VWrb2MZkSS7Xcd5qQuuRrTBHXxmVL32c5/vW74o9
E3mwjWdTkG9bQso1a0wxLof9snsjEdgeqZP1UmIQibPxglQcMNOn3Dx1f+uzdGZajQgZa9OPL25K
hoHKkdBfoZaNh5LdvrXyWEYcMd8TkmX1lJ/AITALqNIF5s+OfD60dNOwzRnd+eCDtX8yyet8uyq1
sVw2M1c7p1N5xV4NLsPLXHW8LInU4DTOwClNzUCL+9l4rmIXS5cx8qv37Bm7pWIN0mV29Nt1IkyX
aTXXrnMOwAwwpDTYGGv4oXz6DW/PaVQf7cpIXwafoFNR1OwhatfYOlCo0EDYLITX/dHysGt8FBCD
Lqz7wWXbY5uMTqWPHENF+3hv60m+QVfOtjQmzycc9elp5opeY+Ii3S1F8QHbtDui+zbPTQocmwsp
vHcjI7xrk84HBo2M40rMo7Guir0HT+Fby4G0XXWxFdxkAxD3v09+VmCM922bzg+zIfqPvgiML7mq
AjY4bWJuPMP9x+8pbcfg5yT4ZkdpDzshl0qzxWAQEgC+JwmCskCJydZwxvh70TXeg09J6c4gXvfV
7ib5tdeG/Jo41XTLk8rdRXVkbKY4NjbsFtghBkF5ofFTP9IEVmwtXeRbIHrj7fVdb4Ga46bwvDtr
4UUVRcmDr0nOjkZDrcsIiFdHVqfkQtyNQIzOCg1lS791e8yn1gbflpusi4TkQ6z86dQxR98Fnhke
kfyRXa7X8gyc88E3JO08zBvnGYLPrWqKYIuMEYL7IdizYu5L70Sd5EeXzfI3PyCf1QZY6+A68TAk
BsCvf8awnDZgfE1iKgStqBVaY1SKuAWay1oCy0M6jbfcFKajVQXFndLzvKGiCFoQivf0IvD2OGCt
YWvM5LZZuqX0gcG/AHKnkjs4ToQcbJZfssvZIVKAdG+qgb2irkaQsw2PbhURhVW0eWHqnXOVbixT
B/HKMyNaxklMHH2NTLkKZIMA1mYFHauqKJ87nGi7jhsOZyAEoTOJ3xYCKU5qTTcjrmgWONNgVqca
D8kOuy/FmHVaGM+NEEzYBJA4MUvwMVnPFlCEDR/N1qngxF+9mV5fs/GverYQZpG9LNWb27xiM2X7
sfl+NUNIuiY2chjEOzwuFihjXNL8KhfPEKrxNsYdisqF30enSp3cQU5br500NA6LVYk99Rhlct8l
DNH2OHlWBRzjB+EihxBXydgdBfzLszTqEKQ3m52brjXARvC/3ic2ARYggXVwgBsv9zFVs0eSKO5+
qOlo4ie6U9ForVl+RLfmHFsgjuP8yRpTaMgekuVcRca+dcpWU/00Wa9TMXkJz4b6CQgAZrk0Ns4o
Zvcd4d4VUCk41Inx4dW03Zqy+GZ3SGFZMgU3/BjphhIo7pxO2Oid5+lhW7KG2QcBulHBueSM+Udj
D6uF2nJCjBCqHEg80f9j70yWI0e2a/srMs1Rhr4ZaBItItj3mZzAmA3RAw5Hj69/C6y6T2QwxFDe
sQa6MpNulRMIwHH8nL3XJpyBXsQyre38p1MoP+n5XQ06HH196PO5bqt2GIWAwE/xfV9G01K6Suiz
W225Ed0SQSqIbOb4zMHcb0qB6r1JGG3DuwT86vYzdchg4KC6DTN2SwCudATXiynNpKrSbZMdmxGh
CC5EEYXQ7gm5sOMMZWdpdO12mpLoOWwJ4CBJHKnP2A7denCn8k6giyfDIUQQtcj16CxKbHFdQGv/
poQEe/BVz7EJCYZxnYNCTEMms8pcke7abpz2Ojj1LTS91ocobTEYDCvz2nTldJ2EtrwTkDPWKAAc
5n+DzFf2ZNtriAdwkGQUbUmVSTZdlXIkV7N4jwmZuCitqX54csrPNAAz9HUzyyPrrQwNghncdkjT
s7r4QXmvfR/swr3QvLZRl1K3ypuuSqCC6WXbE9pF3iVxwd4W1DUhKi6SCD3P4QWnOPBmKje/IlEg
1g8zMqt+2QHHuTK1JrkpLKDBLZaI77akvsIyHOmXo+s1xGZFzp4A2eKJnPQZBg3K6VGdv5C2lgta
3m7kD0XRnkWxa15Eed08YbO1fBgZ/T6zwu6sV8b0Z2MmSA0iEh8XZdsE150j8l95DYaoI8XnhWFK
iccOi/ReS3XzXDa00238AjQ7u8LkrFub7XpUGvPBKJx8zXxfo4+Nwe2yVMbfaee43/TSKRjqT+4y
DLNpg1gLnDrJHzimo4lRSpQzsW2VgciWUbKTJVniJ6LLFoJkIH5evrb7kVMFMlJjWvQakVW1mFZ4
yu6VjLlU0VSgX5ni0LghKt1jbpVq4kkaibFKbfq6TI2dCm8rlfG29Oz8vkzz8ryZMn0nJRNc6vkc
fQRWvVS4reIbda/kPsclW/kNIRrFSA8NRmtt9xEadQFWi6Emp5h+oStx8EA3tDnno5hdUyomL4Nm
lA9JlVbfRCsGZysULG2LOCCvEbvxTKKDHgnxXmmKG9PQ+mL51qNMpQ33tpV9su/09nfYu8zwaO+c
k49cnBlUtj8LAXEOcjPaeiW9nMoOo3JtKNm2QXK0ZCpUnhPSC5YE71pzyRQ/vEwohhaJmSX12nWt
CsGPjT5Nwrrh/f8FUwbXJd80b9FiwmNa2kx7+HntdYqZYmViLngcZG3w4XK0tVbkwU1NYPkPQxHP
ZlL3z6ii7iaIvubGoe+6ImtV2ybVxM4uFGPJq5bduZ4DtwB9mLy11KzOl4GNjCdq1c3UEZ2CnMnE
Alqa2yiynXM9BSa6gErt7CLYez4cyvAHLeiamalaLixDwXcfDs49Rx2+JygUn4McQqMIvSdzMPsz
FW7/ln8L6Q1D1dyZsfnLIXvoqiubEVdL0G26FPEL921MLjxv6reddLhjcGy2cAcGSX+Fm0JE95PT
ReZ93JWY6NuYF1Z6uDYLaqoxsr2NpVjbxoj0a84gj2zI6dUgJntfITFbNH1jr0VWBC/lHN+X0Rj3
lcpILm2ws/gNFU4xuqS6BRVBrl3XF7cFZnkqXOUmz/Nm17hjfhPEin3tVCqJJYmtX2pRZ7xqIWSj
MiH7QrZxuA8Abl0V1hCdZ1Zq3RF24hUoGSeYat+TAqd8lBJdx3a77oSBG7kZ1JsgaG1IUaiKyyYt
tyP21buGHXfRDvhjPa9TtzJr78MWiuTgqDZh3eW4JZjyOfIKx0/CiC8WheCejVTxc8PrzinlnH1v
Itqowyql/i2L17YBSr7KGvHDQPz7vXabFhVAiNL0R6kmiUpOXRucEZ+arOiWkGYY1vp9qyvDuFSg
UHuXcSZDfVkWVTUsDBITrE1VDBNHs0gyXh9ldl/kXoEMYfS2UTyr+Wlh3SOD/D0MiAzViVJFVgaZ
XVP/k4SNnLmFni8pqjgkVSgKyF1IdnnsaTNdzSfiC/2lcC2QTvZjjqJmaQZg3agKsxXtjp+1HjPJ
VUdSHRK+rwSU+e1gvzgcQQgaPrekekMNNQdJ0SZSWlf7aXpZf2aWlrG2KyDtsDjkVRhofucpwWtk
G9a1pSr6TT14r9VgKo8hr94D8UUyWll1WTEfk0Owql1tBj5b5Vb1hhbyQlWs7CYEIooo+YRR4XMX
FAOfQ1CW6Xqaqx/6eGx89kWnuNLvTfp3nUIzLhYlz2S15Tyen1Caf+rsuvNqnoaIH9KifWhycQZr
oE5ypD+WIUNadNIkrBJZmoUiW33d4T22FHYzeLSWDofjUNGu1rag/ahxYZEb3g+JyScj6bQLtYH1
9vVShxYT+O0427Dt4anzWPGgX62lFoEqBksVsmjP06xJfVsmlJw8vIsqHPItrKfxT5vkLEpEi2bQ
hwNIc7ioFQearoBW9seUu6ijRVvYkpYdZ1LzxPUd2njm6+OFZoThYBc07QNzQMrmPwmhSD8fI4Mc
drJp2dzcZJfqdDRBsFbXYiQWJs2m6KLNhuHE+ofGj7f1DfD2OFHnGc3BYGMMTRGpaVj7bk74GUUX
jYyqf/j6R5wv4r0DYl7E0HkwZ1+byljg41xj0PhcNJ4u/aahdev0EVVE6BjBZaarkz+NEPS6Fj5b
KSmSv1762PNj6FgVVY/hjTZPwd6PVDzLHLRQN+TcJBnRoFnQwpK5EewoKtRntDbWYowIQvp62WOv
vmGq1Ob8sljgGX29X9aoPQLzYpZ1qiTba3n3AFNu8kObp9ZzeH6/Xu7YC4lRGG8NKFUiAQ5ucCgr
VUMPxHLkr95XerXl8A9sAgLliV3mk6nm7bf0sH5yAmejUQ9v6DT981vaU9v/rN+ezTFofwG7GxYK
fHr8EuhdbHdSX6Jgbib1tOK/vtxjDy3xCbZjmwYe1E8vjWM0E14A0vic0Lyx4IFciJAt9utVjt1U
fsJ5fKUy+Dx015p4UlozZ+t52wU6eNaoi8cBXGUiTvx+xy7IRDgAP5euPCbFj49LSp4KHCfyjHsi
iFZo555tt3z++nJOrXGwk8ZWo9t8qKWPiJrwB7k13fyU423+8Q9fdJ4/AEg8ipbz6eHwEreXOuGH
gtr1ImxVfU9MKYOyro+/RQo7DBIldWbmQakhLH6Hge/Ujvb51TMwJTNC4f3zaF0c7GgmQcaGUnpQ
WzU4kg1kpSVMvuo8UxKUP8IrVn96X1mPBBCPOgov9uG7V3GsckdMP35OyuaZaY83wJGcE6XE52fR
YIYOHI7Wro5Q9uAF90LSbAjUqHxoh4CrBJFaeArOnYRZxteXc2QlLsK1CKrV8DU5B4+JV8fxNI5u
6bO1oVpS6jNCMu6FTB6/XufIz6Q5pq5imJuro7dgk3ezblvkqeFJp/SnWF3L7EVxs2WSFrPgav/1
Sp8Jci64undLHXxj6VHZs3MDq1Dn0bgvzHBBCsffgQhYsrpiehiBk25B9wVyVZmNu1IlmhSbI+u6
mfRmnTD93eo1bbRcGjTAcxPBl+UmAgob2SthH00XQcY50KwKA7Eo0yLOVc0600no2JOFOlz2ZUsH
e8S3u6TNBrCJULgTF2pqn14/vuDM9VReAA3vysHeDGtVMbyi5Z7WUfPk5YV6qXXuLaGc8Us+tXAh
M8IPEVR9l3jdNw5hHcys7Z2NLyi2mMxqlUgREz/kAQejxo6Q+ee3oncviM+ciCFNSe9FJL6oYrDN
gUwMdJh9iUarg8KrJEq7HMzS9Jlt96umwaPHOsmKFp5znppoGZIUCAu5dNHKC/vl5ITDirSMjKTP
UAeB4021+sOZhV1fPwFHnjXSyjUUHHyzKPnnIuHdsxbkXUX1MXJfEijEneYZO371gVxEiUie2Jje
/3rBzwUPeW+OaVo4eCB4HBY8eBK6rhd56XtuA/UrLvN1BRzm3DZEsw3csDmPaL3eQ28Lz75e+cjr
SzWnzrRIF6/p4etL/lmnRK1d4B4cx2+dDX+/Yt5zj1E9+f31UkcuEoEHuxG9Dv7nsHRkLsp5c2wL
P+8kUxEMHZJ2LcxfrCZyR/x5TPYpA/Zx0es07b9e/Mh1UleBdVfRvFFBHzzqDlkMtJ2KwidpNN5W
ZIOFs9ebUMh/srP+R6P955XMeZPSMPByvLJmPOf7h4ceUB1iHM18LEdP41j0K90dAEdnhvHHjynl
BoIphFGcPj75xQUUxTYkJhtdAYnLk03j1Uiu+t6yySe2f/3pDTRVgwvTNRMCA+lRHy+LtGFRmFnF
ZVm54WPnLUpmiMx0agKdTxEtPr+ALEZpQ2lgMdA+/HxVaEMiu825MsW8jwzlCXvaL5Kz7xEEnqhB
5nf5YwnCUhxLbS6NPf/Njf3uXQeLHo+FghADW+LaoFfqlRYRMVlHANvs5sn0U9Xo8RXh/yBjm1+6
w8+LKRwXQ3LqV1q3Tz3xUo7avSFTUlxhs8DK1M///Kej8MZTTtXBigdPpAVtBfetk/pK2+7HrPNN
M4Uxr55Y5nPBaKoWjnXARgAm9MOGAmmWQxzzr/bB/M+GcMBlYuCL+PXFfN5FWEVTKTZAOdifTPo4
ZAZA7lrqS4OOFp0eNKXtq1PYN0nVMFAnWcwYyxO7pP75S8mqbBzo2y3IDIe8A7DeOAAimgmehY+9
z4iYXhYiRWbuMaWfCobY9QiPdYFhjogX0KCCsZfqbJuhCncZc+QNtPv7abSqW4S40AWEoDiYy4Jq
NiEgi7MfPB3IA45A68Rff/SHmWMzGAbiGTr8YZAkRBmTjcynO02Q5Ogle2Wgz/n1D3Ns38PvNreU
QBN/Kjlzs+IzEpaZXzQOhLSy89VUu3ed5lTVcuSFtcirQVUJeIIz7MeNyHIyoxBVwUY0CAMhSxDt
BlsdNl9fzbEdyKYEAL/AoZx793GVCWzRELZKingIR0vn8JnCAIimvs5+oNf/8yqaMyMyUT4ZMyPp
8ISK992G6sgrOqbBr/neydi+yWXw9PVVHXt5ZjCygySXg8HhYzzUZF5MJS9PFlvudTpqjNgC6xfD
lnIjQ8v92WcQdugW1ic+Vcf2PBSxJnU1nbJPhx5ap2pkmF3qh8BJm0LBQRFuRPIokumO7frEasce
eI49Og87J8tPTTJgCEhIsS77IhTpNrct56bXcWV+fTM/8VrgHxHPDcqGz5GBzPlgX/VafWgtWu6+
2/bqYxypJHKiOCbC1CBdGANE/5Bobrlsy6a7qsiAv7Qyx9hGLprOCRMbg2Xw8lqFxxx/BnqMtk1O
nW61o3fe4YTNmwnL7LDwkUGtEiqd87UZTMYETfWiNV65RFVW72LHfSLcQywd0hPOs8KIH9O+q3eB
Vz5HKDome3Zf9rm5o4tE9vSoCLC4XMfXN/LIu8ZMmxLUcQzYAocfxMzhb4gHyu2+mH6JSWs2qkBM
GWToV8aXr9c6cju0N42xNTdqqbo/vtc69AnVxA3tT4H2S6XhsMot9aUewe875Ati0rKbExXGkZdO
05jYUdHwxfpUYneSUGQZllxeYn2L4hAaB6od5hhyWhi4Mx8q2Vcr1Bid/+fXCvPNmztSFIiHO6VJ
kEUs3br0Oatd4vEjIlJmN3TjySZKw8eRBLsTLbBjvyQlG20AIOweW9nB3bWZNtZmVfqKGlZLWLyo
EgqjuemBHvi5zUH66ys88s3hAqmh5lBTisWDNzAPpBnFJbd26EImF6bsV2pVVisDRey/s5SH+921
KRjBdX28NOGYcZMXHNE0ryyugS7j1nQa+yxuNe3E9nXsGTV4oWYfwtzpP3hGOyRxxURnwK/z9h6q
x2/Lqu6zmt+PFO8bF1P7Hx+O2MAwXeiAyBifHL6A2sCsTa+nwp/0CY2f09/KVq4EfYATCx3ZmGmp
wyEz6Dxj45h/z3fFtphw66kBR8AstJ7CYdi6U3V/4pEw+HccFPQf1jh4JjyFNCnTZA0E/doCgqvY
g6ixbvXWBiKT9TV3UcUa1UsBbSwJH8pewrm1mNW2IFxp/rWoIYuYSa9JyoZiaBrABtzQsdHIPQkx
0Y3uEUhVjDi0AqEW27xGnMXpdlwigw12keUypCCC/drSZpoRVFvtdvJyxFaFBk+jzGu5VbsqIOMV
6egV4Faqw3I2h8MFv4oGJ9pqsh53GYbRy86I8otOkZ3vpt59XKb1kjucbnJ6RWTkIhT0ESfmi7Kf
xDpoIwuxcNqfl6YRQzlK2s3Xt/fYs8lX3NF4ToyZUvrxFwR9UjWjzbOJTPilGpoXNxJXpqFsjLzE
VAut/Ov1jr3h1NwUe7TvGQgdrGdFY0Fy61j4oLvnntNlr6e7vilOFK+fx2oz8VQ3aPzRI7C9g2UA
jkSGHDziotT0RohYohl0f1bpA0PoCwQpy9bSn0NZnDgyHYbNYXx5I606NneUw/VhQeYJMFiit+iJ
lOP0LSIzauFKU7nB6KJmazQznHEqK4dHkHbVKiOcguF2wUZe6d3OQuVvJb2yM9RW2WiNWSwDhKE8
cGLLvJMJtpf8sDSA5P2AFBAkTbjyGo28Zaj5q1AL7vQUH787WdUC56OZ4irEnpfw94B+EL/xfGjX
pM8Bsx6w4OHo4v+eT9Yyqptk7cAueKwM69RPcewXtwHQQrmlzWBo80/1bo+I1drKi5TkLgBiI9Ol
xdir21RruhNP1rG96N06h4VRJzpC2cBe+a41k5PpNyyJ9lh//fge+yDa0PqYKzBvg0r68WLUShdl
BbbJZ+jkLsfZsqjCmU8h8Ef1eMJ0dnQx+pWcWTzcbYeHCFuyGRUZ74oS2YSJAE6A9rNBAYqWuolP
3L5jG4FN25+vBZa9T8VvNo6GnaCi8mUibwCikcYZjE9lJn83MZqFyD5xJ7Vjz8U88+YAi4TAOZzT
TLXIuL/UacmQQROZdG3vTrLf6fTiV6WhRL4pKhzfwjNuYzWI/DHE1BCWMUFVoZtuvNIcHxwsQdgz
ghBk1de/9NE/jw2RNhL9W8bXH39pIq1rJY0oc/pK/Da88DHSu7vMQEfyb6zjuJwUOf7OlrmP69Sd
MkYCPZ7PSVTQzWleilHpV2UrT3xIj5WtM9qWFsv8H87Be2j0Hg4OtJd+g2ckqpG49sWNLC3A8NpV
Vlb3eeadaFQce4DfLXlYsCaTmaHRU3Of3KAtsQ2/PTND3G7vZdmdOHMYx57fGcRNLxrcNr2kj/ex
mcMNpsHJ2Wb08bmJxCtMQPIBM81d0r4NlzMfgFAgtVjH1ew1ULRZmSkR/YE2ejJpqjwFFVSrVsex
gKsNn1HUyDsyKMH/FgSPE/3sbgandx9di10ToFWNYEqpB6Jv5tZmqb+qvY6dBR7CINTnpGwvkeKI
NbT/37Hb9Yt8NOI1sdP6nUB0zcdet048Tcfugjc7dWlx8NweDmCzTNQkRwoqPzHtpmbSFo1qPmEe
P6NnSkTo2J9Y8NhPPDuzEMo4NFsPb7tItHCsKIb8uII50IlWis0bncAIgess6lmT/vUL86adOCgI
UczoXCCvC8fMg186VMaMKWmW+3Y+ecuob+07M9K6ZWGM1llUZtkjPDQ4BCbKyTe7gBuBYsjbCTgV
kr6t0oPWO3Ebjtx3io3ZAg0cnuPEwUHJs0cXDoqR+aAjzXUkR/uiiCgbx6SsnxLg0cRkRT9O3Igj
TUxUCXR95l3b+XT2DQdrEmS2s3VMAVJWIzQ3CFKNTR3Iegtz2VjwpKCctMAgkpBEVHed4rwwT6GI
jSN75ewLR44BM5tBm/7x3VORRth5E+f4lhMwKm++htgAfYG2urDOuDPOrklQI2OxglKW0UTWFLKy
F/BEuuve6NXNOAbgJt748s2kfqMsLrZRzyOFY4psz8Gztkjyf4+Isdmyu7VpJ9EarbC5kkrR+JFd
Oeshap2VG57pZWrcpUYxXPHaYkIjM3x6itzW22eq810FCnbiYH7s+pmA4UF35gn9YeOIdluS1Y3B
9WfpcAemFC2qPcRPsaZEm69/9GNLIbxGa4Abnc/GQQHC0Ake+fxZAkIarUTlzm6+QaR7L8rCp6/X
evvdDt+0uftrcHrlM3h4/C8UO2v7POZw0AHjWRBDNWL2mkxtG4iyg7GaaWdaqQbXzaD3l7quhDd6
o8AtMTKxFQU4l7c/6P/wDSfwDZSANp/r/48S+IRvuPz9Q2JipHf2N9Rh9+u//vOff+hfEd3WXwY5
CPNEegaHm/O/7x+CA726mcYwd6lpI4My/W+CA5gGFeUTR7W/swnZ/f9FcFD/hNhACcuW8O7Rmr8X
jH1o5zrQA/hcfXqOWwXxL14hg028iy4gdLHpI5o3q2QszjsnNkeR72ICo39HrYK4i2CV/t5ypb2r
pya4y3I3ADjMn38htcS+0mVtnw8JsWYQxxSx1KHsgYMzpLIp4M19M+s8v5QuerxVp3vtBgBKfKkP
rrFMLYlxCcqnvhYURuCELOMSQ79FzJlabdSOzLk0hbfb8OG49QqbjLN4DNNHiWp5byrSxVIl7YIM
0D7AeR4p+qJyS+82ozN8ixzqEbvmtEN5PGxhPYXXdmVNt6qWydshNMgoI2DvagqaYa30RoNq2puW
wxw3imdkWKPoJ4OUkNrsvo0JJnXmiFIC9xC9E0ANlLAS9TVKueiJVOEWXNoccWqEhJ16kaPdOW8B
qIONZl01sbMoajGcy5CoVKKEHkDdooek3+jgT+0IVVXneFWiLsk6JXE1xdiDm3WOYVXnQNYqhh06
+5LqZzhHWCMqfsOHbI5xdXuC2ZQ52lXiqtbJSiDwNevg3CVF6rpYzgmExRuLupWM2D5NiOxKBhCv
c4BsbXuer/YlObQRKt9iDpqN3jJnmzl+dmwIok0HiGigTPUrV4JOG+fAWuT8/blZE2JLZWi8JHOw
beJpzR31IbbjfA6+BU3TzMwA3d3lczDupBGRW2mOsiqCrLhRGtW4a0az+U4rO3sddWQZ+hy0i3W2
mDMglUsQa5vQUptv3CvYxITtetfVHNdrkG290eYI36IhzLefY337OeCXxLPhV9XX9ZXWiPI8QRu5
9N4ygRMeHLA3c1Sw8ZYaXEmNBGHlLU2Yc1DKh42I4aKe04btOXh4nCOIc7XsNi4p3ws+vy+d3rln
xRxZjJxQXJpSC5ftHGis6EQbR3PIMWGI6GmRnCfnYg5BRgTu+uocjJzMEckqMjieKWKTUyshEi2Z
w5Tdt1zl4C1juXrLW4b20p4Vse2wf2GHg0gOnT7HY5AomfUt1nL1CRTdcG7PUc6RSahz7AjynUtR
dTdSCafvVSaocZVMDGfCisN7z0ytqzmHT7oi3HadU1zTIGhu9S7S16kFxmXRdpTTPJMkQ1plNQe7
N4NFFhVfn0XdFwqB5q4d7IwkCXY0tYBHjUmdLdwKgNYiGCq0GbYM8ke2EXE9FtnkF2Glrjt8nesY
PuIF8jygx20nmJNUsbuW0Vhd5WEeXsnI1Fd2ZRvPGdxK4hQUOTzVQeSQf+62451tpwbM4iJjRJxo
kW+hK9u3U1fM5wCnD5adgnN+U4hRvUoCGo1LBXNrfqmkbvgITLQSC8cuA7E0qypgJ4kxXk15+Ssj
ucJdtHY+XBiTg5crTi08Mglansewq2tvndCeD5YwaIaVEWsJo5wEEvKGIOAJO7Yrhhs9U7UnCZCZ
oHkBq6/aZDZnr+GCwbs7xPxwM6JE38CsC/PZQjvabrge1LZW74J61Ef7IXRy0dxiw2m7OYyHt30P
drJWpmXjJvkgVmanp/2dTIbQ/WmC6wN4GZGI2VsPeZf0VGCusJR0gyyhSX6NjhBaukX8J+XfQ5//
qwNO1QF8uGmP/891wAUWwpefUQtMs6k/FAN//5P/wjl5f3FMIXwF+YNBo/I9zsn4y0LtzDTNtfCQ
WAaHjn/SiE39L9oHlIL8Y8zU6Er9dzWg/UWVQJOKyY09q+z/KI34c407i62YbmoEE/PXHRwnPGPE
kScU4btx9hqVIUc2twx47Wnzv7s713/XG/+BceearlBT/9d/HltJZ0DILBWF96fud1YgBp0GjZV0
nNtYSJ9FUQ4LkuHaE5OSYyuxBlNbZmmo9Of//7suaNgoATEsUMubPm3BxKlXdUfWrV1NJ47HRxZC
+4xkfT6IqJ/aah01uVfKCTx6nb6mWfrKh/c14X//8Z1jGYt2Nw12xmgHvxHaUDSm1iB8ZgTe2nOr
ajEnUS3TIf43bh3PKqcP1HfoUA6HgqFQcxNXtYC9lctzdqwUQozunssiOXFRlLPvi1KeaaYSTMzo
7RqIGw67u05H1ACZsMKPeviRdjvejuHwiCH/UXSQDb++g5/7cSxmIHlBpkl9c6grBD9b8m6Wwvco
JlYOtn4/gVi6KJX4RXVDKM8QQxbaCC/n64WPPSFohzAavLVPDn86W5atnkWF8EUVl3ctrj641zA2
0McbJ96vuYp/V+X/fUOZw7ArcL7grf741E9t0o6IXwVKNWBg0OLHNdHawd2/cUHvVpn7JO/eLZea
qFPajFW8AfaLHB67vC/2xGD/W7fu3UoHT31PHFfZFawUZe24sofkZSJWYvm/eL3eYtQ+3jqULi7n
Ps/xTDTL87P67qLKILfcvBQ5Z2+9XAm1U8gCEc1wPZn5uPYCtVxpntQ2IIYsX5VDuUoyw1sblVns
uwrJz7Ivcf+5qJ6WsiwwbUZxTvJAYOxmxN2mddLXET/KLpy07kI4oP6hz9f2QvfKigqO/wr5qvla
TXt92fLF8J2hym9G6elPqaOXOytIgucu78ZVnw+WHzigssoR8mWf8DynzgA1qx7JN12A9ndXXRWa
u6ZBsNamWbGmJVTcgYkw93jZ+59VwC6vNTZ/O4b7mzExyzMiBrqEAsONyvVoZsTPA+lAhsPfo9Cs
eMkDLjoFN78pvVBchfpUrhoU4DR9jSAgYJmEODyCRgN6G4zHplKxRCUVcEuFSJ5lrnJ1U87GRbRE
s3SaQufAx+YShTF8BUzV8DtIW6eVXAJ1Z3y6N3NqbmQe5Zmmgvh2KZGobwihoQjSn8Kos86GUEue
Q7fMHu0+RZhcG+J7Zef6U8C1U/4B+vgucrOd+Ju6AHWoI7xmaRgj7/pgm8B0FFNmj3UPxQgmaX4D
1rR5Drg10BsqcWW3yauq8Zu2uJifiFV8Heo+uGvsqdz189YY1XV5Nmb0wDYyw9nHu+1lEaAqe7jF
LWLu2NGbJak78bYLM2NBGRDP5Km2gAGKqWZhtmF8GRrCA4IcFq82hLxLkja4iW3GIFFXeo5zb499
VsMNA1TlnpPzUazTmJvAxBromQm3O69EeO9OmPrx+sXpswdiBOh3T8yAFSU5ZmZSvODLSDvbxoWu
iguNmtxb2VHQfYsCoXhrXetqFw8C6SoLWy3kOabM6cnFvns/UFe/6g4RKVzjuIZaECwooivfBLL8
WGLJuzcAHSZLnMQAoKVpYU1F5dkBgBhy71wiNmSeqvMTNMGQktFBHhTxu2GqoOSxvce6krx2Jojg
ZWfyiZtgp2BRF7PLHr939IjqLeyQGBTJi0fbfwPLtLvAZaKFi9gjYaHuguG2l173bZJTusWW1CAL
UKQebxJ8iBNHCDetFuRS95xYhlT7gci0/qVPvFumEozaKuut+qFzGvE9TEDsOmPGHjqU/LGyVYy9
TVjsCNeFGA0t5ZewojB9rkK92A8BhBBOyfoS7vkr+eDeOaHYxp4/BDA3eIaVMtZVv4pyO7qEoDSs
2zCbcRr8Qq3Bpw8HVbaMXAmBlsCmu6STMDYiMUS/C+FZfpHaEM3tCJS4qbXfRD12W/QCgGm8lgdh
IuABA3sMzZuJdsURe1lr2RY8zu+mlc4qqoc7Ti9+U3Y/2miM9zk9lXUbgIHnU+jcRC0vpVbwZ9Ek
6S66RnrrMOU9R+gVLHThpE8uZOQzHNwbMjEI2p4G0SzzPq1T2kRJvDCajIeaXXG4jjIxroo28a4M
ispNpfDWp202rjqyqhZGDTZxkuxu4O67rTZ/d4XJdet58hLXinvlovJ6yQbgS0bXaAx0eu0+MQNj
P7Q8UTh5gufWC5B/ZWO56pCZrK164jXK3cpDGTl7JBUJxzys2XMiWI03mi2rhalmL5bFRikl+weY
KedmiqFw6WQ2rQKHKCHwDK17A0VHnms97ljcxzyGZEJU5ILkLafDhE1Mb8uV3bO0LEtJX8htljga
+58Rc3wOqgUsjxr6CMaDtYyzK/wn5SbqQdBFdS6u6mquq0u9PMs0wcPUV1ELRVkzERdwd+LAI5DL
bjVSLtl1CZn63qSu9lvt2a26+Rmx1Em7TIMmvkysIdx05I2yx1FJLBSlsUA7WpsapNgS7oO+tIyJ
HbEph2U32eVDPHCHJicoSLdw5NIECojcu2HnzlQpEU7bxT2H1QAKcVEQ0NfmN3XL3qOE7B69x0uf
dkRzduRFbwwSdRZh0cWXRqCrPzytbc46hZSjtGyv3LTO/NpWu20SMfnLvVC5aGR8ZRDL+E1Jkvpq
HKLmIkimJ/hE/ZObju7KHfGVmJNm+RMxdesiIpIbn3ZwnaXfnQreTWxEr2U4m0Kb+IH3+VF2KpEP
WAGgFObkfNBLuzLHmkSLkhguNvcfilWS1+Tw0ZvHRDsljogQK9h5ZcGOo+auBjZZg2g+8ZOKvzdZ
kGNM1PgNNpy9iNawAXfy3S6WGEaH1meEaMptEXkLXYtEv2hqLyHcIsvYzBIOeRWPSOLlc85uOkdt
qoQ9CGeWJuG1JkCqmuQiEwZTEiOsGhUQYF/NgDf9oc71fN9XBkGOTqOKZem21Z5w9nbVaowws1VQ
Dchyz8Zeh9TOxyeT7H85bZDbSu9hUMBTh91kxl0e7UkgN+BHQRzs3L3ZgeheBHZrENROLc68aDHh
BXytxySC2Nel+W9hoWrU4tDZDa4jNFInoJNR3VgqyV0D+/roztMIOIBNc13YdGhkYkLZWtZumDDn
i6S5gnSqdTl7T/3spmraLGFi3/WJMQDD0eyQCmEMzHghnLHbF1mSrsDX/zDdlqilJIHwa+QL02KC
o9u8X2wc3Y1lJcocC6aQquSQD6+Y+rjlPdWNRZkAF2zJYPf1Cl35UAUvaWSlEG/1FLYhM2GAeKDu
waFfkqYOZG0I4dcWpt4qS9Kjpkte1/BnmDmIuFOtVhaZA10/yRRlFw+W6m6cMGd/M222bzOkOuG0
ZPaLHi6GtRJcsJ8yrMmX7midSof8PAgiiJqzv6qSYagzRziosOsJQiiNosyv+ICubL3vLvChElPg
SuoEcKDx5Yhig9iPiboi9eDn8sJbZ8zEwhiS0KmD2qdx6/z30CFAfo6p6JM1xQmhcCLmznyZa3Tc
ydFL2VN7hyjvrL0NRj5zXx8xPp0MkWeg9WUljXqcAdzHarw2OysPe5ERwkERVgCs5APF57goovJM
MQFSfb3eZ3XMvKBDbCVB4IbxSetbSAoc005n1xmc0JlHVa7imnzFVSLzF+JNvXVKJt6Vbbn99dtn
h0BNpGCR3mubSCMiEMiy9QJ5rdsOgC5PHOw+j3z5+1CXokB3cBt+OpQLPI3AMNrUj/Lc3Lddnb/+
P/bOazlua1vXr3JeAC7kULXrXADo3EzNIJE3KCohp4mJ+PT7A+W1LNFrWeV97RuXZYvshMYc44+1
QeSPP8qxoyuH4jIEvLQRQE9mmrwGemaZzXnGjcagnfIiGGWqo6u3bjjrbJ5d2lT0Ds29dTKJHjtX
CJHOuQ34KSlMaXzZR9Y+Xt1+BlG49cZ0yugeD7j5atjwxr7HP3auojl3c6RxAEfzhEIzTbOXt1Ox
qkiICMYl13/F/f85EmF9L5goYdBsi7bPdxdH3BO7w+mV7yXyU/KIutqnNodSSsP82NI8go2PBhg3
S/StRbVCgBP073poPILPXXJ8VD4SLtN3zwAF52gjKUn3Hvv2zlLi+tSY469uA39CLHgUgApsl7ip
ETi+W0n7tB8iu6pTrOEMzzZ2GjxTNuVauseeYeekCs4ZywMlBsPHv/4+6CtS8NM67DGiGCv+g/z9
z7Z0moZNhPcjorBujKN9YdbeWYki76XsGY2pAbLmG0+xvCcqTJ9yb26pQrLGjZwHEqRlXSXper8V
0m+pJzI2sWwYJ81c7Jm/vXNWV92XNlr7bJQIPf13xOUfvPpXeDXXIpDQf8err2si7v5f+Er/FxTA
D9z19x/8F3dt/2bh04AvBmbg0lslpD9y1ygjEbuvcgisfH/A1R7kNfJChJMqPlCg6T/gaos6A1L1
/l1MoP0dMtt8k879cXEiecEjuQLIq0sCRPS9VtD03KZjLtPPCzB8vNCVEs+SCg5dRfLVXZHn522a
0iEBdHAtZmNgl+VZIYxao5lI23dDo5wjiPfN3NKHhaCKJo966a7quNonwuiPnAFOaBaefar7Srmn
kZB5rIqVk0xdbS0ate8HSKDHjCzDyu/rTNlpTUvHVpe1gd0xmfD7tK3ewunQExMZ5MrBJ/G8JzLt
4z2h3Ve2UYojuAp9o210R+LqzdTVIWew6ptlo+1bwup8lHc5aId91MwojPrcC5O4/dJb2hj2WdMF
WMGzQBjVfBWJON6MUg2nQf2cKHbKN68jTxWv53ZWl2UHuRcTu6nvWOerD948ZJuuyemMLQjAnMSN
yGdzwz4uX6HQjS29d27QWA2hL6XN45dr3+HcmqGsXA+wu08vDo1TYakhtmpynd6Ueo78sWkGVons
RsyeGrQdUeGgNprfoy9jCcNxmKhk3cepYvnjmuE/1LSP5qlzlWgeh7xRXjy15EYSOTuvZDQ0WY/p
n2LGBmZH6RKroR6pxOhnWoC6/cmSwxwMcn0RTS5D2RtRyKEWB8JS7E3h9p/KzguNaSqPTaWlp0ak
FF3qhB8tzlbBlb21FjLJKGZWfPTxDnJxe+9F3lHOtRq4OU0rKYl0T0gJax+huLXp6sb1KfCctiRV
eb5CGOSBgr7swckQAXaaO4SOg967mzRrC503h92kmkQ7WjjWXDaTnoTRlkN0QwnaSzM15qlV3MNc
RSXOJqMN+06MZFrHu8TonTUOEeU6FGietQ91Zz+503LO9NEhSpzONqUiz0NTl2RH9uXrYmUv+HjN
XUZbA9Gs45pdmSlHjoyvtOsxRg/U3nBN4IeZfHvkknBFjE8sA6eJ85miY3brt1ZFooQD0qdVQkSt
Q6tn2svMegbC0dFemX9aZnNCAeY2myzN5r1VsckvGHkhn7kWEC60oRM35j5ZiNgEn5rY2PlvuSY+
EjpfroBlFCLpHAiQnFuQAD7B2vDMrZ0RShUZ2aPQ7fiKjMdya7if1rX6SOJAG1iNrTwgqiuJrrUT
kybUNL2UQw5wxc7pA1rOuyb1xAPKCzdEQJhfFoRdYdctV50UxdbN8nGjE8C+peiqDC0iPjYVqVW+
1BX1NqXZbqNCiW+0zk3wLeR6mEgj8+nvsg+aTt5qGrvDXtfjg7QG/dSRDx0qetI89hbB8T0RO6Fu
Zg79fmzz1li2vmqRH9NZmfrIAkRDn6LZfHMpUAOidAKvRzYKZFXd54ox30ZNrx412Y2W74GK4kJB
F72xG3cMJ1nadDhU+caAbdryVPuzQ8Atf1E5MygUuzq3rxUz/5QOhIlklVschpZdrXcHSg4X3k8g
Z5DlpEBSY6jfpihBOzsiSl7lOH5my3vVTQ+kI9mIw1lbTWFdKHFtN6Nq1JvEm1p/GddQf3Oitbb1
PgOyXVKS+COtvy1wVlFGl9IpkipfMWfP20IsJyGdczry9ztCXUabgFNowIr1ikLYUnRNOEdDBzBr
uEQ9pa8tkI8fu8t9V+vTnm6u2C9yR/FHt5eBRvYPIYK1Hoqq5ZKKbXE16862L/VXrzUaMqxplxvQ
kdxHOtm9pQOEMys+yUUZrZXt16EraBVf5ujaIk5lpxaadqT3Lt9mhT5sCGjp/FnmDXhH6e4TQ72p
C/0FP++Z1ozs0FnTkzt2Dr3kzGEFEv5Dr6bVA7mTHwr6cNkLna82bBbB+qkMxrh40LX+5JhSXDcu
/ZAkrqGyqIsrJLWIqcRtkYDHREbiBlHbfhOiV8PUo2DaWvp6hw0rBb2ds01LOON5TazamRM19ZYR
efsC4KEzkhcP1efDbM77mgzs00Iz4nbAFrmVbjGEk8sjVsvy0A5mekvQ+jnTOIQmJSLjbvT4Pmtx
sRU9Yd1qad03MC6hLdv0NLfdgZyzxqfYWvFj2et+kXC8JPQePiO7/Eh7Sr93ZucL9NYAiF8k216X
426qJmUb0wIRODQ43shiuFVjQkpbWFqe+HjVUC8RSEtvUHhfKHWrN2TzbNkxkIFTr3bQEuVD7xG4
3SrTF4NMcu6FfX9wh0Vwr6FAco4im/TKKT0mQMUoy7nLja5iBb1wac8rdGOXLoa1jZ2RzGjQFlJy
Gm0XO9mHcUitw6K4D7PsTl3eCr9R4m+EAjrHoiqirUKls282trYl2tHdaHTCHN1GpdqarGJ/4a66
FRB6IYY2JESfCrur5CPOxgikIHaVFgfUNCopJdEkFbv1+CRB/h2+igSrZoXfcvWV7g2x17CevpPo
+folqzPq+ox9q9eEuuAltvXo0ehH2sqgoGYBwgLGWXP3xsu00D2CJEyPrIthlo4tnomorxYgLWPo
HPALomAdgtezIlUSaoobsQhx9TYz/jNe/2K8hsJdcwz++3j9lAq4qvSn0fr3H/p9tHas33QTW5YN
TLgqOlbk5/fR2jV+Y7c3MfijEnERhjI//64EMTyavTDJM19DYOtINP49WhvM6hTauQgq4LWRbP4t
JQi+9vd7Hw9v4CNn5yQ5Btnoz8CLO9jYgedY27suWi6+kdiuBDBVsFRzy23c2ExV9DJXmL44VeLk
Ue2pKcXxW5/SJO6vKb9ek18HY2s57Hcb4RCUkGAlOqHYLB4IpwNpR9V+oOfxAUZuwtXVt69gt7lI
Q8Eb/NihMH/SJVrLtTKo8AddEV+sqALjStgdSW22Xiu1LVBt6p31ajQ2f2kNoXiSdq18zSdnesyN
upy+rtCSkx1J+R6vk9rZCGYGcsKyk5qRlbuzh6h6ADRgXPVjpTevewmWH+pJTfwKuXbSX5Jq2DQu
KAMQNHK4MmUAxgY5XWtiKkKRJ+5LkRcuU4AcXN4WeiH22jTG56zR4AxzG7EhezbWTpdcoa3WqqSa
dvkns1yqUzwCs2B2NUNLmPlHkXWQGVpkhopjW0FBTNYTsb7zpawtah6Q+6U7COrmNqKL3tlxdpsH
dRqUZ9kVKUPjND0mapeEMDIFA+bCyf/UdOkA12pPsHuwUTCiUxYhso28uKCLYzGlfkO42NJuFRJ+
HkTrmq89ZRbwf5Buz2ZsuqgNNe0Bgez6Luc4e2iz8bQHLyd4yJ+Bvx7iVNbUJTQWv14abx2SNdRN
h4Oih+ftOFMNwNZy41oDUlXoMYAnRbRVvh3B2U7kBupG8PavdCrxucJMCdtv+4q/NyclP2MZc+6c
m2pqnmmFA3W1ZBk9ZfSCp4HV23SnDyuXWySw6yFGDe/JxZQAoywj70nraWRBATmQnOYJU+NMtngZ
5aroHJ0abniSRJQZibRem4n2ox2RdNS9w+hRTlrNPD5BTfVJjymoDfC58IJIceH3tMLMTjSPFMmR
OFCewKi1U7xxYm6/THhR88z9np5HGhNyJk1I5yx0J6cwQ5f6F/06Goox2nbUbzBMNgO0a1xn8kuW
1RDv+cKfzWn9tfQHCTrks0y2Qa3Qcjv4trJ2kJIZyK//TmS7i8wIXdKJrg3EOPF/l9YxDgDYRKJN
CdWeSwe3+YYjmQr5OX7U6+ot/ZwMBesj2rDx03ZQbOMwFhrXZov+MA0yAKCnUeTSDQzTilmMR31Y
dkKQsK/OM4yxGU8UuKkC6l3XgAZba4JPSjPLvIuzHuTUaJP6kBoplMJKQxhAWPjK/digsHU3ly6M
dlTYH0yZzcrT27PENdvH+2Lm2A0MzeLJMvdzlSnA5deeYAZmKuwMJiB75HPO13H6Hq0XNHxdrB8p
MjTeAfLJ1O5asjuePHsl6kXNn705BTl1vRj5BTZPEPRa4YLwVn2BM5J8Tpkd+hkOf23epm1TfFsW
iysys5X1mtJ0outjS3EJQ+6HsT7R1jUhBG7yKZicXJLF5+kU5MAqXdTRnW4HHMXPBlcaWfR1r7lc
p1VJA5fpNWfqFIiWtNzZt3R66vyO7DY8axWB/hz9zrWtOtEp82bviQ/TTkLS6LRLlsySogmG52cJ
URCh7dan+4GreJeNbrldDA1t+RBbd30qu88ZJnzDLzh0ngqvmO5dW0GaogsubF2MWPJi3oAz/DaB
glW54opLbVVdQGx6YYSWV3WEUaQxxSj4gpz9CGb/uW0yxyBVvwbdM6NR4ebQ5eYhhjo/GNX6/kLy
RU/CcbiD9G1N76lejjcjGsQNwng93igSfk0HBfT8UpjNwZio664Ll2goJMLxXaU11QVD41rmS4UO
hTB5oj96b3v7KOavANLGMRIy3WeDq30pLGd5cuN+crYqt8BzS2fhV6OdxgeG2/nQED6xmbMiCupU
eRSZInCYml1Ytbmsaaly092sKVSdUMBHmxhl9ahZqq3qov6pYnX5uloQ+AaMRXdyrdEh1ChzZkrv
lsh4nvOsO8kRHjkg20k79ISHXpWkprH/jVTXR5PU7SCNFudM4M01I2T51bI8SsIWV9AVMc3tfKzk
5F4Xo3LRSkK6NsBzNJfk7tBp5yLnbn63mEZyGFRvJwd7ooCAUNeuzSm/6cmSy5U+uq0Gwd2EZpYK
5XV/0SoaWSDQQWS9bkH/3afGuckrVX+MaEJ4GpNC3BejeZtYQ3uZdVatETn6JULJel85FDEX/STd
mxa70j51imajxon6MdbHie4W92GJdftDj5h5V1NZtJbAVbXH96NBsTUQB8AXf9xjKC6DvtFvO3L9
fLtsEmtTqIl6hkApKISABb3rkrreTLqjbgrMez4N4QKgbGA9JtlHrdg6omR8iZqpLGgx6q1sCyPf
03LRFkUfKJpZbAYDFM+dVPmgY4B4Tglv7zgK2eB6iEq0pkpzGGyDq3o0speJ4/00slZcS119GYXb
XjXdMtPCMU6NHTgVPYodzW3hQB7T/Uyl0mmeMu0u12z5bWAHe5m9uG5fJ6kWwx2LeBSfJDv8IS7I
VG1a8VGnx+AuSegYzO0cFYWrTWcEDUZQIJ6n/kUce9ovboDI7U2nE9Hgz075tZDjdG6XNKO6cdbv
slQOz25qR2GMI/zWQwxyM/Vj7KDxYhEDWHCaa0eJ8is1avUqpJhCuTPz2qIirh83vF2OP5j2dGzo
SH5Je2kGVt08Rn2jHnNVPCEJGjZJxnXaZeqzBqSRoSY7K1jCP45jDCEL6Stwpnca4RRJckKBFN8Y
bt1f9STfk9skkWRQQZmoGhQdvZSTeR4TafIKXcDWBGcaUW16Lzn8lGvb5FJR0+RcjgTeUqD4ASIH
HKvAbi/02qT0WOYhOf5FqDUD14FOOU8y2R4nhRcRuWC2bM02R/jWQ2MMv603xp0bm/at6wl5XwvE
VL6o4Ew7mgGDfKG9y5HDVS0Q8TR9/GirrXaqhJKGmjE1QVzNFs6ksrxPM4SGfsb4saVSJQ0nfW0d
adRJ8XtpI3aYuyS5LSdhbHNDnR9QTAynuTPUD0SLcIOy4/qKO9CwT6eOAkBZeneGRAHRVH3CH3Wz
OeG8ai+JVRaEnVTduIGURzSTjLV27M2sv8N5qYYisg+uzNxzjczqUe2KCNCw7J+SPvmYRWUUkPXh
MlAQ2POIeqv1nW4i2qHt0Cc1JT5INaadxUvcrd3bfA5SZKPt09aDycl1eltsafGy+CaUMg+ayWq3
ZtpzOhaJF/utUxa7ZjTdp8bjhQ/NJO6jrHaAMtso23Acjns36+iwXd0aboQEbBLUgcFSdegBAOOo
9O5OBAWYBh0+c3+ahFlvR12fjC0/M11B4gN1ONxvvqAMtL+5RUJTbW5byz7xZPG5cZx27wkv2hTr
aNUQ9eIXwwzqBOBXB0WZ2ZhKWkBHtCeB27v91UhnShhh5A9QVwzgio5+wiE1XC+d2xiPnG/5layo
wBuC0pvK20ymRtDlVn3pyym2LwXVSEtgKZ7wBwl96lJ1+inXdDXeeghh+AKpzIK5reVIHqd7+hun
c5V33WYGjp+CrHMjdDLDeAXS0HDnxYhFCcdAv9tiZMxYpvcc91p9WaIxa/wyTrZt3s9nInWs6xaZ
CyKutlXCnu60o1EX8jRp7bxzq5RGNEt2D8lYHtuxPTXuMoWtp+Od6eruM0FZ6m6QrThqmEV3Inaf
GNTGrdOJcHCEeZchWCl8ZHg54NZUxsURPxNkNR2OCxGxpmiyAMSozqiqspdLb6jNpwljPT43nFmD
DzuMiYX2UrcyouWc90IpP8/D1N1SarjcKMki0k3cpFb/yZXNQ9MT0Ob4Iu3NSN9h0zeUQzTZuzYx
nEutFR8amimTU1W0DuVglfoqR6+5mvDrYDTgWjjkIy1DQCxzvnFRsjgXrIWW+oFOjYsHHi7yKrqt
m67dEv7li1UL1YwflsSsIQWEGzu3sd60t5x+B1lygo77Hzb5/2BdeC+txmuxGjTW8F1TZU9nO/9R
H5wzLEV2p9Z7a15XJyvNGBN7rWBy/+sHWn/RH+QWftG3ChPb5EQwaYh4n0KC4ZJmN+qC9kWCoIA9
tSw3smqZ1fgY6LRKSQxiTcAB6S/ccJ//7qOvdnoqOJBzQD+/V8k3yoyqfJ5qYkka/YEySTdM23Rm
lEB9UU8Kj2pLh3lQwajc/ELloK26lp9fO7HGOlKTNeOQ/Jp3bzLSPyWCuKgpr2v47cMY9+aVk7f6
Q5V1bFBE6/LiB/QfNEA3jCsqLSXsAFXsFPuY6omHv3433stQPNUg2R6p8Rq9aP4pEQYAv5/1mGXG
EcI8jAbwg5UmOjmkTvcFNXi6++vHs957BWBPDY2UJvhNAv3193FNWGhnOiCInKtK4Z1lwr4GgcRl
oEiAWb3uPycF0WDX8eD2dIoK24howcT2Xl5RhFxw3HE335AvZYqbUgzadanYS3MUcLxPQyK9zUAz
KwfEUkXM6qXdfVFj1fBAcUy53Ou2QqZ0SxngPu17dosGLWZtDaO87zTP6raLROvYBdTkGubLwhKZ
B5E7saXHkWWw4MUsoDnHxEPpoMMei7n7wn2i+ubi2bsn1IU1TrYdf99Gf/ysluY0nWMWYmU9MFW2
ak2JaPHs+m67Zu91OzdGZTnzF8WNWSMio+ZWs6cNJFv9/AaAlHarfY82+Qfe/BW8ic6ML9x/hzfv
6dD7T+qBVaDGD/6hHuA2SfY73biAltTc/BvifHO+4/MBJvCwZaEx+DfEaSIRWBOdXWNNHAV8/DfC
iQ0O+xYxofaaAKVq/ND//5+f0sS7d3/+0YFGC87P9xhSxREPYY7R8DihU3gL/PzB6MFlBigUtcoJ
7dlwx90eVwI016EsFtSDa566ugz6hRID5E21uWy0YaZ8WXOTkDV5fJhzuzwZHWVcWitdqHx1sIgs
zSqE81oG1lYlm1zGl7gx9mbObBZhMAhMs3oa+/x21E1G5jF2A2VVRpESPwVRZ3qAD1Xhd2auMoaZ
hX7PLT/xm0Z3ggUn6TXqou6hMihx6xxphnMvii+q0vuzazxmdfYNoTGzYNTfzd4sL1ltW7t2tMzK
x/VcXtJs6Y/Q1u1pdlirfJwl1PkhD8bEgj99Hm3nUFLutMmyRR6pM/e2sgOtyChWt8OYt5OdlaWU
sWGOwmGaGjaDqTUSf1Zxgy+qUDdqY0YIBlrrrAp3XxT6BU8LwYDS067KnKk7msowm7weokRiPk5y
eldbN9pKtQHP88x641aaoGQqx3I80iyXs//yYZWnRZr51rEU51hSf03TaVT6vek024mbM4xLBUIU
WB3IG9jXfWtVbTjOyZMHcvc4lpZ9ILp1eK40yiCTrvVCdTbq6LoRMy5yyr1Tyo1bJdHUE93BxnJf
CSPP+0061q7yOS8mzVn8uuiVZdvD4gifdbtbAkhdc0CRKlvpSwuYtjUq99qLPVWBjWrpWREMpOOu
1Dux1x2LMIKywrmcaqZzM5WVvLCaqNKHKy0T6btLZwy+jFPr7ORCDTJtou9TyRd8SJD2zGJZb+bX
ypxS0Bwq5TQhfKm/0zv172xP/p384RetVFDznRhC8C1XmmiljPAprvSRR2fjyiYJWbMe3EUyL3dV
W7sOu51DseG4pVZWBUQD6hTy4n23K2N36dR7hRMKQgqne4GtWf9uclZ/9zzn3y3QY1rNGKLh+XBH
MyJpH2qUL3fjm3t6fnNSo8PBVZ2vBmuimdDGKIh0vU26WrCTNze2/ubMlqtJO3/za1deS/1w3C5h
3erRpSoSYie4k8BRAucnT9F373c261pQrpbwZRjtYVu8OcV7EMgKKQPK9nm1kterqTxdHPzlEMvz
vXhznRurAT1/86Jbqy29XQ3qxWpVb1fTur3a1+WAkd1+87TzBNSrRe2sTbla3qfV/E4afnNrd6J6
gizHG48IGZ+8+eaZR2snDvpqpE9WSz3CcNz11pvTPl5N95pC7YyvrlZ8+ebKz94c+tpq1gfal5d+
NfC3q5XfwdOfMPnfeBnV8dGb4f/N+9+uMQBvd/l/DsRfHYimrXNC/fcD8VG+Jj/K6IzvP/D7QQhN
R84LOm4Xwa6lG2vmyr9kdBoRMMjkiHxUUavhUf7jINR/42xyCJj64wg0nFVap5K6ixUc4ES3/s4R
+Mbh/TBlQ+ohcVaR6jKlIbt6H59Ut3Wa1LM7X3nVoix54I7NPG9Le/SeEBcbB2JI4DmGGNKus8zu
izYjcp0wtN3ObYWCE0/ZiVzG6TbrGTbLVJsuyTxbt6jWOhVlfjGlEbXPBjcMIOOS3OJo5GY3T1Ub
9N6AffQxiSYPmyqyDTzZ8TisNBldfDdeaVJ1yV1J0GACGVe7nGzOnPb7kbl4Gg6x02tpdIicScmO
nuO2wz1IkWreK1XtEChjAupu4mxEd8J7aRqYUSJ0Ijxs4uNstv241GOsK4hT5IXoFKDJsUivo7JM
dq2jLysPZUeUc+rJwyJrY8+LqkPICOXTmJTpg5uZog2aMsnuaDi/lpNoDwtJG9ukjvpXT1OhjToi
O4iUEGlgq6hRKJEnQS3wpsXBK5bFSBCQ5BAyO+mbcVSH9qQ7S0kyKXqd6RpT2aAc0OSMc5hzf5zv
Wcn6RQ3VOCfzPTIbS3d2ekr41m7AlSrbvabSy8lSXJJxmk8Xu1BTcdWgJqz4FECh9XL4vqP+c0f4
1R0BThPG/r/fEZ6+Clpw5E83he8/8y8BgPabSXQc3zqk4zb2Dlbg328KjvGbidIaJp81dp1zeaR/
RUFY3BT4oFzIA2zy78Zjh9gVhmZUA/TmcCt5Nw7/1Xj8DuXghmRpcOI8Qx7ERMz/M8rhakO/pLVr
Qf930ifPlSSh+Jc2dTaAn9Z84gUIqIWRZ7fmJvTe3RH1Qwsnjqy8z0jkBWDzcCFNUf1SyWG6pTrM
OBRLm4uwXliAf/g8/gOOs35ef3pwxM34PHjbHN7sn18ioQnFZORoWGPTgy10RDcy0Wo8rqXml0zT
69eYe5MHqpAaIaRA+nUipxWLMtt2WAhtbXzPUkgYGtSMVmmPfV4nN51LZTH2IXRPchbNpovj5arv
nOhSQqWH/4cX4XDzZjTiUPgTUKLClxmlXLx9u3AXoQRs2ZYKPG/qjPNja6hDEGk5/JxSzgOiOWjz
0cOIbdXxzPNLvenWrvTptu7w96kDDKjnJct2cPPiMHlDviU9kyUewmA7V9DKvlJWv8Q6/sPn4DqI
BzggTYeF/+fPoTONvp+d0SMXvBlDoS7QYIOYdw7bzF+/W+9RnPVy4xA2kNyswpr3fhFEB3gvNR5p
QD28J92KD89226OQRnunWghX//rx3n2JKMjUuK7RlK6ikz9H2epah3BBKXi8OBV33FE6HzLb+0X2
9XuoiEehKItcCXyILtPFu/fPE9wuYAvdvcD9x6aafWsML93nnfvw1y/nzc3yw7ywvh4Ksihd5IvH
FPP+ppDFmu6NXIN7fdGKw+J0TKMe18w888HNpUFKFXVTHZ01Mr9gAHHPRA3nIc7w6JL01XIqLau9
I6MTQt4eSKRsNJZmf9AMGlqLJjoCQ8+7lGvzcYgd6iuNBSqaiuMRs6QZ8yBopPUNXTPpvtPt7sNo
L+n+r1/kd4fXT6+S3hisLqRNkGeL7Wb1wP2AC0RY03sw7YmaCUMDp6/HgxNH3UFB+bMlH1P3baP+
NhVCCa0cgzEXb7aHkEBtqTVymzcCjWeejqkvKyNs7Ur9oCGfuLa82XxxkIF8YKXYCG3U7zWUBmDY
iCwCgXjpQVdzb5ssKfHgQ4KKJ670sIrTeUdpoMZ8/8LtjB5maVk3ca9b+4HOhhOnS8J0EukbI7bT
vVJ5M/XgablhAtJ2nVG7DyKyskOmYN+tSD3DixNHnxMOngBjI4KiZhlumkIb6cpeHPOMg7pgpFgj
TAfdDDAd9QEkUl0EUovrfS7q/El2VVC0IBVVOSs3ltfMX2YkIIguE7l6xo2dFZmwHpmd6MGSNzZa
psW8s1DSwhB05Qc8A/k3Yv9I/clVb54DTyQA6WO9Do5VMn103CoPnZLy4jVI4YDrejovrWff2EXu
hoQIVh6ZaOl404OQfELnaL2qbbdRJo/siij/quSKe6Ww3WHaTNlTHXFkAuVZ21q7yXXvgGKquiYU
DE4Wll/6sRCKT9vWTm2y8/p+hnVBpQswleLjc+p8rTSercQefRMRzSHOy/JsRs38qBS51Pm/6nKN
wgh11LzuaSrnS5CVo7HTa89FCWAar5B63W3G+1QdJKNo0Dqd8ZCb2yppuCIGOiL71jBeEfnUWzQO
Smg0E0rWWq/EY4XVIqjzaeSjmTK/m2h1H+d+myTGnR6V/YZ723CQRQ2BrEDWr9F7XwzBZy5srSE/
pLhKCYAArx/ykAQK7MRRvhYfSHJKVPXY6Chf1Ng0/cyb4vsqi69Il31JplndJ1KqiAEWUmSE/QFd
9KsOhBGOossCZQ1tkMSUbg2UQGcHWvpYWbnn18NCFKBqoDrPWoVFVoUY9pSEW1Q/BlpZZYGZ1dNJ
cYkgybupCmbFjZ6VJpl5MlO0RRVrBgkKvtoXaos0nMPICTmGULzHeNPDbEzRu8W2vhNdp5yspa7P
ODTVQEzW/Jrhh0T20jkuXBwlaL6qZ83NQmwqt6lOAwKbNfOQVFOx14xU3Ts1Xxdbwe0BMNLqeAI2
+gg0lzgJdJRMKNBUs+qzGMwYBlbrv9hON380BjEeES4Nh3zw8BlhdTgLNAb47XNI2kgdDj1SqBtl
zhtsyvMcw4hmTqcdqtRzljbUSCmBUY1LtNjL9GgOarWlFS45kK/RbMwCNjyb4dQ9A9mfBqJ/Tif0
T8QOyjWnrzpnVY9Ona2sPXqNCm1e9/NOsWlSazv6LSL4v2+DFGN9rcJYhTRtDMEyzKovaj0PmzWy
OUWBuNMWomZ1ZJwbdRj1Da9YHB0bhA6NTY4YErfvItXuw+KN5g1Vyer1nKptH5JCYLO1EUz7VcuQ
vnsF3eJzlonPiUM0gV2nzlOSyupcWY72oKjMF0XdJDd5PjKd0AzLeTGqbH8gSWFUTGRQ9ITDE5Fn
55cCqv9jlhl5mKt0m6YKc6FiNfOuyDXUaWabb5vY659qtI+HNrW6L4uSqEjiTe49ghdJGMpyZRd1
dFwwqu5J22+ujWSJjvCjnFwjKqoA9xuhf3XVbBCs8spxZd14mI9Cqzf0TUsT7YZ815jMhCbq/Nxc
+BndK7oPMb5UxOYGzyTvPWjYgea8SLFXDwkAGnKbPLM2gLXWDYRGgXa2S3eNRBNG1EkReE4fHZlV
rKCJ0DYwRwpieLheNSOZvzEDD0/pILiv13p7zCgchIcl0n+nqWW7iyoFn7eolcvMAyShggbdX1Ae
8bTnxHoZEZcjOLITeVGdhn+jufMiVL0NScTWPlIRgu4dM4QztPWuy9YcNuZF42RN6g4oE7xO9Aat
Ka25bZJ2OpQ5yqWhyJJtbUTJpq76By1SCKeQVCJY+WhtnFS9FdH/sndey3Ej27b9lfMD6IA3jwco
w6oii06OesmgRAneJlzi6+9AqXtvieojRd/nftnRsUUSVTCJXGvNOWYVjGGexOO+a6BS7Dn9Xv65
s/02uaYgbkfuZodG6VwNKuxLnPidhZfmOoC71LCyKok5zTft5Dx/4xtcXu//Fqy/K1jZV1N9/d8F
6/svsv+fv9Wtf/vNv8pW7w/mNa6LjfPSylrF6X+Wrb75h+swuCG/OmBH6tKc+k/Zqv9BdWewFfYo
eKEaU4v9yTOmpUXN6q6bSmaedKGCf1K2uhee3w+7N4hnxgrF9wyD9tZrr3SsbHSbWZwcZOkNp9qv
HAuXRLOmaZf2prBXhXI+WMYDw1LUvHER6umcbuhNT1d50mkIrsTg7bo+6B5JytJYd4vgXer3xT4J
tDi0LioZZG4tQ4BVO0PijXOQKPq6HdQ1sSpIbJQ2AcJ4J4S66m7GgPXTWUU5rbCP9GIGgptVDJqm
9OO3RiXxO44OfrLAzT4E0/TOuKh9bOigbxf6vxFfCfnpqOmbftUHkfxsHLFWIxqaV/1QLzSkRIsm
2gdHtSkS6MVoKKQ8VEe1dp+KJpObZM6mqw5t3M0yqSqcJYolHCHjKVtVTGxjrB0y02RFBbstgdDr
N0dcK7dm6aa05tFDuZ6DwikhrPYxThwsjatyKpP8M7hm4xQY6dsaydk61hlvfFtRPCLG0VqIaTH6
shjSgN0/5uhF70RtWPfiIt2qLzKumoDu0C58bdkEA4FOvjfaW3PVfrlo+zZ85nxjSWRr+M/L0NTw
Z4rZek8CaHNlICTzVkWZMSS3GMbGfmMq3S42HvuwyHYmO4TwsdjsDbqRaITKZcriLn0oyv6K4BqM
OwBQsrBJF2OrjSbu0mxlkHSycrgeznC9+ECTEMalq0JuWLVyvPTeiUrpx2Dq3iocs1HABOxjN2Xq
CA/Gw3/MnNDJ1TY2emdTZHH8IO3KqtDk4PoC69qei4t0LyjKxAP8Urvs6aV7l1ua2GgJcyrRCfMe
T3K2dWKX4dzSfCHqAIFgpRZ3K9o0vltQ6R3ngBoic62IGOD5mopLhIWBVBDHsrg3rP5DTAcQobyX
H5KLQBF3MGLF+SJcxC0sP+pTO3xNs9G4R5bpnNZOz2Pu2tkGjO6AQkm2btSPZLdi6y27G9TiH6fZ
Hs5aQ+yGOelf7KqktJlqjMgM3Q7jqrQsVs0lDU9jDW9X/hMmkeHNog11lAFgQ5tAnRUtF/mmfpFy
CpdhTFRU0/QR+X6tbww1pDRQtBaLar7qQReu8tbxelLTV1LzPSAzTKqrhrRpsbNEM2CZ+xGJ6eQY
T4sMnvSOVAR0DdhPdNrMgZs2UPLZ0HX7cZWrIpJz37N3JRyl+aKbg1BhtspbeV/pV04xjv5tUuDM
rpAFR1nimlcxa84DfwEniCWTs8QhRxU5HWajKql8XTuZoyGWk3kjL1JbX5BZyB6heSovUtxuVeV2
utwR2i7uxlWx263aXXVR8Y7oeQeEvejmkkN+EfvCJfPLq0EYTNkYUGUnZIdZvk0lTopw1mvnRuIC
3HpWnRySUhjbtumn0PU0De2k67+3u1I5BFKdKh0iRtzLZJ/7iLuECzvNEQorhK6mXWWD74rnIv8w
47HYlFk7nXwA3DZz17CBiob+i6l0CNjMuU/qMt82bo77gGZ4BDiITSrg4mOWW0zlkIzsR1um0WiU
8c00OhNnIFu9h4XuHBw8FTez3mvvphihanEa2OluyoJcIhLlan87a1YJqu3kqvmDiXRsU3fSPMyL
WAjyks2pcPT6xijWSCDH1mYmxcwBdTZrjuUdIKQhefS69h6+kfWGRlASuZhmN4ljJFOkmkXtBeIi
+vBFnj8tGXNom3CZk2MbtLe6ER+PDztlHJI5dLyg262R1+G8jOdiidVXWgOYHEfP2+Hftwm4TpsB
C478bAu33bhegiAycStjhRAMB1GqIqpRMl2nxfCRF4u7w8A5XlULyPqwELW2hH0zTVTiZdp/Nive
NlvP9uS1XTJ7H2PjMSZz5crSSv2Uso+LusrP9oUH3ZEexZVsfHzZvGC3lVeryKg0DMldpR90svIi
EeTJwZ3wZ7Op1E9uzzabRrO/kzgZrwfPCE5z5aUIrosH4S4q8mTs7acmkH4ouvTrkKqhRo7so25v
WHsnYyw2gWW2hzYwoKNncd5u9Nm664w60urZJLiPR/QmaYCRpDqWrrwAvqYWcAUOg94jLTexm4b2
NJdli7l6li/IxecoJrttmxGic91b1IvLYCeHbgk++UhyD7HTvbRBPMCvnD4xlxq2uqGM7TDwujG6
5OBDErlieGNtSuGfR3pNNCess1XCCvCH0bmHiFfuOk2eY5U9DLrU7qcku5s5r0cxOyZPY3GOvXLZ
zW4Onn1Ogc7Tn5IuRABElDbMsAr9JK7jjv3pWzvHuTwNnNeHdkhj97hkvRpulNTjeospCekCUxks
yIDIVJyENjwEfetW/gKrXQTN8limeqB9mKQ5q02KL2LZULisPo28QmEAkbDAA+8hsVJEm8ePeY7l
fLOMC1sZmRf2ecQ8z22FLyBkiIwhQjfwEajamDHvDgAkzNrUCCnJuuW91Qzz+7LW56PXZ8ZpAGGx
bwm6gqxZggqNDJWPRyqtiaW/qDgHqMOuFL2MrVGyYvq55j6rzM827OeyIx36AWqt6ZUP/jIAENRL
iROFvb8XTDtl+vFLC1drL/vJuZPKb3coIAw6Az0e5bJiec1bixOUKwxGiR7H79CRNBsvo5iF0gx8
Kygt+yrtFntEfuMMNIQGgyQ+16I+qWl2n7pmKJNtb3YMGUNTDdSPvLn0nSN5t4W+SnxyDTxoekuO
G0sRhBRvCAIdh8NFiAzqX6OV1xIQr4uV28l8NLg1YESAKeuXNt3lThtsaz9Yug3cBXeTM9J/wrSf
GJs507N7P+nahyygvYDdHhJajSJuL1Mx7zoGwFeLkczosHPwG6GuOg8xW6f69wWEn42QgXFdZn7p
AP6c1YfFSuEcSGdv9WJo4Uv0FEXoji1+PxUAESwYGikdm1ADbbK1Zg0BkFphR+yAWpKxiOU62Kmt
vxcC/CdzTZFE8WCR0tYou8JElMOATEG1fWDxXrYWJ+mEae+T7eVYisGNlyFXFLltkSP2xBQHYWDq
h0yFOMHNqAdvCjTfTcrbqiVHI3LzZNj2TnID46fZBVPZX0+D5xxc+A+KICjfuZcFzMqtdKpibyPR
3wZctKM/SCTZYL/Vyyx8rOrsud+CvvdOwk4qHDFq9K4liix3I2IjDm5K4CCRqbwPfWnJ94rilQaB
YyPioKo2wbIdOowVyILQAT1ZjT1OAOhglKSg7XiXmMFNQZ/ti6nBCaTPbzyznqbHdNIMWC+2+2Ek
W0PBsCg9vN5tCv2g1wEfxFSkTDp66wGltrV13KkCIujl29xOgz2q8WHrzON4WrxxOlOqTg8SkU6Y
VRMCcAgRYY0A5Vm1KFxCs67tnZHWvRs2RoOc0hxhZdYzlEzRt1sNjOfOJO/sxWQCc41Bczn72Lof
m4mBdcR6nn3FPSnfBJVefIgNvYgp7LPgiCtXHDHh6Ee9Ee3O43496W3s3ltLP0UTjZiDuegcYHG0
EJBbs1WVZ7D3192t4wiaiBh6cpbmstpBr3L2oO6qw6xjo2iCYnpT4/XaaXoHzK/NblMCrMJsldFn
q6CeRWLc8ADysHijuZEjK5+1TriTVYyfr7J8dVHo56tYv15l+/lFwJ+yRylKvWUDhbw/uSj9vYvo
f5X/j309vaDwwRPQrPaA8eIUmFbTwL/1f9Wnvfpt/Y+Q+5f1fyo/A9tKqx9G1u7lt/6s/X33DxYw
06Hw/w/z6c/aP1gjCggBDNBurkO87wWdaFaQr6ME5V/WZHI+xp+1/6roJPcI1zgqd8TefMJ/MLL+
cbq3xjw7nkNnlKxn24RYtf77d3MbBldJPtCfP1HXIE4pmeQ6BjKVRSlULH2HRfy7E/Q3E+S/OyDN
EFIcDNQ9TOF+PGDOt27MprxE/AGYGemhLsHARLUAhxzz5vlN1OKPg75vX9CzAbrzqmCO+XpQSloR
JY3p2SevTtznLOAAhLEYb6SDf/nXX+3HwfzlUFxqrrXDhBwF+quv1iUTHv7csE95OTnPqZcxhekX
lPgu3udzvyzBOy/PjDODpfnh14f+m2/5TTTMpBb/6OsGztSycuhaZ5+kiYO08nH1hJSh/qYcYwTj
vz7YK6PB5YtyByIAZhMPQ2t9Rr6/aWagU2yDUvs01S4H8pqOgeSU6Tg7xt7jRVtZWZMcUVlib1Zd
MsoPtlEXyWaGqxHpbNj/0TR3/UD0wnyXQZ7BmBXzx48fCEmiGIpY2Cd/oqiOLlZkXYNo/v95rDWL
hGxg2+DGeTU5jmn9FAi2bFTMk3EebE2+UFvPD0Nm/k5tsZ7H/7blvn2tVbHirGmVvv7az5D2Tacx
mLBP5Ip9/WZtNuEv//pq/nzrIJdxsTBwDtf25KuLqdN28HqzsE9LjsU780c8Ir5LBWIsOSPnXx/s
FX3y21cCPYfowgKG+lPYO3gnY1w0wzplZoolBa0tBAOhYSW/+LH9NneebVfxkCKzeFBJD/IfAtw3
BdYPuvbvdex/cwfjx2bZ09dHlcCCVzeMMPEjCTe3TzNq6qOVV3TuiERn9q5J7tA2wDaU52bnhmoZ
gJtfHl589AD1AwTJvz4pf3cFbBs6V7BeaU9/dUflkPLmMgdkdoGwI2WEk7uSHewGlPg/PxT2Eh8p
JK+Wnxwyc+N3dee11il1OL3BhWOhFatg0V8N/r8+2I9LPbhm1A4oOYhMxpD08+3bJH1dtG2jHYXS
sbZoBBk8VYQtPi0XWz+zWf839/JqnPjuiVkPiZ5jDelzuZtRd7x6nTX5gqwEatlRpxTfw3fAWS87
iaxv0uaHVKJUZD+/AFr3M/NNGiOaLuceBoFWIZTAK9xewbPrri4rCLp5LDdqMSFJiESDjZEaSAd+
fZLgzfz4mXnxe6ym3Ij4pUDbvE6IRbaY2TMF3BFcXLmDRbfs6tSFAmXIfAhrvVRzHMGm7Wrc91mj
3K3BH7tn8A4UBE8+nxFrK2uvcOL+ZUHZ9DKbObcuoiSeK7PVWHn1LjPG0DEmagJKBfu5Tfz5oXAB
NegZv9ahNDt4mNg7zL8mozkza5962q4nDMLWscs4gSFGfXUXp4XWbeFLMsBeEg3dQCBa48qQDn9a
egnDzDJI3DwqulRYYYxr3t0XVcsxfM60KxNFDCByEjL8bCbFdCuhnSSgrEBDGs2TYqe97AkgCtzj
hM/+JEk3BP7dGVVypDrtX/KsaJ+8hgHFsTRWdx0d3DuNLE8YHdja0o+GAoIOpwwEVA75jJzDluHp
U9Xn7nOego2iV206z8oI5Iu8eOXccXSeS5Wbn5tFmHCTvfahc/sSUz5UAi+NMSuYRC+DXQwc3jD0
UpjKMhg42TP8DVsQxGDNNmdUpOKdAgm8F5YlXzrZE+BRm8Yb5qGcnwDKwQNW/uWdiZTnpQlsrtNF
O2zMnXzJy9hclTJYzRYpsLv7qgveDY3ipwhZsA6BqPgrZaYM9LWcN5vOTPvtjVrxpt5B9oRcrMqk
y1ZHX4+swvO4s+3EtRW9BLV4x2TdmGiZN9/FLdkSOvCLh7xWGMMKXdPcDUWocW7TlruGrqnz7Llr
ogW9flILABopYO668Nxjs66X2uhBfIE4jfrFhCjURmiEwP91Pe9Ft054/mo9VvG2XHzjnGhlwaV0
SmgoooYTuvGUvXJvcrHqCyqLe3nMtOCdxJGPf61HdUdjE5aR4fMu6unGzzsFvtBEJoRoPGosBtWE
KlDfGmnpPI916zwThhKYTCy6oKD4M0jFthbzallw/m/M2LU/VuNYEfaRqpuipTlHpxzAeaYRvk3p
qXfHtKjRShcrukYW84yoeamHjS6F+6YoFkhruovOJvTwrZwJm9ZPpZ3UuJPzAHajI2mpM87Cpr6o
NzkKRLzqSdOADCCPdsWSJSGuh+q+b6SPaV4M5Zfa6fqvvk0qCl2i4Ry4zoCwA9gQbfGclSlaChYu
qlS81L2mmg/IeTq5k45yPyOMNjYSieV1LfUu3mFQ9SaiLRpc+ozn92M91OeAMcUUVYtMPsYW8FCv
7umeU0zv20qJk6F6r937cnKfmrRcZYvN8hFleX0Ek8bsZJ7s5SPm45xa2FywTI5cRl84Y4QeofqY
MZ3qN9WIVx8ugrdfN6N0cOZWQhrsSm3bsgcMx8Esd6UP74CFSdBT1cXDQPfqUOVtc8i6RO6UM6gv
AvHYNtFSDTdWXX5I89EGFggcsalw32StTOEqdM8YuXg+0kXbCLMENTkSL1RSxmedr51XsRHLvyWQ
weSdRRfK9QqLZJx8HXkQSUJvNwaTL+dmumanizrPMpSzqdIRpZIQHAiArdhARKBXinE6KpgBbJZa
Mbop6+FtA5yqicZK7gbmVVGV6J8LT9YfgiI1wzQw5p3UQFkOBZ8jEH15z1uJyKGF5f3atdspbGKd
KwobPruuvaC60/uhuSOXmZtac9mRPROlZZw11DcylJKKYVujgchO7izWTpYFIY+OHath3OksSPUC
VQpSLbes3o8B5JgBQ5c/0PQh6iaZq7CvW30Mad0AODIdrX4Shj3foRwhEGjNaukZvfgMSxwBCcok
0YiWxvrXjLmR+zztWYJYjdmYrd4FbaaOkjJjC+cyOH0zNjaP/pA4RNrMpNNfOUZOdFDDbbv2PNbx
MYTAJxOKLvu5ZJhQaxDksUofZVN+pE/oN19VM9qhJEKGpofXy22V2dOX0gezGjm55rwPXBEcuiSQ
V+i16BFXc5wyMTOy5JMc++escWg+2WkcRwIwivxQMDfTHtOlwYjgmwlt7i7DVVDgDEumqb3KcPfu
lF81b5cgLmHFevb0lply+eDGzVezWD7MiAFv0an1V6yrRLeYpD9sbXAsL3GfxC9Lmk6P8eBx5Xji
4UyC2wzQXHrTEo5Julr0CukdXSeFTTxPBU49iUmYFtpAF+yqD2b9ZLe1umklzTN3mVMt7MjFZX7L
VUDpBUP6HcCqudrORl/czPiob+FaFbctHJeHMiUwo6sNxiijVmxpxFqf6sAdT73b0JZzhJm6ofSt
NGJGn9B9XyZgQW3BchEIOLalbx/VNH4SjTY9Tn2c3xvDoN90tPI/5pObQwEGbMG7EqRH2EJmOAe2
Sm/QiVlHLZhAEidjLJ/NdGpOWJaDbZWSwIo6XxOh3cuyQ3Oj0h2AyQGUpmGaZLTYeE92SVFZb9y8
gXNT4Rhs0kRc62pY7vtEryE+x9PTUPQtMwsp7fQ4p/PsRH6tay7YjMnPz+6sT80+SAZ5RZWrXWfe
Ur/FtwE7V4NKW62dXj3HIONP54k3/FdjbOXN0DTEC/AiPOGHL4tNEyQok2qD8iJhcdvnNkaQqGFn
oUXx6I33sTnSVa4ygchGsuQ95XNvoUIonOs5NVlGUQGQh9U2YzVtzLIbCD0FYnfTe2pxQC63hr/1
C89mQTSmL8Q8DWIXaJBr44ZAFdtuUSkVLqyrwUsfZGm0bwdDyXc+4K7tOOMtWsjACnNU+MCfoeEw
UMs85I1ER0CVWZIX5Gy8h3odmbog8rjY2Jyqu3GhTsFNR0yNU4v01tRh+undpN04ac+kKLVaa+dr
Vgdvo6mcXSs9Z4pqMw3kfuDe/SqKZH7f+Fb/eXKE9zK5PYhRvXEHGcnCIKcmqwsymIWPpJe0+hb0
YLIoeKZ989VJ5vhOZiXu1iWV/dGa5qRGrIarNJnTVoW21wFm4u18qxVTtjV1V/SbIGbPHi9qniGf
1PBOncHu/VM+6AqTqEfEFqkm4PDiJbsF6eXpoWCSe1sFBZhyOsHafaJZXDU884aNrncibebdjAJL
2N8q2H+1UL/thdIl+660+SnV/b2qy7SKf+yEXn7nP46+Nbmd4t+lH7q69NAz/dkJNQyDf/K+969/
792B8ejzzgONTwvvv41Q/Q96et7qXrVQQq000H/QCP2x10IrUndWPwCeQmJTaLCuRfp3jVAxTEbq
iHY6D+VLLItNUnz67mz8TeNzVcD/t5nz8wFelabdbBVlM3MAP2PhRKA8BM/peE6DKClffn2oS2Po
h2PRWKG7YmI4CMgQfN1RUCh1C4dtMliLgtqbrSnkP91VCKzMvHU+yksoMqY7v9f3enNJTa4LR5Gh
jI+yjcsXbI6roTlmqKwH3h4+vr7nVTl8IdfWT8vrobMlWC+dN82hIMVJdJj7ELuCX6nFG9X2Oxo8
zlEyPr3LUOOkFBCircj7qkyo6VaHnNEcXY154DRaAYSromyT/LENzHjskM9X1J4bPgQzztRVmECq
wTx2FGtvSUoZToVoB8z9eAOnHTmHhVWePHzkG2d2mQgZuTN9RNPsAnaLS0CGTD4jyDE4Gm3NI4wt
64NEe5yAHNrV1hpjEeCGRnfaz2LvUbjKb63hf1eN36waPJzWd/fuT4vG/xbPn57LH5C/337lr+mJ
/cc64TCQR1LFu2tU819rhu/jBeQWR7i4tnQurcQ/Fw0Lwx9Xk/WEObRLe4Vn8S/lpP6HybBjTbBF
ZqxbwT8L0/jxmebhcsFx8ClYoUwKq1dtRGDgpi0tW7sKNM3GtZqp5WoIbPnmu3PyN0vHjw1CoEYc
Zu0RwRXC7vdTt3IxJDCEZdSAYtrGm7wmU8sadP+2nEYkLb8+1utuFMcKMPLgbSZx16VH++M6yLXI
6HNY4koZdXCru2tMGpqJo73olOFuiX7y1weEJvHTWWRziEuK9ZemJHGuPx5yzqXTGl4ncP9DAgxF
W/fXdTfAO6w16L2Rz17zHe1/y9zpQzzC1KQbpvZuPZnVvnWIF3XGkXCxYcZm10C+uQpgLbHiBJ3+
qZrT7roNZLC/pLZiikr3JQtKBFEDmkFHfisM4mBPU6t/S3BpdQxG4lcJXsTXrIgKtOOMIFErrpK9
avXyQNNQIW+X5b2p2csXSDsLzAW7e4de/EYn0YiqrqiioSn0q8W08hvao64fJZk13JtyKL8u1lLf
LtaUvTX1NMOTIIqd05JOTwdjjODaTVd6LVj8ltbc+yM74q5V0xaFRBMWvSUBpvb1uSPSIOyL3Hpm
xq1dFaRRbJYOcFeLehAK2RwIN/I1s/4sYWBdu0s5E1SxJEOot5MP58+3d7o0u6c0Zy+fb+YE1UUb
egoMmnwiV8lR8prc5WznVdSn0SS4zyM2Z3qD+qOsPg2d1zxlQ+y/z4LcfAhiPUgYpMvgJfMl/HmD
jDzkK6aq81DLUoQeow+ehZd58ilPwKkSc2EXt4gqfYgQdlxfe8M0nNRQTe/gwyNRFGm3Mc2Cey9b
YhnaIHFvU4SE7CP1CDuPekiwNoEz0run0qvHXY1ADv2sy858rt3ypVt96UmVfFbwuDYxbfFTHPhD
ExqLk5SAI+vP2KeKm7Yol/fwdbR72KvLtY6ng6J7NvKDW426tjKhhQ7rVnu0XQj4pFDYV+NUkfCn
0pwGWjywZXB7uHe0Y7dLvLgVfNY0OHIKEBEL93PbFwjBpu5crYBnGMYvukXM2TqBEFqPUDOP3wZS
I3BSNMVea3x2z1BKIrLQKnbmth4FgmLOa/oT7FWb9N0+Vhjk/eyZwZHgh72PlhisTVK7aotKq30Q
U2Feu4m8c+ZpMkLA9ja3Nk8P6q0R+QGeQFrCX+bSQ9HYaf1NblbLp35GEceVdT41c57fpgFmunzp
+4fW6QnQ6v2Htg3S7eAsHzQ8HGdzwbWFqESesaotW4rC6bGqSDaMjWDcoR6/ryZ8azRizKs09ycq
/J4GgPpcuSnKDzEOayQo5GT4/srHThUuMoNDGJe5s3XNQeWRKlqiW33k3POhCGgmlhExPvSPhQat
410uJ4i44WwOZG1xImoiYNQoszd2l/kxHVAjm/FAvfFUn5AZI71VEZJ0eQT4M3VCp2WXEPR+RbrG
uLjeh1mzY+IL6QVDNfKxQ21oeCvkf6AbwYbEZe/ugOws8cOYO/yk1aRjfKaRPiQhobLVdBe7Wkyk
W+O2MjkFFGZ1GkoxOU9mkwxdFuqV0FAMgXg132XDpFGBrWTgF29OuFAJ3DLtSJZGPHSPeSkqbCs0
qvMnHDz5Y7BGIdPxYRmuSw8zo94X7zyhSAMRlolUbBqIzkVuU+vhtIwT+b9aEuyd3rKOkyla4LzE
X5ulpnto5hQpquXaOYLaDnNYtuv/7QlXPCpFFqxrVribKqMifSzHr7OyKWjY2xVwhaGwD43UyWGe
CXrty2GporIVgofdh3DR2mtDyBs9InyZLOH8XrNm1/ToSuo+WZQKCewlEm3u+K+216rHha5vFlLP
Dw15t1N5P1t288V2bf+aDwIlIl/bUo0KymUzuERmbDs11QdfL4LbwkndZ7aQfD6rGI2dkB5p1FPu
odnxwcXTVKPNwMnoCWL2yay29J7uV448YOMvZf0IIpZJvWQbQZlNEMzAc1tsLq+6f3eBv9kFOphN
v9sU/LQLjJ6L9Gvdvcp++PZbfxWPMF9WLYxD7YjAAiP6fzaCFGx/2FRvOttDVOPg1P5roVlxMBiS
YcQw3zYve8S/NoIm0Q+r7IZ6hZGh/882gsa6R/m+4nLYwKCfwaWzsmFga/64h6H1VjftMMxndIhw
AifBVKO2svX286bxnleSOmbzSPiQTrbrUw/96m1uQ4YNZVC17787e3+zX7xQ2F59Gkav6IaQJ9jr
9vjHT8MD2uR0x8az2VYGmdkAC8PBq0k1mhGNYZqb7OHJGxs2SV3p00lus465klikZ7Pd8qqXoO/1
W/5GMmzMojDeIovzSSaiL/nFUBrt7V9/4ovK4PUnBlIHu5KVjj3uqxm4nXpAnYCvna3ZiWMoxkvx
Fnq0b+1opmGPGdVsZOh+WY8WDwEps0jd2pcgD4xNN9b9SzJLaUS4BaAx9ylZBSAfedV6HWPJLbkA
yR1mwyNpZgwpGMEzYkraU05o+YwrQHNvUkYU5beq7/+UGVBmvLopPEQGHhcCfQXb07Xn8F1PwVNa
PGlNIc+XIIU6poWBuYmwK0YZSJ6muQseG2EUH359Ml/tp3UPMAcEJBCg3Iv8z/qxvjsspJ/YbmRc
nVFPG2diTIdzJbso9UXy7tdHejVuvxyJMEPdWykH8IJe3WcN0tSF2U59JuWHkfLEyGAvel+ZIYrO
LT5XZg30SH3cK5Yzlb+7adab4vubZi39iFKknqPKY3V4dXhkc6SmVGzUvVU2AkwA1GexfgZnKeXW
7Rj+KJ1Lv5+KdjKRB9fel74I5IE8bvt6di1IcezD6zzKvKp8a3WNyQ7KRwLbaGTX6tpSerD1ahsh
l+Uuw28qn9eFD6cPhAfLhuUGps2zypr2/YXS3cGpEJcS0jyI8hnFMTZOQ8v7yg4tpar4SIZ5/in2
g+Z6XtoEV7A9p4CdRu9rz26rJt4j9jB3ZeOXtLO8l9FpEu93Ya3OTxcZmg03EVQH1laezlcVodv5
zEQR4txkdrvOfDf0TtbQj9mCc8j+DeN4i6sIw8wQJkniRUzq91QWzR4TkIlkti0fmsIhgNorpvj9
lJX1QcmeeZ7TNm9dCZiAzpCg8sloE9GhziaIkLI6T4hxblttIQCV3SQ+k4XNUGSOSXnluH3xgPf+
LlYVrMBi8NpzL9o3PTsbi5EUPSaUASZrgz0sQOEmP7suEsd/Qr1uHxPXN64XKODELuoJFCtuuvSg
+Z0qw0nhLDAmR9vQfP/cyLZ/HHSNjjSybY9tBaxlEM3mmzZBS7EXnsZsZEly8Smw9G4M06rVPg6l
V26ICDEPOf7og9EGxUs6Ni7PvVXmj2kgZsDYrR0fO9ENkeI87A1snrftVM5be+ranWHMxriFiU78
ACBfBj2jmYhtKa1uM5BinQiNLEcQX/0VrxqT2S7maPpcXvFhLvXkZHZB8wj/ztkPQaaZO+mWy7Pv
1t1W6nMGrCb34502z/qzKYvpq4ybhpQiE8DCmnI5xru5hzBoTdO0VfE4+DvUJ8mG8rO8qvhRRPw2
QV7uWI5emKEnZ4goCFX0ameG19cTFGGxpSv3nZtvY3tQ+v0ECHWTSnwjKKNtGoRWPzFwmC1vvnbz
ZSnE/TC10ORhOjLu7V5ILTDN5Umi3PHKBJk9S3n92VRl1lsARHoMU/q5z/syn49B2i77MRh6cSi7
NRwlI2XkEe+WBQPDInZk4BqIkAI+mLlcoAc2FQKwJKKCntotTo4YAELRG+I2oSDwAHYob0o29BqD
/tplPMcdNWHAlFM08C7cuVqSiduRR4f8XZiCVNSGlctyVxVpF4ToCmww7POYuuxyAVAxDhJ6ZUf1
KkFCMkMK825ipEgVKtgV7NYESERYi8OKWYFwGCI0HIgnMNzF8k5CuSy3dZz6X7VhxDK+0Wuz36fE
v/tnqM9o2yvL6xEkRNUs20VdSfQ8XbJt4sQrt0KOZBQFWDNT1BNEsl8xWCubyDEVsiFvdlSx7wBV
E+2OSvi91pRondAqrdNdgMTabZHpmuSUV9X7rCyD8mB1CNKhkPbuwzJQW2DMQ+RyQgFLTOEazZb0
9IzHpnrkZWyBbUP9shsaPgFjSmylWyQ7C9Y8ol2mmxL/idhqPCrdhvCM4diBxiX5QFjxsPFA1RMi
6sFcIYkvs5Yv9DwCd4PLqUA/iNSlPcCNs7F8eLkbmTlemU1ap2KzgOpwQm3qmuAuAx9vR1baojIq
m2zRTnRdMBo0IkYMkQReszVUgv4iSY0JEGpgJ4zo+TnaGNTA3D6x1UbzlK7WM8a0H7tKoQUIU54j
82wstA3oMo+2Zr2hI20OZ7cJVE1qadvfoOXglRTjeeAXcOpwtkQKAfMJHhCSplaVkKf/H3tntiM3
kmbpV6kXYIE7jUCjL5xO3z32kBRxQ4RCIRp3Gnfy6fujlFmlzEHNVAI9FzPom0IptYQvpNHs/Od8
px2dJTkbXdw9/fAmOROero0wuHh3fTkBo6JQAxtO0RvASYjxZZRxjVFIjbZ6yTng0z8Zp8NjS/ri
a91I6zB4NA8BgwewBhsg4t9x8iqdduUKtl6m2rLv284xnoxO40+Mrsb0vzNmbwoHs0iTQzOZ5ngs
vbg1bxPN8z/9bA0rUxwYaOQtysI0M6TDLbmayuRY8sIq8qHGmSeY/wmGEFd3wSqJVcTwp+qIwyAy
71KSLtmDKUqfYiU7HftrN3Xr5pOW0zvm/PiQqrHgR1fVQmpwMiF17fXMW9/8+tJH1ideV13gfnJK
3kWvHD4qSXnREviYRXrSEHGW3JeNxy3f9OwKYn6PNdXsSrmOzucGsm/NrPkoOYX310KTuCwSvVfT
bsLZbYWwZ2nf4tccYnlHLCCTb6z75K4sPkVIpycxJAncNelkXBdz7L7ROLiWSTXIUlY36e05Zpub
nqu6zNJHwdNi35Y6xio/Vi+2bpIXl7ZMzFMFyaU/RxzAB0xuHtaQxZutfW3ysTKzUPN7lmfO3dSv
+HzFqDeD4FTE7aGItOL7vBCFDlEmcGtxDqBOKDFnnDQotf5nTY9w3Ix1jK5ns8zNzSgfyNa0Z7+A
sUG8sDHXIb9j8ziSGPqaVBvikL5gbhOi8ZZ/tMEyq4+CBXk+Yb7m3hjXFTtMHY1PdEKVDnnIjIoa
sh7UReTn3cCT1iLH5TUqfW38wX/SZrbpoES6xvhGzBDiUcF4cDgmo8k/NRWGXOP6sRsfa76WkRm+
T71sBRjkOs1e/pgOKJPCa+mUmgbnsIwIQySYjXbZ13lWVdfSpTlF63QoyFKVxXCO57GWgXDaQj6x
EwHU7pcsIyyd7QraaNcY2jgIxVNgVo95rIzki1EtlsBCyA5sfq47i9I3CYS3CaWnZfFJi+rxq4x1
bQhw+rjZMYGVfT9h86HNq8eVBBC35yJNzC617iZYys5N4da0SOAP0N2rbUh7CmZ2N204Spwx4UhN
BULs4q0TqrbNQ2OyJvoncgSK/UKsiZdqT5jWZgy0Lb1uQAY+jzjanlLZcK3xpPM/ca0X7V3plwYL
rFn76U5QdjNupv7FFP1I4XaWDd6zY5a47UYcovbVjnIxPChydbSBxlzRYf2jxI6DwzxdEqvL0GKb
Wlp35qTnLkUUlc/7miYtvmaNhp2waCPWDHZjfXfNc6TyTeND22qlyOR2JBV1nBV19duZ4Qw1a9CB
/6dE82ef/P9BSTFRN8xfzmj/i5RyTcryo/1zQf3Pv/X7TI0+TGFZOI5/oD7sX2Zqvvd3Ru1QJWGL
WESWfoVo+n9HLcG8aeOrJPnxa0E96E3CNQ5NDzrCDP/yXxnEGxh//nSugywpdEByoDktoEU/QgS/
HGAtmflFZ5c66Xutkgqqju1qOIhKRkQdfjSChRa1Y7M11M0Of6hhhS437Mc0cWfSKUbZbN1TZT9R
GO1XEHrS5TOCgm1/MvwcKhKWIE5VZvxM8ZxHIbXrfB5su7sqPe6gQ/hatEuq1Ik3+Fe9a4xobQeD
O/n1XktldlhzuWcvnaDzTs593nTWV220o/mMF3cSGzDH3WVIfbt8tjLS65d2UYtO87Q79sXGLqz+
W7rMDbaVFnq9i1Drp/VumSFpEsFgtNfoViA9q3+h0WMkUN8PhXbNrMRZNorsZb3L+G4fqRqnz9oy
ywqqALbjZwPI9ibmOUyBIeFel+5CLMZeU6lH1+7NY0uCEY9u+i1X/hwmXkKrtq6YQA0EB/eM64Hz
W9mdm3pReuCPWFcYfVGx5aCXHKDydc2mYV4Ydob2NrEwbYQOqe3YtJ4Go8m3Qmb3VPoMQg7bRXrK
CRfCMQ9kMJ0rvelTaHT92u7m+9imoW9Gn5ZCeI+150RPAB4I5TYRq+42bWsnP+ftDwG5idIvw8hO
VsNYEmR0wPIZ1ESFGfadXL/Kz12NFansC9CBpsu6tCFpPp67vltbAmJkCNqmlwdVxnai7yOs5Adq
yDBNoR1vzG4EujUu5dYT8OcCO1KsnzQkH+yqML/UC/tLBhLa8uSzV19HF1ivDramixwqkOjL51gg
wulhX9qYkEgBoy60e5MssN4eZYxVHLM22rTxFrcL5tzMy40Nm1tiB60dmKq2bxYnomtMj0Cksogf
k2F5EIyMQvrtmIHRmZDiKQZKZVeKg4MLLq3pO1gDuBst5gqOOYb5Eg2cwgXIDc17ymChwy0+Mj+4
OjNYhgU7opdUNzYTxbWSfU/cAJRXVu5KN2ufNU2itFM20PBjdvFC13gxzC+GPi47z0uiXTTMj9TP
t0ekHhkurkovigHCsXYoFuDUbZ58DXtu1hot3BFJJRIyxcnuc8qrRJWctXxejjrYPr6gnA7C2QRV
K+yAmD6HR6YdAdWVTO/ozOtOiLY0hSfjV4Iq+alJ7PisXK/fLkuhhw0Ms0rzg9au+x14fT4fTW2T
QiuDWGm+RmY4Jcst5YezqC8ekuHGj3Bmu0pfKIxsqCBEL4W21s8xZDVcsW0yQ51Ll8cu4YRjVAlA
XdOJAoZHxh2vPj2ndK/hdZs6DvKcJD+o55u3Qlp8ONxsBx7utGbV2ATjpTtUSh3L0XlUVv6QieSy
GNEezyiFBObyROv5ngJN/+StEWg/OZZLYW6FDu4m5dOPOY5yhHhuFVbsebqmpka43OmZnNZ5Fw6o
s1Sh2p9I9VOVCjhlaxT5R27rzcYsR5cyCtk/Jlp5BR5gBH4H2Ux1DotgIq42BJpNSiCP+atvbEAl
2/d6L8uQTrYy8HymLTRwEvvn+3D3ZkvVL2Oj/sCk5J3tKPZPU/dPLsvliakf29zISm+k36WHnnnu
lrvCuI+luh+ofdMEb2qpyptJ2Olbvq5mWR95pMpSeIM1lomHxFQujRqdDPjCml1Ny+GLp+QXTpnD
GvL/LrvCOMQe8MZ1a7thYwslg4P0ifk6RyGW9fvOogScUat/zFIPEkdzPw6dvmOZEOcq1UaPmjK3
+8y6goQ9eBGdXFaX3qRmP7CNz7q9zhe10yvV3zixIx+safLxtuoPTNE78KvFS0sYIwB1cjtPnOsV
lPUpBVIEj+6hhUzBJyQpgdXTHaQ9i5dX2W/STm4yS/J0UJAPM8PfJ2n3BBKK1Dpdl49jNl5rmKgB
ft702dPSZyf28Vtrw1u7+F/c2DyavbNm3/t6V8Ba3khz5HDYHCs33ftmypkwVfaNacRqP4rmvXRm
J3SapT3onflUR17GBUyTxbaQ+XB21KjfSMN66JEQObJ9cjNz2eBsDnVq5hBu6tDV/Ffbp5aIvF6Q
rWtprYk70VrQGdLpYeKrA2UzxCpgGRWvGaSBL7kj3C2CI7eaZkMC9YarNw8h/PSTh79/53B6Ojdu
KujArRPFqaCSQTbnYo8tczlKRCvKkU5DEmX7Dt56EGO/4iyt7XiYAfyLfG9DkhNmVWX39juNXh0L
dqWJmxm27b0s4NviblXXvEezwMJchXQtSUbWLrwVs8edq3gmjPmzYYONiaqrPyw8WFPfD02aDoe5
JeDiFe84qw++mL8wp6EDk/fjThwjA0BpyXkgbgMhxNjZMhJmEDvOcjM5Nt1u2ATrbb9I4+wkTryb
NWvetH1svURVXz+AdMtKmDgdZERAIKRlCqu8i7WBkvuqkTChOFPWyVgemGukSHhGvSv7ur+YMSJo
Qinjwe8B4UeW9iy1cX08g/ypQB1qwrkZdc/EEp6Xt3pMRcnWJg0TMw1Z0v6hTDVxZFK8nKbBerYn
vf4KmkeLD1EB7ZJK8dGiSxpkLVxgu5qHA89ZM6T39r3QhjtD4iru7LF7AENxN5aaFqhMuy9m2d9m
U/K5bSxgbZNbndTifoaMkT9NSXYyad0IDd7e1sRD/cryah9GY47eUpguIf7hhmpaDa9BNci9m9Nv
LgTFVwVm64DD2IsPSissdaFd42HMPjEhJrwytOI74ni87Z0aI7u08jfsiPOjN2IBz3rxYmVOHRSi
8D55Hj08WuTqgenJ9KmMS30zYUPZ+4hrG8uacN5TazDu+MLSjQW8fKcQtLmveXlx0yJRpN/qJvtK
ftojEVkOn612CAF8yJtcz5ztPPDI9mgkB9mUNLYMlrqxN7Xe5OcWDf5AjYPNHqGMr4aZH0gy4Syg
WBTUjl89iMJUpDWE7O81ZYkDsyv1WYM8XnXz9DRQCLpbBaYk8OFnXsqu+6Yy8c7qnO+wtvjbvon6
5wQEjUt70b72m3nrjFoS0vHNAyJBByMwMgTSMXVG3FVq3pQWfv/KdNQl5XyMYaidL4UNvhv+3bQF
4vXOgdEIeqLYxh2GeOORBbKdQqu3crFxO1ptQZDE7c4u7IyHV6uVLwpz2jl2afsE/p580sfGgpYs
8nWOb8/WYyEt42uZO+5XCqcl5ekdMYgIAKxmMKRfej5zk1HiZqHohg3wcPJ6lLWk17elZd5GHFQs
7tsS//xJktkq2HkEkmbtWAawuYpRnpt+9HbUVMeP9E0iI1zZaAVFOXxq/OXomuO3KnLJMtXesi26
egp7KLxHSu/NzTI5yLG2vudbOzmpTfoIKX6bV1Q3QmN7HTobU+pSo3vXBHbQyNCMSI8gQlQHaZc1
wm3NrEIY+cHqTHpjmnQ4lfoYRthfUmxdz4ntNvu8dsU5kQUR6g5DQ+b5j/Mid/mgmgdGi/ZeN76S
BmLDlEZVmBbRsxE3BUIx9ZuazcyCiNi2dRpUxDQ6Ne5chsBqDkvJdVfQpU7htmms9eV1kID5EQR3
WE4wsDCaA1mjBjqQMvk6rnI1G/ydLviIC79+nqqyCj3drzfgrc+ji+UjNUSx5aiScnlo4Lhir+aZ
mFdIbvYDfBp778bWe172z1U9O7fEZO47aEhsl515hyPJDpq629b2jNmidpqr1kzDrlk081M+NpTU
kfp5nnDIBaaZ8qibNfDIBpxoCjrhwTl0Mpkp1OGsWJ4LVU+7qmVPlxBV+JY1xtaYvOV+SbjKp5z8
tW4XG3cS0bNn5Bcle/umsbGRwGT6zuaXYJFsQyNlGCbpBOMrHW4n2crdkvfFMxAVKJWEuHbKLv3Q
ttnsmEogxmtpfgUVTDf9mBU7QnrqxhXRV71t4q2fTe5ejtl0r2bMUbAdDUxIHrseg8kLoOubcpr7
G1OvINMownltA77M1ucbE9KMZgg9WNzKwv0yMID2vfEiGM5VnDdyQ0OVWd7i2t17RttfOObOfBgZ
s4DlSO3LEC6ats/ld02ofoNzRr8YbVofqHO4U4l1Lid0aV8qQd4t0Xd1zfEW9qIFC2kAme0YNJal
59VlyT4B1k0mnh1PWgA4l7fJ69+jPv5aVRnXT2XdI954VfQMcrpbvZPxq6aZGBDt/NglyxLElndZ
fPFF1NW28f1qn/Fw3JixqG+iCKOWhpx5se36ntL0OdDoQA66fiGdx2hJv8miamR7pt31rhoEvYbT
wiMhxaFk8iRQGx1kNeEr0R4bruDXuZEfVkbG2IrGeSMts202o42YuJFO8YJwXVRhkhjFDY8sGqGm
yqIUpiXLDmO5Ke/HNaM1aBNZ2NTN9mmixU1Qm40uoX939YuJux/5nvxu49TqeexFfhwGORzZVWdH
35Pl3vZLoL3zEp9p3nF3VGM+zc1Cnxw2WEyD6R2t4MZ3olz9eZEJ8VdL0EyWz9mpr6J5BzCzecJ4
UW1FY75xhk+vWYngF8VUaS3xEEA6iC8WSn7QU1F0NbCzhGqZpr1VTWKbDpyWBs/Wdh1z9i0ZLDYA
eNIISNnbmLoegls4tEjUxFu0DY0gqX7LYE0Ebp1aoSnz6NbFvnrw8vmrKHqCXqb35sU5nxib2mvZ
5yWtpPPRaYZl04zDDY3AbCta5rXkVl99XaeYWMCBSguymtgoSrZBzbIdM/751mfsxb0Tkz7kci3G
nW2m8PYnM6imKaW+R8+P7BuPlLSlZNWLYcdy5YSs5sDLoFuGOTCOVNa3HKYEqAyNTJSXo7hYU/oy
kJtlJ23r2ZVHNU8hQtL1zdz657ItxabOUntrRp6z6TM8Y3iTyWyZ6uwBj4NvlSeHNrPpAqCSd5N1
rX7uMtWdwIB9VwuEOZ+2gfVsYS7JjcHqHk5LTI9xw9eIzQtue0Y5Qp6jOsO52gDe7raZEtp5tNO7
xCywMlTFNXa9T9DNGHxkBnr/6lNsJ2Yphr6PR/SOHLxXUDty3vWUGASa6EmBJt3HUtX3btVd53pO
CY4xlIqtEJWBc5ZpYZijGWQzdkj3UY5cY7UYbCdWZUePDrLKG6jazFqtaT6N3KlBHzHQ0PuONdIx
mi0bwK+Dl35NYIkJW90BMpiOCROYLUdIkG/dp5rZ4s7up5CjFlcy0x2IpC14CWLON4vR4y+eRmSU
hYeuDWqjqY2HOdWOIu3DZSDDr5RRkqmjhfSzsjVkEwbCYmfmxhNr54M5xzPvaOjCzB05eYkxiAnb
bpkobZYFcjuKwNaIkvEkV+uLY5dfS+xH92ms8UWKtWRRSbw+1vIsDPvOY0JAWYVhAq3Vd13reBu7
aagsZKOsbQlgzjA1vfSpiOSHMNRNu5jnTLhvBGF2df7WGcW+78T3ZpixKItkDktjAWtX+FtFv6RB
Snm7qOF73WH+zLXsVVJbGCqbWUIL7iQDPYaoIlZwQOrH27JEC5DGwrYljV5pibxrkLeHoO0bdwrw
u3i3RT+YJ409fb2Z4pwh2sChfFB0vrc9T/J6yAo4obUKS0D9gPE6bzMq98zo6tzoTkB7JQVaTAr6
HSpOfOKR5WyyxfAUT+hZ9RetWpq93Zq5v8Gq3xyTXEV3glWt21St0TgFW2M4DhRSLm73pNlu0RKw
brUZcGM2NoFlSKQ2Ao/chQUDrWSX2r6hmAfyGTlRjebQa7MO1FLYX9ts8rLuEuE1RbH4aXX573Y+
7j+qm7fio/2P9R9+Z3PBOie7//zjL2lk+u3nrur3H34R/qB63fcfzfzw0ZIR/T0Qtv7Jf/c3//Zv
KfEUqhKd+NdocDwjVfP2rfo1D/fz7/zuaNQxJ9qo7dRYYV6isPqfjsYf3Xcu+iyJiN+09t/zcATl
CL2sdkPcOJghMX/97mh0ycMZsMRd5F+LXNxfgoL/4Bj9aq4SHpbwNWAn+HGgaf6UbdELCRhRY1Iu
kPhSn3MKJ+X+SzMgbDenVC+8RG0y+oIkOPyWhKhzsZhFjmFcwLnx1p6F2a7jEz4IkVnX8rcEmsZK
tCbSwPaTsup/Rq6QypwkuThI7agsC/816g8RAzDfftZpUFY8h+O+6Cd5MYbCgY26GYWnEaPTWGwH
aAzFycKLx1TQopCO3HUUDfqLWaIoB5XboRs+pmoh9xIKGw0XHOXUS/+WJRrN1mcgtgFMwKLErN4q
sROxmZ3JQmAR5+Bf4e/4v3M/XJP3pmqr790f74AfV/U/b4//h+4arLZc5v/6rtl+5G/jW/Px613z
8+/8dtd4RLu4GBk0EbtySUT90wfMbzEyctGe/nFn/J4H8/8uIOsQCEPEYny/jtB+v2lIkdlgr+C2
QQ9aQ1x/aXblr2a4X+4a+udhooHS1w1yawzS/uRjzdJBpsbiq8PszvJLl6ICbd3awoc/4TIPJq8B
r1Gr+S6vKI8IqCwPiLL5pJH0epcOSYlcby3GlyiBF7kpEQ4D5szjx9QxAYPNlQZYObJNzqCqFBq4
gD5/tbVGEAhL0JFitiizpcch4QLinnyICeoP06K0G8vLNHXLTZ46SCyip28EdEtkB1FaNCfXoASF
jSwnegCTG2pM1AabTXOeFIkFt7DyjTY56X7kxZkbq3HrI8JLdKwQuh5KP7ZPTZu8pp7SviR5oT3F
qgRNr6YS/5kZ40NCIa9FS5UMTLhtMbX3A9hbjoK8yYh3akjz3jbnbOeDX4YQY2n4WUpE2pjCo8Za
mSt+h6FGX7rQgTm/M1VX79TCT5eDee9ak45JqLt2lbI2vWneJ4Z4Il1yNSLoxPAvHllEjMs0sknM
MyCvbFbW/yku1Uwjkai/wLWndMnoJrIX8SusiaOrsBHnlnUPePdVOUOKva16nFJteYFmoW9riwaR
TDCKIKY+BEkCL97znyagnWxTEKrgxfASFDQH/mlfTdbeWzz91so0tvmotI9x6+efoPgzmJyscm+V
eR1QM2XtELynDXIQJhG9+N4u9R3HheUQ2dqJE6N6o3WneUIr43iUYEcJrDrHTmBCEBmdQyQWnClO
p26ZaTVf7Ew8uW1S7auJ7JuBoeziRpkXLp5vHHzlirDJxXO+oEtvbGt8ju2IVbuoWo+8/Rpz86P+
XdPVOihQunUPLM66KRIMkFuafhh4MqJdwlyWjxbG8NBqyoYNbWU9tHnn71oRkZ6z0D2jFQmeJkNC
thoTxVBMyt83yqqzY1wbxobKrgqdwBGbjgxXhcY99ec41rp+Nzaa84yFJTnbhaujV3fDtiWcFxSU
CyRbh8+y2hkCN+W6WdbP40xc6VilOvkeJ+3m71rpLNoe+FkVfZ85kV9zDs10mpZ2BmsksZqNkcdB
XaTG44/l67974/P/3UK/egH+tws9J9Umee/+Vn3/G1ulvviavP266P/8+78v+uxsdJZ6gRKwbpTW
Tc9v5ACPJhTcAj6rOi7qdUf0j/CHJdgPYUwQmAh+lCTyW/9c9QUsAZPfdB3PpJvlL636f/IrsOgT
P7EJtpL7sFxrfee/+rhno8wYvk/6IZuQhOLvBDJv8R4c09VmitAPuvxEtinkRvpiZKxsVvszWfQv
kwb+n0zaP14C1DsmkLxnmi3/tFuriDvXAt3lUDWzfhPZX2YmPu2QhWVBWs3kQARPZevXQNntPLrW
dcyuzST8Ppov9sDCJ7dljb9HX4XZSqBCZJvaw64mXWAuzrAxOD1hDls7q96ZH/OHSIIh9nKOSqk0
XP/vTA2anczP7VLtE3odWi2cHZ9ResemLs7cCwCicoaB1FU9A5LWsrZ6hv3ZKj/NdO02XBOHyRWb
AkYJ8eRzjOhLpnq5ByazbhhhljMm4IYWG4scbNhmF1vr71l5+hD5CuiL3927/othaRSIem8L/Wao
+wZmZSuwXYQO5YMXkfC48u3A2Qsn4sOkRU+pGpsQ8y6zkPqV55W+p3jgDsfmOTXKrwsB4y7lLOyO
+d5dVn2iI1aIOvNeTAjLWSpmZMrxvbTjbQwk5UK/DKxyvQ5qt+WHLbsks27jIo2D/1lc/h0us8He
j43Xv95GHr+9yT+cvH77G78fvVbcCDMFyzbYSbo0Bv9jPWExwQLFrcxNROieheb3gxd15MSCdJyZ
goEE1Nt/rCa2wULDiUznoOT46wbzr6wm7MH+uIcEhAJkg5dFugnj1s+uzV/sT5kB28IhhXnjSFs7
xlE5qXPpzbS4kMGaHdLdmGIzqzxNLJr5I4Rhx/9qmN6HrBbn0fYyywkAsT+xXEyfM09LzhwXcXXg
K0Q/qktXIEssrV9tNWuhyFvL11JvGY+jetZLFSEu/iRqZD5HtIH6svTGM6WvUC9ysUtaWR4LaISB
l/YqKGYDsaTIbUaZwtlhoDaZ9vn9fcb+BNOBPkaX3KpZjXos67M7qBMYrfEb7udXGxDgN9tvdSzM
lQeJJKlfAWDpSI+Fe0QPQ0hN6YWbhEQ/88xGnpdZTge9hhLPF6XdMPOMGGt5A8UIwqAOqvkJEPHq
3kCFdNiD9DRLjOkt03rzMzGyi91b9dZIphpvgdQf6JWsHjrGCVvsA5/x6vjPkzPNt1PJfq02/c/T
JNxw0GcCtkNxb6cajLO+MW9IlzdH7A8RmjOH12Kg89RxZXL1tfzN7xRxmJoZsEPly1mhse7zShuQ
WbzoOEeOtQM6m+OsTVD5UmF8cGoh5SHapjr4ZvLR9yY1AGMyfXEMAVA/TsC+KXIGgSpy8Wqa9AU4
XoonQVSfi6T4jJiVXEtVk3aRIz1InUaJnsXsx84SUkw10uzGG8uh3SDProOCxC8evWWy3U2ky/q4
XpHPaqDAQyDZrc6GPDt4Zk9hjPS8jlc/0COpkSDf64Plzts6nzjWuJkRP9iZkd3R0LncRqPUA7nY
6iLJ06+m6snhp1hVSG+2vbfTvEGLwrn0OLptfnGKer7I2bWuJuaGnSuj8W5sVLMr23Z6xySUlxtD
txj3ZFr9HW9V2m/ikcrJwkvHS7NEyWFyyvbSseetNpM7xt+kmWtBTkblII2Op8Lc196ZwQ0UqqTz
dPzjFBy6zA3pfyrXsalyB38Ti7b/xN6xH7ELzuYOJ5yaA8zgCchIOeywR2OP0AqEeJxh/nkoCoTa
rrYBNdIF2FDrgHVW8aI85dYniq/b5xgAQoEbw5Tfq36pQiFoNfYSHoSNo31zFwpTOEHQoUWAw+VM
pZFRW8VpdvNWvfNS3f+cDHO2GRrvXEdlckdshYli7OhfB9fId5TDuO+ZipbTMhW419wB7866Vd40
Rjd+Ibdm3WlZ5G11T0S7HuU1DspsnM/VqDH0FCKqToLoS73FSi7DuTeXO8/BQ01jbBm47rQq/BbG
QaiwD5QQOXsqk/tPjnSqew47EgMJ3FMmXDEerxoThFP4gim5z1siqiYYGGKHCwpvpAoUxTE0liEl
OBbhPhzF8jxMaiKKStWJBJ+0lf7MV9LZ0VWKsrlzaQYyItE8AahwHyjyPDTA4m7HXodVNnknp+e2
3qS4hY5JVIwHMbrVXVrQrWWMBt1XZHLmx6zN62vRDuaTaeJGT3RDbZGxScOOzXgUM+S5YwngiFOd
4ohGFZc11foVJkKol9V4H9uqucwoxwGLp37T9nzdlVPKgNShxaKgfLASo35clPGN0Jh7U9uqPJLQ
M49FSzlbQnl2MJW1SSw+iveNSYgqSuonIEQzcSTT6h4XX84fhV7XlNF5M3ZEmAnerFZPtcFkwbJM
CRkE157XTzSWYkTb6ObSMWvup2dwEvZO1WUcuJyZrvpUapuKZtCjjzdtGyHPvViVLg/EbPJAI8wU
NnY3rx5Lx33hIbgc2EBrVJAqDdeEtIIZq+j3NNJwCzpJ9dAqZp81E1jO1fpbvBRxqBiWcLwbhr0Y
WrAD1GnIF3OJu0tT5A9tVfUM8akMthjInM1VqFhKByfgJJY73Uj82xb4gtp0tP6FdszkvLArQo0W
QzCigPRkeNL+INY3hKM3vTMyXyGjUCvp4hxl0LiOdpGarTYVbSqf6wnvhG3Uy4MrRn/bWZX70gvJ
vWG59Ra/QX40kmy6lrLXWLBiRh9OYr9mOZ18wlNMhCKGbIteGW9jEdtbBJJnMBpRYI6zeXAGt6br
RYucR2aP07bWF3Es/Pxh0Y0juwecuw1liiFkV77g0nT8rZcM9yMQ4s+oJUWQ9myDZ7eUd2neUiCo
qXj8pMcupbOW8k6xkDWeiyzyD6ybWtB2+gU3rfWwLP1dHyd0Tuc6VV8rrcLh2ntKZ7M4ReAkuCVA
/PlGCdgFQiltyw8ZXARGnE3F7tiiwAUThzgkk9vvYnoYw9bqi0AX0SXN6mxfuS09Wzo76XJh8DfW
hX3khpK7vqiSfUyZzcacchUydy8usdOwfI/R+CYTHQ80aYbzMrTeu+Hl+deG4cmN0zb3rVU4j4tA
sZ3t9iaDCn0ZaYo9ggJe9gJKZqgcb3gmktGfHLdYp8HdUaYew/kMdWKA9XHol9xzNwQN2lNiRrA2
IS8/EGWu7hZF3azgyTUQH7w3GD+9AJYcqUC1BmwIRjR8NpIEEM4yOBRRJ+kJ/tiustIVj0yU3bU/
Tbi0GQwVOUV4DBG9eMiffBHX69RI3daiM4Kpra2drqIPkcUsgThJoeJinSDXlh/aKl8u0rbHc02o
/MvgryTadqi29ZKrLWr+8t1R+ZOk5ZkcWuo9QrBxdp2RdUxiGHy7qXXFRl6GtTReoxYTW1HZ8jat
qwtV9PN1cukrhMr6DGi3PKnUskOkvWFPNN3fJVMWvTb9POHeTZrXSUNfIzhE6dJgDkdvpEmdLtvX
1XrFzAnbGlo68ZG4CClmf9N6Z942KIMbT6TLyfdRt7M4P08dvRhk/nAXU1ZDb3KM8QZfg9S9/Bk+
avnIpio7l0qsJBEj4jw20vR2S1m9gcMqrm/oGt4VrlUzSdSb62jZ5bYEhrqXqQ3MXJrxxUuxXjRm
2h/iKMWwMoype6ecejricDZ2k+gJiqSpE4z2+AqsM4UYy5R+P47GcgvrMg0ypzFOzMLKnSPG6a0X
kQDrrhjNRVnrMjMjwFOunZf21qmW6b3MZP3qIsnpbHPfihiQLy/ke9EXapcWpU9wutQaQsi6CIo0
o+BvaRBaSZEXcIvsrLzWENT/i73zWI4cSbvsCw1+AxwOtQ0dwaAKqiQ3MCaZCeUAHFo8/RywumYy
q9Xf+160WVdVJhkB+Yl7z13DyHG37PQq8r9l9Bm2tdjIYkYrmbs1+43ABJydpbfUves2MdVuEABl
zVDzBh1CDE88B9a8hDWecpIREfSZP9m6kCtIKjFuyqFE1tdGW7hP9YrSA2+uyu4dOMFElpEsdRWG
jbmuCpEeTU71G+7T6EDGN7mFCAYRA09NxtgVKmcUG82mGhRKtAo65rcqNms2NoRMEY9l3nuaFxLO
5ii9sYbW+hi1pxjE0gGbvVBrO8zELixmVVgP/hh2abgJUfGXH8yge9ijeaGC/BE6TZbJU+j4SXbV
jn5QPg5Tz1EDvjAarEuCgkqZ/GjXmmngFQavdYGDYeMESYaHCaf+xmjDdIn7nsYfuKHjzyHgE1Ij
ON/4O+UbuIRwN4leHwH4ElFo9f64MRs/OXV4ta6RdzksPt3y1ebOs7MJ88fIRAD5AMyfiGRKNuG6
XEV6LD7r0LSuy2T0kYdZ7KIHRkM3Xuc+zjH8hap23E8JOh90kjfrq9AJhq0zB2i1cgbIqctI3Mh1
fm8OzHhdG94wY86hOyBJof+PsWlQ9RF2z4h7JYYmX0VRkh3cesmgU464MouGkbhZUwI4+Al9iKob
x51ye+UZ/D4z0+XTmPTypYFVOCJD1wCISdeFUmAqfH8cucsAsGqdqHZ6RUZ5G6U+hxXWzfgAcSfa
9GlE2hmKGxN1QYRQuW0aRLmLLqxhR9Ktwkj7t/6XLIJKqzumjUWNTAJmfhrzNH2MfAWIhNKTnqnp
b8CVRw+5MzcQtDjYDOXTPQMVui8HvvaNEWLDWJXF2G9djNfHKW2qhzDMzRa3LX+0mwPnmDV1cUH8
R0pvZVXPdVxb3yztV9+KMnoOc888S6ExaswYew620IvqjgU5Dhfzygty/dCD8Sg2IXBX75ptn7wv
4urdm2vFNGoemT6RU45NejB57SdzBPTNVKF7m6lJvaQos578dAj3PgOyaD2hs0HG1bdPGfLBz57U
ESRB+AmaPNIbPlGxS+uUmxAJPJIYF3HbitaDWgf4Paq82Bm+EyNqUvEbTkPw+0hwgbc43MDOJpea
TC5YajOLkj7txLbxiUkTaBiOA7lnx3ie07MT98kxB7R3o+BDQ0R3uZhM47vyy/kpZtDurFwLlju4
Bx4aJiTxl4xHheDKHxCRgTW+NaZy3qhOh/tW9OoC7YBdz8x1Rdpfu7KwLJ1CkYEtpvJlBRGUB3jF
1jqlLSvpP5dC1nLqM/GkBIUWprM8waJtQNoaTAMk3nn1rWwHP7+1srSxtwrLnn1dWbwFVj3qIIRm
sduYA+INd/40JoSPd1ZgpAeXOFN+YG9ML20x6vFxHoyU96vR0vC2d53Z2B5jwc4TKP8Dux6HKw5J
7fu7MmKouLYbqyRI8P/ksm9i2RrjDUAGQka9CsZ+Pj7/Mv75R0Scv8xHTX8BBIENYkPI/s9xmAX/
OqLV1TikyraGm8honI0REDxhCdR5Yw73AQBF9CZye9+nSxiMszNkvXNia+t7jEq7eYvhbstX3Qdz
ijjo3+VGMVT6dWf4x2dbkLjMIKFs/BUTk1t9BQRQDDda1zeeplbE59b/RzlY9E8cAAuyLc46hsXe
Xw8AW5CRppcAvkSwKeN/rqF25OXt/juS/N+NJOFI/XJN/p0x86hUUpRJ8+uSA3XH8pf+NpX0PWyU
ngBjg5NyYX3yn/5MirP+x2Gx7KMW+UMPwsDyz7kkHCuT6BjAnCRfcXKZJv655WBt4nrIOAjDEcsy
+j8CJEPT+v06Bc4pgApxHwWS+CuEq7/fQ4mbML6xmvg0Vha23kHDZXLSCUFT5THqgdAkCUxIgwed
VZh22tDhBWX2vjNuooYG8gBsMwwBuSviX2dPgvknixqKpWmO9x1JE3JvpYgu7rMgrV+qgop63ZPw
ka6nUKGx6kWDt3zIfZI3Q7qVVUfiqlzhunDP5Lx5vNyGej7O1twSXp6WhKgoz663PQTAeG0PZXgi
SUH3SKaN6nuQTt4H7+V+0/oBiKjZRPmBL7tt1pPvEFluMWgS50Agz2uC3L0eJHC8vO/YaxIC7TUW
r2MKORPRuGslDzpNp3tiJ9qbOhL5JU8NKn1vLI14nfpj5KwKx4zo9lJ9UQ4gen58xUSknA7R4AYn
QbbHFY/dPWR5pNJxmZRAQRyIFk2ccTAHkRGlivVkJ1tPkIyK2Dmxa/VgifHLLPgWoXu7RXQTbIrZ
tu86tNfHHg3OJrbEXezODckurrc1JkCSozbUne0Z6sYuhotjUtMCVa3VSo9e/OGGQu+lh4SZCVZ2
Raat2iTuWF16TD8c9jiJrik75c0Qk+dEKz93ZwTxFQq6m1DX+U/cp+QwZ6TZN07iIwr0motwgw8n
hGtqhVa4hp/CXhwGF/re+SWQSC9rJpSgG5xTP5Q5mTtB8ZCyJLrYYzBe2dob7hL8qvc6i78jnozf
ndLFMRuNV4ymsEUsZEVXwHtHm2AQcj7mD6pGMFpkALjgsMJ6WdToxDvf1yptbwysTYjOk+YpIyV7
hcxuvJmSBnDP6KAIdfikxojzxuzD6HFGbYRY30dEt06Lkk4bDka9ZWpjXdlxZZ4ms/tU/PmFmK3u
vb6AxzCNYXDxEkffY+gALICXlfF7NM83EhPDOtW8UTJzLPfkVBQXU3BFe27XnsG/yKsJPSHCB/wh
XPbXJRrJV+aATgJYtI0horJ91zJTFc1+LzcVOSx7CneYPlV35dpBczJj97rvmwrDmkvoOShttCPp
SN1VqD6jRsS4OJr4WzsIpGt3bp8N3ghxM1+QTpq70LuSPbCcpiq+TQPy59iG2N+qZ2uqg02g5IXa
Q22JGvxotOcd87R8nuwY8ZRo3nKvVjuSltqJDb0gJZzpU7GcqenTIDR+VVqtRuZlvshucQxPQXjQ
sIyvB9Ry27DT0SY15SsPw+ZW6HzcGUzF1yqLHLgCjXzGDT6sxxS2ah7WgFltMpNS4+RRsq3CRLzi
9qu2nUcAhfIqQeF7mtvk3OYt3pSWKKMiuSlCWgi5mKpqmaNHScExDJoc4yEd15JS6ILORt1r34mO
fcphRnNmH8nQG+/zUc17sqQEiCcNqAG3wLWse1jC9nCsJ7KgNgwgh/tBts8dsLyDUU0Yt+A/wIGh
f5GD+cDaQip0qRZ98d0UDnZ+HkrnJq/975DXIZ+6c/CYUhUitCbhATNMeDfZfnLrxM17ITXTGpLj
SViw3l3dw1KPEYW+NTVfeRHubXCMiqtIsfw1hcMlbUYKwYVU1Hexupt47KKJWZRuJZKItVdMb3OH
D7EPeT73HddgMo3TWzAR671ie109VPX4UJhASyK0drdlHksoggF16V3khNbR1vREbEskxZ5ygH80
c1oeddaHTN2LVm3AoASXNvV+6pL5bSRGazfEvmKo4EOwWREkjdDbLXJUzgSPk12zLjuHYb9ektAQ
4c47jIX5boq/Ih2IRFoCHuI/4h6mvmhPeWHGHe8Wo/rIjLTEQyDTztzilxD0B7XPyjktR/+Aeyyd
zyO5W/cjL+wHG7OPt8qQNZMt0/bOt8ZK6lM851BKoDo631uufuI2IAAxhzVCT64GV3uXSi0+1xD2
8KkUpg/GJ1y0+2mB3a5qj9hUo9tYderBN1LcGPjwvD2YMC7cYB7iV+3LBtCOzA8WEth3n6ofyb5f
pwRST608R3YNWMyTmnHYPHThsdd0uoO9WErscTbuNY/2n0UmKc3hUQ7X6Lqbu2kUlbnx3InmeQbb
Gq1Sp4OPJse5ezFDu3qvajN55Z2MDmDIu+vGnvPbsHeCn+YYdzPKnNC+GH3WvxgATG5y0zsiw2NN
ldvup1MEDoC22Maa0jm92pIjlxwdsrIIaCbahvph2hAltKwXSVJh95fG/nOH1PjMaEp9GgSBh6cc
dVazgsY63IeVdJ95jwRbzd5j17HiNBj+eDpcWygqomMNdOQjo6uRPIyi8DlAuXU3okLiqpxi4y5J
XZQBws7r15S46xtb6SjiKm6ltxZgYo9BV2Wfsq2yix6KBwXqTNA3FuGRhVW+AY3IzarRJ9zOlY1j
Fy4Mu3xBLjnJeiIwrzVhy6/OMA0/COCu3nwp+11hpDS4RhRgchtJhSeVIO3vCofnzcpuauNDmlNz
C2MoCle24TeHzpt0ffCMQb8F0YhxeJrD7qgtHMybNEnJRAm8PH3BloiAAmNOe0kl2zcEdzaupFar
I/dcQostTPLCJ0mHzycPtrZXm69h0IaS5B0zGzdWb8B7UzK5hIE29yyyvHXByiJdVVixEQbGDHwd
FLSMtoR3noa2OlkwvFAoShOjY9dsFCxLOH16Xo9+jUHFdCp06gLRXQywaWU1+t7qmhanmhOckXFB
tPDCEtk+DkkIExisVrkqSMqpU9TuSYQFAIk7wVjZJHSxbSWdJ2Ctav7hUkBdhybbJ1tgHIzi4Akb
Tv5eRk25s3EvK5LjPczHEI9KYz0EGU9EFrPmMfFM7zqYpffWO7U66FhPxJtHzlyABJns7x68iKuW
+LznoI1jDKc50XyMfFh94ggsD5E/8n8zZMb+IbXj6eJnYdWvRxFb732AGIZQHP1Gd97eO0HLKiwd
hfnazRSQ28gcOq4ls+lWPgHhn0HFXmkb5m5knKAFhN+SoC2ephn3/c4u4vGqa7qJvhLIAnh2nL8E
JWXHNMruTGhB36rCu4mmflPGoN97H4KE37FcmtoA0Utg3nTeoikJ0FozRtPi1lXUhj7chH2F4BpL
X93L74E3C8SWpY6eAXLiksCgw3DZAowyra0G7EWgouimaQWAbjGHR5Gqfj9Lp93M2laoF83ubLEB
dLs6/xHjkAcW2rneDxeWfrzqmwKZIyLqpwhVwndXluEOvDQqVM7m3KwxVnbXsRiR8VFmEUYZOox0
kjpKoWVnEnetGbBuofkEy2LEikeLPVyXrI1eVDiqRwZk8d5MHIP+IOzONTsdprAZdsqszoN1ZFIj
5tgjwDQbDfiyCixBEiApIkkk+9b4nlWv2BuzBYgTh+wwCAPulq3ofJUZlj4NyD/OfEN1FjJJPsI5
aXd50raHXFf9Lgrs4lipyN4QC/miJ1baa4id9Tu8N+/OriqWYwRLHf/bJf9vumSB/Zuu8Z8Ld67f
Sc96Lz5/7ZL/9pf+1AIuAnCQKoQ9SxO87SL4+1MLCNgI/TUtqsNG+0sl+P8F4Kj8eIkG9IxsTFHo
/L8m2SOE3bMthOOe5MHxn4l3ljHS7/Jv2Ekmwxb0ioFw5V+Iv4XZpXUeZ0irIwtcT9jL4hyN0fRE
sHq/joAI/CEB+6fCv+UH/uUXetCrTUfwyX1kSb/35Nig4afM7nTAhlffAyfrWdyTqf7LSfgH47MF
RPuX34LEUthSOtwt4q905tZpzL4i2eswMRvdD2Ks7rOyRvJMgbI1jQHIfkPuq6xS49Kwtn3617+e
+cfffQBi47C22NCsOcfBosD8RRLVdRN28MkDsKJcaImsqued8mLz0EvHP/Pkrk9jOtaI30Mvt7CJ
2SS71RoTMYwj23kofYdBNnlH03UDVBdwiIXv2Z+HjH1Dxp8lURAup62MBTmoU7eA8tBMzhqY8fSz
aqfsYqd+tpnZYuMKJ/gy9Nji5q5TIdWvpn0IoymhubNoqJCgVzS3zIIPZjVaj2ha9U09ZNajGPvx
rrXxuaN+0e9+Tm2Ni7WffmJZBspKZ/asumLaN+lYYMUy1LoOE99aD6UoznFolm8xwJpXKzL5i8OY
BGeQU3Srrhtegt7L203faLiGHCpQuZGFJmodUrXYe0GMdrMyPbSaCPfFI/hKf8N4Ir51qpnsUBnQ
nKhIMALwkvq+VD3jjd4b6FNbz181bkzQqj1iJzDzYWOTzXHKOlHdN3kbnubOG/cuyoAj/RUfBzfy
Mw6h/rlKZ/eBsyO2c2OKLStyte6YJHxM5cD94FlcQ0MxPcVtWL5iSeDMoGYwD+4QcA8NdXiyW9Li
XctIDgBYpp8DYbhPJvTNp8msmxe3JH03hHd9rKLWeoQ33bz8YXUoy+CcQ4ggWw5gSrqS+UAH77Iu
YV2o9LbRIZEcRS+2ZSUoD904WHUWy5BUlPUHyDo0QRmGoXUEuic6GCORIIXsqo+x4Xb2jZYAmqRT
x9Ln5E4eULyxg8CzaeyiLrYm9e5RN+AO2pm9Nb7ecW9YYXaJBjh9LrXkDdMkZ62CqP+BfMBcxP4Z
xBeTWIveKt+Sseqf4abM10HV86MoU/Y6h35ujXzjAKz4TZgtN7tRYdCPzH4tqVy2rkyDFXzmfN1n
GZdiHxf9DytLpv2UCIlhmDMR9gEUhgKKETosml+Fn/gnCE/97qnAQUIQpinCHyMpKEvC8OKSxfvB
snO+LoZ4ehIDCRRFyc2g6irbGVnRfmK6th4TmQybOFLzjjZJrdnam8AxlkO9XKKKzdEP4nay3Uwp
iJRt5kxIt5z20uL6r7Nev6rIC0+KqIvBaFCRJHV+G/k/zS4wASsbucvCIszFMW6cN1NM1Tcy3Lvn
SHBtov3FYCxMwDdSoisMvf4HTYC+gQvDRTniax9jTpTrGe2OtkPf6tyWt8BGnNuOnftjkTT6tXNc
lpAtySizl8071Drlm43d7ColM/dh9AkoIcrGh1tbDOV7BJGyWCf2QnUFfwi8ky8H6FMdG4AGl3HS
BXUx+mXGGlPzohsju0zszX0WoBwfq7XC06jSfO0OJoC1UnjoD8Ix2Tss+D+0It2FqzaDUDfFrNDQ
sQRnItZAwbqCxqB1seKLFz8LqJVee2KD2o+k7uRrYhV5Fh16ey4kvLzZIOHMpGy9ZucTOqchsjt5
YXuKS06O05PlT4tHDhjUynLAT1aYSXdch6jTWiEwz5SIYnZ9V9x0ZUDuMlfYSRrZXWs2xj2+74vh
dDeSXSnf3XPu59rh2emN9k3tRA+hE97kkE82psdNFJEWc8xF9tQ40tp2CoFHJ6fvCX71rey7zywW
rGOK6ANHTMwGzQX5CwjpjDYByJnTk4cTklVuJU21jZIG9UIV7kBOWCfCMoMNkykPNifYmEhHBDfN
cro2At0TaDOHJ3BEJyPT4MJUxb5Po085SmGiZTJGWGQmE9qcrOGS/kX9jPTMQMJ2Cm9Pfzqt8Txe
psJLtvDFg6s0jvR146YDgkVu2CrF0Juwsd52yEmO88SJFFZvHk3kkgeSiaa1bm0frK1Bb2HTHveF
le7RWOg1pkPsKohOD11kPUCQDXYkITZnbNe22gqOPeO1YXDXThXAHs5nzuEqgotwEDrxdq41vBVl
WJ87XMKAo83uGA2BtaEuwKzthGjoprD5sMuh20dOxDuPF7iPmpHXHCV7u00Lt7rYizPHarNmF/Vd
DHOKCQpRgeObv5ieBjsbAU9EEEZUlr1CRyw9QEnutIekgtndw3mwCRw/BnghbQCXdnVPdebvZMcW
4ah5vtJc8hBh+pZpen/NfXUtVaOvhhkRGOMTqFejbjaoIbmrGnDvCMSKkitwai3npN16fJoHO13X
KW2S3xSHQW3s3ihPVu3O7yRtOUe44POjRktDEngTHMbZCY55F053aO/nTR921SnLtVy7QsF7dzOc
XUOUbRtE4vdeI2EzhZOFuLQeUHxpf1cZfb41AjWjGLOnDSjN9JvnglqC1wb+IJxQcAQQq6pYlasu
IkXMMniXJ+ZwTBIwQyvZ95uIKcGz8iNrrxKueHQE8dHvR5wgQyivSxSaSLkG45Kjp7ixqnk6TX7d
KwwX0P+2lUs7JqPqJg5n7xyMLYBdOQywAFEYwPiTcXatm9k66jgnpT6JseuBArRfO7YoknhytDOI
E1RzFU8R6LvUSs0fOl+m+dIDmbsxU7NHulgFbI+Net8RGvmKiCRJAFEm6Vm2UfOR26lrXluN7PHg
WoUVOa9Bb5qHIc6YoJpl0aBfHSGYe7HTfy9Tq4SpPix1ga7uMRyqDfwPVMg+wUVXKBBZdodwJT0u
vzw+1nZfn4OqKUHKEOChVkxBkfTCq27WaVI6t5NA4juTQ/ZdMABrAM/gEeTcMGFcSqQ0BedJPsl8
SJ2mYFkTEhdX6PaTgemg19EgymxnZg0vHM1T+GehlL/R+HovOvOWeyCjTPDwXoabyCFs3osTwohi
7RCznBgXo9Sar5vYCOMy4qs2EQDUdU6RF6P3GvX3ke2w3sYOJ8kiNQyxMVXhH8VXlQhAveT5fpKO
nvobweiWOjlfGA7jIuanDHUfRvS7cPooGIut6GW2SdEvH0ljKM6qnpFnmmBB83LgYVwD+AZeLirU
TE7Dyz3IS+OC5bN7TgTTxiin0mBjpG+g4i2fIqi+2YZLWRpW1fJQZqb5s8WTtEoCj/IkAO5wx2Ow
+LS1W/YbI3KhG1AmnqD/fOGF+ThTA3IxtgyGrSicMgQHhl+szbye9hExeldmn/L9u37YRBHv8pJi
65XsEaaB01L+Boh1vHZUR9HwFexIWo9+Pk4//Ukne9YuJSHfSUBWw9DgoXFCpA8lI4ljJoLq/t80
EdbfNxEe7jGaRhiHtustq9dfmwinM2ytpqE+jBBh15OXaCK782DalROiCp0Q4hzEtvezF7DREtQ2
O8MS736qX2COA9Z2eE0ZDiuhTufldV8L+dprXVwns51dmWZuvwmZxeM1Zteiv4KV6R9D18o2psSv
it9g2mMBSg8A/5xb04r1th5z6gSVB2de3PMOw8F0BRN82DDjGDblcmaF7IxLH9XuA1Cx6WeOxcsB
9yiZ79gN1zYQAeqNoVTHruPCicOSWokmhXqQ2QuYPFa5zF6inDvgq0Yai7m6h9S2nMtgKZcyCqkg
R+AizcR9kHamt2jMNBhDyz9j8ODdb9HqEdrWP8PzQYNDOKB6q+0uc08tKdP9uQqHiIOUsCwwxqYd
t06UYQPotB0q9k122tlEUYvWaAC5oJgXz2UoLVZLi/fTw1IVHbPFFxrOy78IKaTCRfZl4RlNcMJC
3KPSuQpMCc5WIdDmKUgtBdwHBk0YxnzjCFEfHjDsFys1UkKB/mQvhJZ6TRtjHuh6uLQZub8Q1sdK
tbCcdQOwsV5DyJqvvyLI/Fjq71MKKK9O2mTfMXDHnjZgup1bCrm4cLvnNlFvHlu49Txa+pVIOpvo
6wmtxtexC7IBqdoMtX7NzW5cataUR4sb9j6z+2QfZrFXwCRv4Ss5fvkOF6t8l5PFO1koAZSD2DFC
Mfz6jg7AP5NVoZCp02y5qmheChYSWFEs+2jCeXlrl5q6gK9DenDbD2s5q7FnHT10bEuiHCpvSrVY
eDaEnMS7z+26ezYBvmxFIcp35LrJ3pRUttqia9kggOLOaxEYvrAjHagBlb5pPUKZwPKM5XsbFqiO
CAv2+Wf2z2jgZ+6RxuwK0tIs/mNrztUH6jCOSo6zAnRmA28MfXkR8yyqdMU0RAzc6mOwPLrinAwS
ZwIJqyDkfRsmzz9bA+1to+PgHFm6PiWTh7o54sDVPLj2BYssmHMg33xiodiHT8neXzrvwKfMzzP6
ci+hPcErM//0uUvnbeLP+jVz87t+9PT3tsMHPJhOdGsVEkr0gAjJkvzQwlgKluVTjyAnSUpMSi6M
Ui3nwB4QkC+36kgny4skGxD7YlJyqrHbjXWOyxuDEzqnHt/jtDQNyWjSOMWjrO5NMCt4FVJeAV/P
QGT65HDRY09XGYHXeCLrgX7adjlUSzNIqPp0NcPZu4Zy75+/LkMWZTzAo6IyDyOslmsZ0WnazVTd
f3Xahc3lkxM4unYtOtYqp/tAxpkcWALka+W7/rkLkVF8tWVGZHAYZEVHwaCHQ78MUObEn3YZAtE1
SseftT9P1zO3W7Eep4iXwDAyg/AjpgYmgZAXgMV4Pyk8AupDXoVd6Y13VdczFClaTnE0AIIaZ76R
SeYRzfPMLVgGA6MP0lYYu2Rwb3RnoCdPuQTZUFkDFlXumGjMnVuRuc4DLxqQto3bNy8tatKCZ1hW
fZttyYDCaYfqg5wL5HZmOz0VBrd5KGp1NJamFo4JjzU6qfD01SEbPo21TyJJvS7mhJ+UC5rsCqjS
1rb49V99s0e66PWYMTMrylgeDdP4YZrzUqZ4BqdP5bykqsbMdn9cmuifd1rSkhOMEF5MIjzOuhTZ
pnKkf/bbBjmdxewCqS6zjG6pUYbcjm97SYXLLLvl4W6I5rNUQfk2RoAbakwk58HjOVsOaCHQQ1T1
h1lAdRyyrLNwuea00C5lUZtyTy/Xc1Uvj+EmLBsw2YpJUJB41BpZzV/HeDZdJTgfH8FPo6mu0uUt
QGH8ZvlcEnLums+uCsv32AqjW6/TtOsEZayJIqXw4km0Ui5fh4WIOn6VFX7AZCrKiuySDz3du+Q1
6XqWePx6N1iQIk6dH8W3Ho98+n2GV2yh5K0XGQ6viiHwSd/lCFdTJh4HcozXAZK/tVtSgUjaEJDW
qfWo8foBhORE4vFWx0mZxXm2u+LsYEM45ss5YJOjXxsUPhrUYElRNFg8zWTUP08D5YlGOHk2SyUe
YWrxsOU59q1sfP0auwrdzyJz/RrF9C3DIl/o8ESiL/u3kUFGw9NEE5bbZHglRq6QErZ711JkQnhK
9uTbMH0qFTfFZPblG/IfBoMDszo7CSnRWgoW2yVeQTDUw7KwXDxfj9mRxfqejn26qksZvdBNTeAk
Rb7Ucc1I91/b411Ns/yEgmI+GGyYJjhxPQfT5PEW99xHWWDz1nJ7TW1tc62R6XEZsTq9CTXmIKSl
U50GmNSw3viowGfFtsa8djuT9M6pXPT2SB63dhXwfohpVbkna6aCBbl61xAgrEcWHd0PjzjkPdg/
tSqqjBuXlSubUVXq700Oq2pVNbM6IuSneCRH81Z4xVvfOxy1eclYAnDKrdJnHIMWaOqmwNX1jaqE
DVCHEZ6XslkSgQTaOLkZDNwJOEkpJ6Ax2Otg6hFTd5xwTOAzKbSMMr/+8evGnPKUV4xhdfUHLHzj
onmpwM0mu3MUcK4QKSf7cii5oRNZnSLP4SHTO1zZbM5nB+JoMl9rFxi4PXiwK5vsZyfn0t3GDY3D
14DOa/SbFHQEbA3z9TQC/dhoMXd7Gji+8XD0VDocOl++znXEEm+ZgLNQBvAKWVFDh+v8UxsSR/Cv
y9Uvx/7vM3cEfQjuiFMA14ge8PdqtSvtkqSiqj3IhOEwAp3OufXcVmyjdghPk+TRFhMcsG0jgrm9
qMy3mLrsw0xxgGWY3qWwq1Nj99NVMejqW9dJedsnYnzikTD/ofr8p1uIxX39lwWB5fpArGzXxwiN
DOb3D4urIfN6w24ORoLHhI2h+zBpejETHvst5hOONdp8Jkw9TVHWgoAxGWWcMmqe9xQuDEoHnhH/
+gh+bSV+P4K24wmyLvhQnvy73UjE7l8ExHUfUC9UXGiBHW4av6vOSJX7fU1g74bufd6SscRsIuwY
sqWas+sBfAZm0GcXBM3VyVYuT4PQKT91okBHuZHe8pSlMDTqskJRBJzuX3/yf9CpWOi+l7OPfBNB
6F/WHbUIsnIhnxwiQ1SnMGBuw+Se6rFKq/peLcPX2a78Tc8z8a2ZeIuAmaAv7Frnb7uX/wJM/m3S
irVcxf9iVZl8oHN8L35bVVpff+lPQa/4H5ZlAQ9RnH/sF9Hf/rmqDEwia0m9cmTguCbaeTZufwp6
/f+BHcWyy6VJZTdl8Sn+JugFNOCiv2XfJ78Ewt5/FrSy6HV/uT/AXYELkcwSFtmwNBee3a/9cDUa
DFBVY10VFDSEW/VRnoyH2ll6ldgsXDZZ8ZSXOAYtY3hKxoLALj3FmuIs0M47VseChMXJTO1+RAjs
foWaSCXTq0hUZNcxWiDXqyJ7tPk3+8jlk/32ySUfGBcHPbxwHJ46v39yvNqDCuu5vqK5Gy8I64y1
M1AcTf1i8DaQC/+bp7HtL7fc778SppflSdgP6Kk5Zr//SiOBYWB0ZXQFt+FctqD71+RMW+4+lYzo
WCpVcAGs2mReNFSwntad7D15CNyuD3dOFFvlMfTYR67mHufdqnDDbt6L1h3vSIFipl8uibDxUrcp
YZF4JqFXX2HZIX8qSgpGVVYW1i4qloqcQGfsmLhFQ8GxNtx+vKiZpwE+J+e9LXTZrFIIpgmg4JA4
r5o8l5zopxBw1x8xby5nBCVKi6WUREu6isllI1iztqvWg62c99pmxzNJg4CoudXWDfI5LCYehCby
v5KAFDBQs+Md2ZmKhUEciUeLNoWMKG+J6WtqhkDGEucWucDKV6NIfLhQjoDDC+N9pvgTVQymOecT
BZNjH6fZisenmhUz0RaVwTtCIHBtrkQpPXEzZwMYZtebXP1NUBTGp7ZuuP6ihrBEQ3hOf8EbSOFn
YwZ/0UQLGm+2aDlySTPyeSa4qOWx1qxb132Nro3UHSY7KwWgk7kgMqBxK9Kehek4g6hZGSbCtaUJ
b9wVqdXLrI8ZeIKnpnDeU1L1nrvJDZ77bslMprepgWkn7n3ssn5ckwHEQUomyVlwZds230jk6fVB
ziYRjhxHIIVOYnNYEkNRL40OrxJQ4SWntRcO6XkRkW7xaV5OibccnKBK0KoN2i6vgsog7xhLmOGt
574froF2zPeGDzV2lY7cvMuEzad9T4DyN/XETahYDxEy5nqDt8EqqqDPetFGORXZKGIYp0dKCsTQ
TjDCx0lDOuPZ6VhupUSHTOTaPRs9GKCh1+jF7Sx6FwN9wv9l70yW40a2bPsrZTVHGhw9BjUJRE9G
MNiJpCYwSqLQd47ev/4tMCvfS1G3lE81vpY3zXRNSSICnR8/Z++1Ky23PLIKSve1jBAL1qZOsiAx
iBURkJQjA64rL4jTkTNe5GE2HxGpkwBkV+QIak7TdrdGojRnbZPIplYImzm9Y4Kt8kbvJtgYrR0R
chAUfWMKBLuWFyvIxNyRxlciUrl2iVlb4/c5he7wwh+L9Hs9jdNdUuhshBy8GAE6Mvu1pQ7vg7jy
xQNzfi5PTmCMgxd/5NrS3CGFTblV/cKZ4eHCqcpDiTUPG2ILoLp9bkN7ukMawYOgKZcTnBioi3YZ
9eyVzTSrJhimlftoIER4m4bGdCFCq9n3sQI0YpK6EMGM6zkKwRJk6gmeNn+DVIPzAqyQ/XWPt/qq
jDNDPpCBqmmftN5VzXWHB0Ai52ROsM1nk9evKsbZBzWvF9ldOKQ0MWnZE60xmOZBDRYvCDUXnEvJ
HBnUtT6y/fR96Migask8CnOI8VuLt0p8xK5Bhf9+I2eQpeGvM+eQaweHHE0gyQYGFgCtO+bdlfGQ
9ItxzhNe7DxPOWDjmxTNIaSSSBDH6pqjOMeOB5zEywuOSVReOu3dMJKE/wlJY3Bl9wztzNDrsifJ
G0KQQh4qW6IiLmHRgM4l2AXXZKTJDSYHfhMd3PTYNmBD2E5IcU4R4k5PXh822ZvtlqAcVkDwSLcs
8K8aNwXrj2rYXdDbA/oP1I8ucuWQQhcbWOVQPGKpXWlJpDNWJ0SHPqVHToLuP9tDHwaVEvfuEE1j
ABK7f1xyPTeUqPGaGwMeRI+/3syxEJthmGSrIhnGlUBZZ69jt7D3Wjs6I/IJCArJUxRbPckJte2g
uQRvG6KwrtFB157+CcG9EZiF/lmDrrPqSjaJ2UxsUhKDRtiLzIi+5G3ovk0R3vRSyPKmy53rfpTN
vMlyOcGRdqPPtjkQ2sMitWbyYt55TVh+FlZcbI1Sj8LAVYW90jtXXvxozgIXJ465MlSWn5I6yh+N
tHVxh7fdVmkdqMdhmoJS0iobirG+GXJVXNsMYjc9HaVbXuv1Z0A+8f1g5ZfR1ad0J5sW3sSM6VVP
K+jk+CeAGDr5I6EBbbQl9IQhDAvYOs8adcw1n4m4yZBraMZyaThhG0oGs3pg0amfS+gv8TolO2Pr
JXr1FKNc4tQWdAk9x4a0Qe7TdCbpwoR+MxQEwrrt90S6Ej+kZe0NlUZw8w2D/B6Up+tYt6GLTTPl
wLqVxnDVtEUFsqSZSR3IzergxpOxjWxxSwJDvVsEz2usOvUzjZOawESDyLQSLcCwmQu3PzeQSO79
OnZ2WqtIT9F8onxhP3rbGY/kWYu75ooX9rzXy3I+jJrwD6rLiEtupQw62txB088pfbHWeRhI9fqm
k6F1hb9LXclSEnPxt+Lz8mcl8h/EmF0q9PLtf/3nMrz4sT7xmGvoZOYh9142Yj/WJzP0is6XHaZj
p2QNc+ljkSvkh7znysngTWMhQzIDrRj4s66lPKS//gA/VZOo8kz+IQeenRTdvx8/QFMVppfm9FVI
yiJjrUTioI8mqyAMA/j2NE6uSAeV/3DUD/o3w+Ootm17aO1wp1kfhWFWSNJcPNr+kfiK+gUJCm+m
ujPIsv31t/vg0Xw/Dhsyh3qds6vrH8q/IUYh0frkLFvZUuK4umTRWNrdBPXyxvr9g7m6zrafCh3N
4odTKXiJaBFV6BHeDoCHpS3Z0sYKtATew68P9XMljVaRjjmbAZC1P9lCm8h3a23SnSNEJ3Eul3aX
PTJVaL2uumpdBkS/fTzBRkhwm0Astb0PqESBRroq88I+qikOP/25BpaxzpIFxolyiDw2Tu+vj/nz
PeLZjs3X1F1UoLb+4ZhVaTX6lDOt6vtE7seRhtUkxurqf3EUF+8mWLVFjfnhouUYeMswaZ1jREt0
Pyc0IV2PzI/fPwobShB0dFm47z8cxSGIvIGa6xwZmntrJ6FzS2P5f3GV7AWyDGCA9gny0h+f5Qxv
EW2+yj4aIW1yROBck2FG2LmZw06cSdgZ1D9s6X5+ffBO52Hma1kmf/rwxcpkCOcxd6yjRpTPs6Cl
fFT6QClCjKCPzWxmQOW0ipfXr0/ozw82jloIofBKl1jTj1/VZyilq9o2UDPycIUVr6nOGby1Spmd
/PpQ/+IrcnMAgacGd9nyGz+eVRelEocqDPq+S6exENWVajtkbxY3DAHVHmox7ppfH/RffT8HcKqw
MBAjfv5w0IFplAmPSRxzp5H7srDMQ6578Y6Nzj8+aEtr4sMi5NOdsBebOdz4n5+02JOezuN8xOpA
qzgVhQ05wNXzu3pQ8lwhkCyRf1AmAypiV0Gt1Z6HBkXM1mI4zOaisl8ZkLXfBA1aqk6Fj/LiZU6d
/8Np+VeflNYHVDncJTRoPrzPy8QeE2Qg3OFLIHuQAOV6wRzJcjWkpHMTC0JZ/+srIX5+D2G856li
dUTJ7LkflugI6JQRssQcNcjdEraSyf6hQyPzzZOCFSuuw+V+TxOwq33evNBgV2INp2+6a1qjyXdN
1BO6TZVEB5q5cfzb72Zs5Ai8PR4Grt1HlbfeoEEePJ76QnkU3bqdfibYzTy2uVli924IVfv1Gfnp
3sSIujwNtHK4RRHb/fhANEm7FP2zOg5WaL22zObT1dyU3KYTlJLfXcE5GFz2hfe5UH8/rgKews8V
EWt7nKJpuqQlako0BuxycKuwS/r1N/vpUi8HAzosdNwGvM4+PHXF4jwhi3Y+OqHNxhKUF3cWDyK7
xF8fyPggajE8h9flsnbbfDk8+x9u5NyMYXxhjmYBl3F70dnD9WSrtF32CMVNtVd1OtAJsSLGk/EY
FxM7EteUkMWWZbBqprsYwB5ms5HNUgAipn5RrpR7XXNoZdH1godFZjLb8yZjczwa0XzpcEBD//j1
N/n5ZiDtwrdpmPq2+TOgIilR17pF2x4NhTJ9LPvqihk9MDJ9/u2ih2AN7gHLtQxaej8BVpmYGN0w
MbiUumMyDEz5/k3V+BvNmKorq5z+sX+4rF5/q84tljXXM3j08aWAiv54lQh6NQXMIevoNJP15jjG
cJRW6H96b4g4bktXp1G5/UiakvEPD5nx8RYB+WEQVuKAPVkItawBPz5m8J67BHZ6ehRoiAuF7A/q
I1YJRkqmgYsg9L4gU8qsNcAX0Z79qOIJNGWU7I1uRrFgGOl8p/cFXUSVLf2aRrpLXd9L/vw+/5OF
0+JP5PdfXPCCoFSrMbH3vhZli5XLM6tbO23VJ7ncXrnGYrCbO4k5a5BzvcQCt9PFHidaY22Y0ffL
aByFq6QZInftIeLLTraukSev49q8Hek2nMH1aLvJSpxLNQv4chWgAiSXHcpeHc+3fk1bGrZn69pE
YcWWrK+7DKpwsFgbkVbNjWIDrZIjih0RMM638Vv2xOWgd4Z4anf0vnU4BK+mwu7PMyNSmkd9LXLx
bZReRlNcQ90T+FO9NEORV8YX2LL82dUaVR3IfKLpjSw8jPfOkLEpKRvF36rG/e/ic8hCOi9+vtQ1
Tc2zFhOgiNWkbJHUAu8BjL+a5eTjqvO06Q6DbBFfzILUmessaobutjVbLohRuzzdlSjq7K5SOuuF
7DvRbIXuACfTDe86cpwqu3Nr0X6bWp1vgZDWVm+mU/bWSTbAHQJ3zLnMCFf4Qb66/WozTVL3tQCv
vsmM1LoeFqkoHQ0UvcCsu2zaOiRaFWv6IHSuOrJQnZ1XzA5MTDPkN/aQXMUXNLuY66a01+6nKuHQ
TaZYtXydtGxMfbnZGjcloWzdnUi0uF1n3C7xhe0i+huyqhBwahrj3mEgY5x0im4gaBykLvoDg1e4
rdAJHUuItg4RtGPiXltDKMZDjGQlZF0VQ3ImQ5qeFhENrdpNOVtIWMCkWkBp0Cf5IEr8o6iIbG6w
MvYc46wlkrXhvQ6gZ8/dhxyHVkPsVPTNmNgh0AtphHhY7+dq+u53Krwgtpsuf7bg7Lznw5gxph8r
NezXJIzjcNP27Uio6/tjBaFimeXx7h1dHEWvpZ3QehvtWTyIScQJgQyo2wOjW2KppGNzFzXeoi2I
c5vzarRLz9xM2/7LnGCh2U5wOS5/jmZIJXmFK7wUEpFFbedVrvVaiHTpxEra89hu2f4gjKMD/778
uU5PkzGmd+Ve4+zs1SrTE9LcGC/q7VWBNUXtilpj0pDPFifWws5mblMAy8ltWzZ8EKHTOyF7y2jv
SiWa6XM/uaaGtNq1s+zOq/ypP9kTaWFOmpIaSZppMr95MGnlJoWlYd3OoqYLHM/UxsR2iNEtWI8Z
AwDrjekWcK9YTHOWdMXOdJ8ozLMOHpnsEImu8mSo0amHoSrozWu5nR5zCV0SCzpNSVQtpfLoCOCl
PhY6ZNRuRYe882iQqX5Ixz9X/H/PSf9xTsqq8reV/ifw0Slp2+V/dZ38OCp9/7m/RqUMPXUKwSXa
ipHnD6NShp7I0cwf/JwUD39BjvQ/mIXSToCbhePStb3fgq9/WKd9BAOEBAnXFUsvzf1Qt/V658Xd
AHmA5Bp1onE+78x0mWFB62CN1qNYfp36oflawxo//u20/IsOnuN92JRQ/dgkeAkEC6bps1/7cPSE
RC07q9tsgamokxshJ0QrxotAFWzx7Q6BVdcsRkYmhJTKAk2VBaUNa2BFnvMjVAF8h8w90PoSbYhc
zhczr9JsmUvIBEEPcCXKuzqTykA/n/TqKkzcuSefrjaQxHW4zVzksnxK3qBzbE3Z+d1Bhn6dtblJ
0DHLGLjMKqUovWMY5WLJQDjkjSOvwEX++G5UwwcSHit74rw5JQo4Pibaj3As61fTL0F56NilSuTY
h5kWKaGLcO7Lep/DMezlvQhVj5kecocgp5Wr9G2IzMjZjr5LwuyC40k2RR9N8H6yWLNfYt2fQeIi
Neviq6ozKTdgWzT1eGkMt4/hvHpjdFa+FsOey6DV342R7lDVZkVjgSgodBINW+Dva+CCpn0Q1vJf
Rugp3edJZnW5cxqdGh6HGbi+eYHxhqJliCaAWJseqApHRAkyTCfUgSc0ZfSlUHN0M7hztamQEiar
FqBzvSKz3XtW/dRpm1KM04ZFFnuRo9Yd/2+pN9A4pc1wBtGqt0GmR+Y+p6ojC9eo1iOJZs8yv6WB
nO8KWSyeDI/Fy9/WcgDtM7C/v5IkczZWU18aJkrcMDWI4q5PqkADsXM7wAV5zGDXPusxWHE3h2Nt
MuwDXprZb1o5pXfsG6YVUrEGxqHmb2OkpAfwWOYL9goy13gvrxNXlgfgTN2R2LQ9BXZ+F+dpdjtM
NP/pO0cwJ8YGt+PoEMJZHiZ/fkCBOYDM8P32i73IJguk0OsJWd0hi5xio49dcUWXgEgPRnng45P8
sRrQazaaiHfRVPlfHSxB0MFDmV4GBoiv0SBs7HI1YSf+7EGC7VKhHREb81OzXuq3YInn3YiZ7ZNp
5A+pBi/YQbkDKMLKviaGIz45EMKXya61xZJhHSLipVeU52inTXAfYeu9qikTGx9izYyRMupepWo3
qWIRFTGkw6werwYrtm9yKONbc1Am/tIorPaS5ffAyNE54ZQSL5PRY+5xS4xbxtgd/DRDPGrNPgqB
qn1o0RTcmKNd7TOzMK9wWE5nZnVqD6TSvq3rWJyRoqeQIuL0hSua76apN69IFcn3fVmi01dW/rWO
OicMQhm5x0Sa6kL80UC4MC0lZnJiWIW155Ls2bG8aoQ+bDWcvCdvluatr3QHjxePxD6fJNkPtZck
xxILyE3v9e31QPjWE4Uj6kFzHiGiZENy6uKseeizfoSLDe2euXC50XAjv1TWnH6Sg9NddXbla5up
d9OjDmLV2IoiLi50acMDJM9x1ykdtlbqe1vZDPZ3e5DNjm3U/DSlyE8jXzuUWV2glA9PDFvR+fex
vhp9hsiijA6GX1/N9pLJ4JMrlln9t76Enm9mZb7X2d8DWyO1WIgWnVdSulsj1ifM207zBVVaf6U3
Y7LNrTkJnNIab9PKxmSVeTPpOb15SyNyfu6rRMErE8MtJyS8mah9n5Q7i2CwxmLNc9KtK7BRONEg
q9RWChqp6KvssU4oKbnsPC3a2Gx9N6u/4cLpdgrjS7uaQmiwk7PwSArZXTBAl0YwUDnjOx5ixMq2
8V2RtaEhoA57bmUChX30EIivh1McFpd66PyzURnRM7yDfIfNrdniG6HoQjKqn5wk009+l/lnjZyC
23kaQHmT+YVmpRI5IJDpJm/6GiMSDyoNcZjnCtV7EYRjB0ifjcexrrBVMH5IAk5GeeobItNdk1dN
mZeoTSizjMYS98BsbSPQOw1sTuPMX5n2Qx0aNU8mBL+m6b6d2+ZLBnFuoko8spbQXoWZ+zllyHDI
W5t+FkCOByGBbUVu557ZbTKTxHHCVmzOmse27P3zBA/5NLS19lpXPcB1Ica7PKkaIoJIKLsux3H+
hpEinQO2Rfa+LO3xqEXFsAtbMZyHTppH3BXLhLFpPo223V4mmxzeGT/bzkym+JaVrX5x/L764nWl
+31me5OvnK5F2uFH30gBTxdJL3n25M2NlddfzRMEUVfoXaBVfM7A11oSc8GnAqNt8+G1LsiKR8uB
kgbVpkZVGlvNp7Avu03lMg327AIuou2k2ffSYsfV+kPz5EWl42ysKiq+mFHk7Uo4V6ee/IOrwYPp
n09KHmLf2/t9hkQbDTHrSW51+bmzdP8m9Yr2lIm52/ReWx2bSutOBIA469TKQI/lLqKWoeyfPPgO
K6P2hzYAPw6tuSWZ8LaOWu9aaf78pps9SC6/T1iufc7xVT522kMc285Lk1S8ejKtskCYaSkW97Gr
YVMpcNT4Qir036V5TvSw5LWEojfz8pm4N3DRO7er3u+JMTGhMmkoj0RMFGLleq8ZDfGtnpivjLyq
kxaV9r0XRS0bi8m8Hknm5DU4Gxe263qAqvW0XEBGfabYqa4HHFcmi73fOPVel4KfqcyVjIHFV5Fh
PrpeN2wmGIfbBqTaTnPSEkkEW1S6HwYD6qRda5VZIz7S21tcw9bXLpY5TN2uVut+HPx7YadkKtJ7
BWQuxYMdprFFZnNtXQAGoWo2hsm/zSNMwjSqqmDUzWsvlCOXvbD0U6OLU2c509HvDA/It9a8xT1M
PHxJo78Pu8bdoyIjhYZoAPIf5/YCR76+ZHPd7HEBGvsJ/3GAghn40ah8tQsR6j9RCxgPk+mnM9oR
zGpeofUvBXyLbZjVz/DnITym/q1p4ADi++mA9qhT2r3BKw8cWJfGyMWldnBKMFcBYwoJCZ+exdcE
cCPoaHyTR6MHVl2xvM1EuXNrWsQKp5l9CalNtyJhse6xC6Tb0ZNuujYbRf0x8RI+m2hu120jP5U6
3n1UQFYdhEq3dqx35XawesyaHbJtLRHu3kBRf+MKDCS4X5IXCjSnZcLuUYDM4b6v0xCueYbl3BU4
6w92HomAOxspQlWTdiKtKbUZxFaUr0OLRoLI4ztHAiwaFSA+R59RUKBI5zmhNcrN4bvfKHzjjWVl
xi7DkH5imE4xPVGplniw9PF+0PPoUc+q/NEyqAGtqFVWAHOTdICs869U5lCtALw7YN2GfBUhfUT5
V7GCrbwhPCT9QGI6Ao70mHY+eUnJIJKeEhMqM/nLUftmFlALfZQf9O+9eoWG9xr6WkbuhCePdh43
t47WmifLkvPZb6RY+1kSBV3UTMe4HNUmovB/VqCRUst5iBysgr0BzDCxBd/SOhaZKz4DZTFWYHby
oAkd+lluwTxNkUgya265Gkj5WDc9loDaVK8yxn7vardebWEdwXCwzpHi4czDVFJ15bjTTc0KMqgd
E1uEqyQX5Amk0SOXxdwCZbECv/X7tZlT3Gh5gs0lMU+4+19Ea9FRGghfirIsX2eZR1JIkXNiitHH
9IURwjNNSJCuVR6juDG3Ze9t46icj5BebuLZMj6RJAkK3ZuggepOKbeC6S4hKRP6vaw316BTycG2
Csas0wgKMTVfZhq4uzRRNb4+b+eHtnsDcjsLIAvS4eH2e9Vad4NiMHxA/ejsay2cj7bR6qeYIKb1
APE1UJ5kmWvj5JDULmKPtlMBvXwb8BrhQMDionOJcm/rZ+l8Y+t8udQjUUJ1BfuEWoLSrLG1/Xpr
+LF9jEjYgFtkeRZqXfJwP0yO4tCa86T3kkNatGzrtAlOhlQeb2kbF+a9RWrX15paqmTJxn7x64N/
aMwvCmUD+A7QJM8mqfqjtl8lpXRmVScHMUFGUanEhZLk8Q3kiezu14f6MDZZDoWrlH+X3e/PaoSk
AeiHLJRD4ZosNzwjUMvLOarefn2cdwH93/vxy4Fo//s0HJBhOx+xSVk1z5bM3OgAWH3eMra0Dk7/
TilJuksjM4ZDgx/rCRe9eK3diB31SNDKjRYSJAEqIObTvX+kf/eP/qF/tETcMff7n3X291Xfxf8R
vMoKgPbr31tI//2jf4HBvD+ghrDDdhyI9jwv/1ds75l/LGMPZjlsIP78m7+4YPYfhk67idGMScoJ
dPj/11da0tnhaqEuWvQcoK9+p69kvw/3f7jjXAjekMv4ndzfAFd+HMKw8GelBGmwn9DTjhs/BoIX
lGXi72JC27YsxyjGSkIebv3ERM1pIAU4j85UrYc8hlCP3xpla5iYT1CT50vlGOU9ne/wM/f4ROVg
0mJ2R2Xva8TbSwSMsK8SjXAa6rJqYsqDcXDdaVParmLY3lQquRafM1Fp2MRovx0ZLRP402CYQUQ6
z6MIMrr47JqGtPzeFsRLk/Q1W9uMQf1NDFL7Aj3TogaeBjIGGubEMpzJO+MSlFQeZmzEh4FVgwbV
7JwMTYY1srjQPPRM3I+j8lA2T4lebsgZGl5wz7vwcIuwe+Mo7FilRbxRQNXcmvTvGwLpXCefCS5A
ET2FpUNby+mqbJNoJB4nOhrdjYnE+jtoe3tvI9u9OGwFmM2QUv1NOTadsUyM7VNNyha/l0/2hE4T
X/WoZ3d+hmgZ9E58A2q1fMAXVt10LZFlxF+D7l5bvaHjEIpdnEp5kcOvJkis0lcIgL3bifQJWB01
JzIVJGIgXyWla2Wlk0vrRmG8jDzvEubY1Ih3k7pYhz6rHgzlsdq6VO6QGVycFUV9k4nGv9isPfF1
ysty33L+YC1iEMXJ1+yILhmv4943tlNMAF1AmV7dC9F4t5rF3ZJmyErohtj7QkBggI0sHsIqsw4o
HcwjyzP+jd6toOE2g3avrGLeOG4qjlY7jgFAgN5aMwqx273SwGZZvTBBWCbNl1EVzYvsK+OpJtqJ
oZdq4JLbkY1MQyuIj+5giK489Mm3U40xlXerf2/IJLqFWj0RNjFJzQ/sAT4CaukWobBmG+su1sZX
T8ElyVrhX9e1SRJUP5NnQWFX4ot2cThDNZiNeZeEvXZthIsfdzTcAp7R5BE421IGEyFlZ6hMorHu
72gT2xnJg5N/gRYizBV8GOexFLN1iltNHyMIb5aGJzilwWrjmZbKpL8005UA7JSO9UxEV54h3yL8
zHtpBgLAtQ5DB9oMxwy5PhqpSrBg+mYkHMKjTchI0+j3YSW17tg5da8f8qaZkyejbv3uiHTRlquS
2+cZSbR2D32iDQDOndyiGK6SoWuf4qY408WIrglJTvyvKUEhhPUYjPoI+6Y56ZZr18j1R4bmyTZR
Mwm8qlObUAJC0WlHrjoTz3WjovFT0hGGrZF0eGrTuKGZBkmWoSaGAUTrqNsN2FMZ99AncHGRs+fx
1h4gW4S7SmKmWfYTRR2wXhIzlxrN2skmEBiIKQlqL/kM+5nxUL8aeqNfz+hWrjAepAd25fZ69kvG
j951l7bEHuOcCHyvmo4MnfuNOyW4DiCxMmOfdkQPat9sxZsGBw8VKnM5DxgSeDK6vTVdgHae7jvV
Rms3Gnds6+xPQpIZmfZ9z9Ctr25GT7/D2GRgG4DbrrV+vI4s+gFDDlncq52ILCP2t6ldksJTt2/p
7J51ZYQvrOvjfiLD9L5E4XWTMu4OaE0rmvvtcBE9uevL/mI1whHYEXdyThpv3uUWO/0Ydst2Bkq8
WmaDtHzZ9ydSVjX7XPVShbj359y9UbU8dWMWkjOzxNaZldwh0Jbb1NH0k5TheAMXDgttW33xedvu
ykR4m4Swo20lu5RNoN0GlTCavarIxMuHQaNeTgQw+AU3hPy7Sox2TWs6CTJ3LtcGbYtVzvb6aUyb
ca8XUfeY9rLjxhi1XSSn77108t0cp/Omk7jwB2GEn0k4AYU3hchKnRTrxAqStX7onWrM9mZh2cR9
JfXW9+UyM4zIg8MiYx29EBIAQU/ubQ+jYZcolibKUaRItlVwVzjKPdPxoQc8ZBTjG69Juju/baA2
NzaPrF0wCa36mE6813wpq6zKVmpKsmfCqAqyqmgQw273tkXb+btKDfVLPYb6ky8jbdOBHwsqyA7n
0jOqK0Bmcl+YhXdr8heQuCbtpvWiT27UFHog/IbMu1Y5ZwBuYsKB3GXiaE9pdO1nhQfXr7SbIO8S
OAiZYTI6gKWr6AQXJFh2VkXrRphn1P7xipk7PS2tXrScwCN3bu1mR01GEDMYVdCe7rVPXa23T9xx
JWSxfiTayZR3TphWt5Pq9LOJaWjtdUt5mXMbWONWn4w2YNSLgN1g7z3QiDnI0E3fzNYq3npa+2sn
Nhc3UBeORHlaznws8Qfj2CDVfg0IQDxWEHfuYj/zvpGeFm1qn31kExqfNb//TjJn9ExFTyuNtB76
PPYjJnHtxDOVBYYJ+GoQvOfU3IQklFq7yUw/h07/1UNYulMVoUJAuYbATOZnnNlkKubkXLmufCV3
lixSUz/AuMk2Uhj1G4p8QuZSrVqjL073g9GXVWCo2dooJxSXvHWWXO0xuy2Fcy6jrrwulOw3BZtt
MNsY1juoE3KEbyAKBQh5ofcW8AnSGD7lerEtonlWJnZxc8j3rkjVemEENSt2nd0xs5ulmGlIX7Mk
rVVWuU2MBvfVyLIHzXCqtYlo7XNsuDiWEs99k0Le9YP4HtLooE3Z0LpzX8pc6Gv65fCIaAoc/TlU
17VOkpprNi9VRH9K+f1xLAkNJVau3gwY5BGlDOY+nebiYJJWZi8ijtQRj8k4Z9c59/yqBFzDCLr1
d0baxXhw8E4MeX2suuneUnGLWWrJShhAaMSp+tZRfwaAQav70AMUm+C2B0BRAB7LlyRMuIQdsQVt
sZ16hFdS876GkfEs8MC86I1t3hAxhVvKs28b0XFf2V8LoxCHBNgDYYNJfQWQqLrqG+PNLUbGBOJb
62VNvO75SIEgrnzv1WG6agkW2CRNnK4G8CQk/o7undDmCPHBmG5p9U43WL7CiyQ4VnLRq1zuklg/
x3NLm8StuUWFFxH1NhlroOjibJLINWW1cxdittjVaIL6lWuQt9zHjJ3SlvDYweHbEVVlsaRfa03r
rFtHfeqw9S/FZiPKm8rtSLMc/Sujrr7bSbRvDMYYsaYTNtzeLOO1PCa0BY3IKq2LzzKn56Ha6WFs
+wuQ9ZtOK09Ua5Bgcajy3IdTMM89Q7yhJyQs5TEnJpQYGNtMbHoWWECvSyhZ107RlNAp5MqYXWgp
GtKpiyHJQ/n3xu//iwXNgI4B9/+88VuEAxUasr9v+Yw/f+gv1QCZ7D5CdXwZP2z4fPsPXogfA9z1
PxyBIVc3sNTTzFgO/peGwCHbHfmpy3+ge4tM9Lf2euaHdg0qPxqHdDCQ52PhsD9aAaRw0mbJizgS
8QysP88hq3VsCEJjJuTCYrcTFS6eS7u6S+q5PKuReU/j4V0MSr9PN6Qr6fdpl6l5I+Gq38SUQdnK
0TCV+a7ckXlrHruyF6QRJQAtbQ8pMU0J32KPgld2O8d2fDWwvbgmN1K4q8rIr2vm1hcifbxdofvx
LiQmckd+DDnQUaHBRaCPtFNJLA8Zo/1T3zIjUaqNNQxwSPVgDEHgIpPGeUp6o+oDtzDo+VLTBiZr
0S7VjG4P5i+8qxqLVD52ZdOh179kmape3Sz3TsSnhHTnJ6+jAcu+bBycaZuFk3MzhpPHPs3xc5LD
4ZcdiDC19pk0tK8jrdXvbk1osJmW3qEKC/kWTUZIPV7U4pLEdb/QWeSd1VrjMc1cHdEcfTlIzqnx
luqVHqQ2vkv4KCYhI9hZz5FekgDILvArM05SPEVdIftSpDbPSUOmKylH6bhYPGNveIzrrrv3/Q7m
EWRo+WXxzj5LjfZQ0NsWia5OREaJKn1k216JsB555MpYePGx7WdkUBiQ5Jt3qLxhjU+sygZnusy/
5AuA3l9Q9GKB0qsFT5/oBOyoyD5msqvZTAOwh1FMiKbttlsX/jAvVSdZ6v+5N4hiXOj3frKA8DlL
Pb9tweMbrZlfzcINA1kVDl90genjIgfwvxD204W1PzVh/oArJn7KuoTuKLoMqul5qqoNQOtUrNHF
Q/BHDwzNH2JIdmgkiP/+nfbfv5P/2aGH21hRIObRjFhhXDICclZq1Fn+NH5n/0CIQE3ETLIqc8R3
dRqXlwQP8MpqZvc6kqQawhDrV4b0ilPdaem1oZnkFWTv2QXMkckxYAZBbCTDY4eZVGR9IcTPgriC
vXLnLkEIFdbWvaoVOj289tEaPJg444D0b6NwjoORPAXQmCCGSFhwpH1Ocn/4ChMtO+iLAX5Ml1SG
YQlosJaoBqWW1IZ0CXDwlygHiMOkOoTNkvDgL2EPzaiT+xDD0r0b3tMgSGcXLx1imTKIyqYnGqNs
PkuqgcCvR/GaSRNy3jB380JFz709dL0RLjnZqRiJCZjx35MpQvZGzEyXwApz0OOrBl/9F0CSOrwU
5G9R4EqG/XVUep9TCPYnAkNJwUAa6j+o92yM+T0nw3rPzGCYV0HiJUgDAaP/iOznCxvfeu3QFzqJ
3pnf7FqSwdH+H/bObDlyI8u2v9I/ABkcM8yu3QcgZgaDZJDJIV9gVA6YJwfgGL7+LlAttTJVV+p6
r4cqM5lEBgOBcLifs89aQtTVNvKi6jX7sHQUcjV20OOVb/2HxwNKZ3PEEd/DiV49Hz3ppfMKjd00
vXwgfYIPBJhsv5WrJARwqbX1VnFIuSpEllUmMllNurESf9guYw/tpRZo2/WO2fUPE4lcpST1h59E
rqoSWL36Xq36EgOE1L7+cJqgIMVvYrlSfzNW6cmy6k+UoWNC8T+sKC6ZiGM8Q0TOP6wpfm32V/nh
UoEFn71AMsWwwr4I2wrdSrTXHw4WT0PHQkSHWUWLuPyh1ZnuYxYAdYu1SlzqD59Lt6pd5lXykuUL
gLX6w/3irxoYbRXCOKsapl0lMbNViVuT9lm57T8sMqY9yyhET93SzfDxzACdWrf2Y8RYsoaHRujN
Y5x3zYZC+ngjHZkyK59z7K7ck9XMoNyrirwPJ08aEynH6pxlsxZWu5/08olDzLDvJH2XFfalgC4w
GcsmZa5Cv2dTxcjb8nVhMrrcKgEGuMb/vdXrhNoC8z/Z3aSLQg03VtE6VR9abMLTl0VDGXWYKU7l
+qs35/RJg0SSC+vBB81ddhdNBEQMXHt3ImMyfREFZx2g5VdHuPE9y+JEMyZfjjRSnm2rqq4tUxLX
QXSREehpFj2PTKcCJZUe4lcSMacVTPvsVY7BIjXytfLSprrXh6m8h/1BazwuIW2luUUoveRorIDL
Z7aMWbZ55IVTOaeXgUPwrkXmTieyK8tL5uv8uU6ONqpjWxd05M35qhMfpBrUOWfABw7y4964te0q
ota59NGj5UnnmKX5+BQPGuneREXJN3PR5rtKi4dy32ttTaR8ji4+SNjHhXv8GPPGvzRpuxzHWdp7
WCogAaN2+UxrdKrDpdWWQyyKeZdZsxFMokeA3oO8znub9WhIxXJj9FT+qPbVYTlm920xMKzeGuZd
VBedFVBvgEqFr6XGwHMrpzqu4dhZ8MC9ob6P4RHs1+v5hJlWIEBcyCVZWKZABGl3OXB4c2sYo/1Q
+EuCvBpsQzppoxbIdgLhYsPPO80kWh6MXI5stn3/qMTQPbO5h5gobHXg++TMFK9qvEYNel4+Io5s
nBxnfdNn0NPCwfTbh9HUSyJumQkXnaAmNNwUEFxbWHdDXka3i+tPx44HI8UEY7yAEPui1xS6RGca
dWB3dvsKRz/5rI9RDjlda/bMyWgUSRRLDbdfwkPaKkw7pKbu7lKV5fdw8cfPINPGTd4L583gcHdn
UHve9sm6aDK/aqT7ZRztZSulYdSP1ey/QquAGKASL2mYDG8HgWTZMxLCN6P/lmpR/sjQSNfeO5I4
64FqdAs3z3FyeL8Zqruz4YBH2ze+qBDSzD2nqpAHP1e+5sD7KNt4M/kmLEUzcdxdg5gzTMAbRGEW
jw+LMOrsppdFV8KV05JXuzFtzqkOX/EQMIVub+UIXgwmBXKExbkVYqJ5uq/jPNWHE7esIfMTVkG6
w+/UzN7Y+04vea5VXzI1GXiOBveJ02BzAv3xhFRo3oK8Ko9u2zWhOyB8cuvp6hTLGwvgd4Bi71nv
vLnDOPzKhDY7CAtYe9DZw5v74fZ1veK+FcV2tErtzIdDhF5CZq0YZPhuLraiXd6gHAzGFicd3L60
OEi6sQ+mPeZzCGosQfIk/Th+8hy05uViLA8JEQa4B/Vol9pv7dH/9M7+oXfGGLUHOOpvjlB11b//
2DT775/57xMUoetfGApymIFdB86ZvPqja8ZRiQ6YDy6Zfhpziwbnpd8RVZy7dBQ3OmN7oCboSP9x
lLKsX+ikgbviiEXnjKn8f+coZZk/jbcxs6o7gq6zadKk82iA/9g2a5Y6x/IwQ0Rs+OqFhVYS+WdU
zQ7t1snngwtQpwLOHQMCXKEwt7FRaGGBU+9rF3n4zt24NGA76kk7YRRoS3wGnet8WaThbwFFehaO
hWY+120ui5d0sdpz3S3618yMJ7jUQ07Bmw6iu8oyWFH3qebUn9y+d41j1/pKnSYzleOtJGGwTZiL
IX1qFDNkDwc2O21uxIFRH9izdtaHuUlx0ngA6rNqMTbtLD9TSwd6YiSwMNVEnHHOPPGNVuZgozKL
rZ3v0XDekpy2k9BykvQWY+54JKTlHjQ5rH7XMmsCIo7Tg2o1ak0DTnrDB1g9mftEK3raQHG9/lXz
kr1MNsuBOZjNZgBPk/g4+g7ZQrpGbLDTRP1mqIuMkCLzgSglBX6tgJAOHYuF5XERAZ88VxlxGUcv
I7VPMPu6e/QEmXMzCtf+whUBbdv5WSSfFqdZjsBkOs26cWVMxTCTiHksWprNXnpNgt1gMvCAZRaN
KYp7xMWEXu0ccpJKhKOVJD0lNhJ6zCiGXd6owb0hPA06YwkFu1eDAHWSUypUgU+l21BHUebCV2TW
/Cx1mPbgSOl9jE9hFATpSCpFmYa4dnQY7gt0CtNXdvVN9t3PRPd9pq44mhej6uxSPLplJHYs+Ouc
GxNW7ivCSUqC0MLVGW1AfnKqgcE1V+ZRQuV/yI6p5VfmFlH9AxtrzLApNsAoyce7Dkcwm58047ac
8nozN3kMtUqIk5flNa4DfdkBm8/3OS4ekTbTtXcGCxi2Vhib1CfPFhZtj/7MY1seWiZXOzQyLzqQ
clb9tjBn+1hOuqRMuXTvtdEUX4y+pXfn551D/bhdw9Fe5BVBDE7XDKrOF3Ah+zGwzLhY+wuZOFjV
8DnJLNWHVIDte40raJOtaeLPlIj1G1Ru5a6cbG2vTDqXLi93SzS92YtFTA9V3Yt9MubsKi0R4Uhu
vXEIckPPb8hXtWMwEq9nl+tURwWA+ZL2UcaGqC+ss4OM88QujFZqphMaHHgySTNjQqAUu6GIL05C
ZWIzWM4ZuAMsrSmPPrMn8HfwshSnStPa5m1enQbhNp8YMbzQqbIf1jv7jpA+LkyszlunFbdLxoGS
h3YfemZjEwdtOENbZqN/r8Ws39V2Hr/GTQqcpbXg+ai8OHSrdHpOnXifZSrfA3eIQOk33VdjZHyy
Qaf+GFsaMwHQ5M4AMJ8XQ7+rzKwNXS1yzvmibJIyLafurBtf7Ba+b5Dl03ieUtN4wytDTnmA/EW2
pNDNq0MCgHBzZ37XXI9Obs/V2OULHc6hL74wQO2HMiWWvtGGufWDXDnWY2OOqK0NV9VfLG+On+zM
inWGPyTe0pLOTeV3Hb+j0Y5kysEPwbALWqq+x1F36lM+tSVO4AyBocommr2xd5hsB+oz9WIvGByG
wXo7FtzoQ5/eCD8ZnshI5mHB9XnqpvaB27q+esaMkYhSkZ1H/kGDiuoR7mrdk0cHCVC0VdCncKrk
3i+89IAStvpKgcvfFDpbn6BhOMvZzrWF7UMXEPOza48H9zhzdtnk3N2PAg1DSYpxNoi/mlE49ssn
Oo+gByc7dgPXbel9M1wf0Io0P9dFPAZlMmibaRRWtgFuYr/Z3uhvTNEs15rqWchxcnzJk478lJnV
t0bRUOlQ7vQFk4XaKsPsv8f5qBF8a/GTFKhtJ6A7rwZzvHeLoBylQOzfz5Vd70QR9/eGlM0Nblf9
kazikodEIPN2V9ddTMur1d8ZQJQbi9o9Zk+t7sOZEB54tEELLAJ935Gf6odKVe4b2LpF2yzcWtuF
JSdM+lnRWo8hFVc1K783UvZwPeXcGnR8Q76RJilFYXxisr258UY7OdW+bNi8rV7zVucgOPvJ/C2d
Zf9oq7jNwtaIsFTpM05jEHsEvyeAaAIw63Eh9jGEjGaie03NLXEvH6S2Ud9OWZOFmtnKM4S38aFw
tS3BZ/+2VQZCWHdOk+hoOlp+mxCL2NC/zD7TUYUQ3RXNrdt486M+io6GFJKtq+VPlAo90ub1FKWk
iSMLdHCS6ndSNflLSe74Bf64vK8QBIF1jtKbgRRGkDBt80lIa94mek3DmHTGNpr7lqB8BazL4t0S
Kqaz1B+rgvZhELvDJwuH4BykVldtNNISIeARaN56ot+3TPCYW5f6xqmiJ92HZT7ON+jsy7WzC0XZ
qy2T69iPr9bkIrpXkKDmqSR5mrEDP4lUOF8Mfj/G2qhK76G+jJhSdf9lXohQ6NbCg95DCLjC8Lt0
RzDfObtMyT3RM5OIEuAC5EEcUajYeON0Htpa7hh/odH5n/7C/6q/YOomGbD//+b48k29f/0hUMaA
/vojv++NBXtj+m44JmEtUc8ndfnfpklSg/+zGSYopsO9clmfbXACgh35730FXJXsYFGOeGyfvRXl
+n//zw9Q5e6nf/4z4YtZyB+nE9kJu+vLMKEIN4OU6s8x0N6aVCUb89aNOhfsuYUP3RQah/mlQLGU
lG27mZr6RIizFUEtWrXVl7jbMjFf7Aeja890TwfjFcxmfqkpoVJrnHiih0bTTvZm4MtFBdJSr31e
yk0fz9Dom9mYQl95ClJmnyE0c5JK7YdxFtcBA8lbpSJ1tzDoPgFQr9bn/iJdEAHk4HdpaeUHV8Ic
B5WpaP1R1do7Pn9i0CTZlCPEZPh4o81g0K15dp1dMjGrdyDStgwbiIn6rwjkMMMUc55/bYmp36Wx
rUrGlcrpLopYXwNaoLx39GNMtIHAzN1jPUuLLZUY2Gh27MZ16kJ2Y6yU+pnBOLudj8Al7WxTlvPE
oCF/INCHiNBTULegoh8Mr6kffCuLr0uWq7u2IPabuUW/AZ/BlzpC2LjPRukeSr+o2jCzatxm6dQz
ZOkNtPs1S8JAuzVz41PfEGlZGqb39LpvD5Gw02FfRkZsunviu3m8cyX8IX0DElLSrc8rb7qYUPwq
EbL0a0erE/XAQzJu0VWQH/CqiswbCapieumawurMq4LNH0jOUKRf7JRk2yVvleVDRyxS6ZNYjmW5
axh2i4MBHLATh7aWZBH7o1nb8TTGVR/aHWApLuag3P4M+lKRqWl1x60PejeK6MaQmME3rdWp9caB
Vb8QvmeMbMpGwuylAwz/1PfD0OgX5EhZb8pAdp0iORbkozF24jXmIGMsb2SB5kp+RePQl2Vgw7ws
oof/LHj/ywXPd/9+wRv/6/BeNuQH5bcfuqormOSPdc/9aJSSimbF+1OK1jV+sZmONpiLpqsJoZrV
5/d6gP0LWB3QZxz7xces9h9LoGWsyGr+czj2a87239Pr/pwPZyKbX7TirFhSCdKujdc/aWAtzZmY
oeX2g8TL7CohE9gh8fOfLsq/mMNmxf+B1fLxIuBhmMbmff4F09XXSmsAOMF8z0maTG63QPpUbsiY
Yb/9+5fi0fCXl7K4LCCzdFf/C5yrLtl8ZbG5EApOIYEWKScmA/ynWDe8BdQgkpwSzsliW/hWGCf+
+5f/y+WELA9pjaKsEAzY//w8MQpGCEaHuBmagyejdF88ZqL+/iXWR9KfY8/e+hKkoV3AYA4cmp9i
z1Jq86BHoj3YYnyC7PvM6bMOB6pU1BFa7tI/nt//4pODofXXl6OPD7UOuA8HIn0tJ/3pBjHjloEr
zjwH5nrRQeSlaNDPaCVZoag8Fcr6ZEVji8EmbnudzX+dlZCQfMKPZS555nV1xIbWiAXQGHy/R0Co
PtDoWvltiLuOnEpHeaMKjFaADC3pCEk6CwjVS/NXIxv3sep6pvo8GqOy143nufOBmMz+UG4o1pqX
pB04h5D93gz6PD2TPpFnDphjHJiGK9nFtn755DDq9IL+qKY/KBlHjfHg2T0CFodsaKAsWSIcZAxl
QCMZxCVoWsYSWyr6drtTw7Icmdq6HTJN7cyy/G65xbVOrS8UVh56msKUVrzy1OjT55hRVl4ic7Zs
RssA09+yyZul3eetzfBnJTZ2l43fOG23RxePQzM7GhUJqhuWgQptrEfnMk3mOgHpRCeeac8ujttT
lhDrYnuNA14pODOa/zRBtdnMIssI/7XxU+9YaIC9PEQMT86zpvGGdVbhIiqibQaY9ZYqDMEoQKUY
m8cbm3n9fMvRp59R+s2xz0x6Nky7FJz0U+tC60vYfIWGBwOGpFWmQ7QXFHCqSUrnk1W52kuSK3mH
soff48FYeqpFTqVIpsOBLSFdbilB/pCAS24Ih8nbGqUkqiz8tnQHuEXKlvZMjZ0lGyuxVTTgdyot
9GerRgo4KypUWpIaw9uQ6q2IQ30WZ3jR8VOacICs0loEETOBm6R11jH6dGXFEog/kzGUD83CYaeU
3TnyZ/ONYbr+yRrM/NBqibgVk+kcyop7gbZAuhv6atpXpfmWcMSnzJgO8S5zzelgdan/oBNH2CO5
k7dLrNX3QzFvDLrbt0zQN4Td8GTuJEHRt9qx4zhgchuj42Qj2PKt4YbBPyJnS+Lcp+QNogj9CDOv
rmDkNmZmN09oQ9kvkyKfXUbrPnN8wMX4idoZhxmVaXurxHrHVFUO0lhxnB5ofADaFnvDpCFEt5MA
cUkS0m669mau9RWEE9v1XTnz3OCOptgMmDvWH8yond87ZhdXWnd1VnGm3fSxY+zJdSfY0DS7InkK
loYpTHfT6i2vFhO25fvCcHtYo6/bRU0C6U3zojcv7ysc2LG/j6NovJkod9ANGTisQYTYd0qP+O7T
kjAsnZniaJhCPIocfJ1iPC1GIs5rW2cXZY6Pr6bOOCfi93Lc5J08y4svyOjEfa9fU3ryB4OMu8vn
qnlF/JjXOi1HlyttpsuJYCkDq1Eug8XS+k2ES2nTerCwnSW71bq2eeBYWWzgLn0FT915xAzyOfCi
WB0jWpBb7KIP0zzsetqAh0xjqrsmY7Bf8M8wGeu0n6TQXFp03ahtmlbWO2I65nunyBHWhNe33bRr
m9h8su3GDyuRA3GoXNXdD1pj0ojSvWNajuYeLyEpX0XROUmGFY5nNcslKvKe4foI9XYtvOLMgrQw
DeazLzbsN1mTacDdrgUjp+kQBDAhFz05c4jfJzwASClRqAziVSdWlKK6dKV3LJTxKS8Z6SeiS3iC
6UdLelQ+qDRvolzzbuMo/xYRXqGP2m3dwbDeBx1BXzaY6q6xutIP7ILvHkuCc5fO2XSGcVkcndKQ
B3pS+aYel/G1nsAKsRvilXUmZkn/OXyBghV1QdVXK14EAVEO5Iv1AOjLYY6RHoMoSoZkarswSZkk
/dZhvJTviTN95cBAZ7WtONJjfs4Zfn22E5uOuc9wdNjKYgiFhUwYgqS9LTyIjcPiWmcsgWNLC3VR
d2XnaQfQM07Ytu4XV5i0spXP595Gdnb0Ms99KrpJ7MFClWS/MA+7aobDluOkppydHIB51Df1NDDj
Qh7jzklFfki0OP7s2dsSP8O+mBMuv0KnIFi5NgayPDL8c/FkAmwPbV0w+6/1ufFotc7WgbP2gtze
+jwpJ7k42HRfusrcYHsY0yBrpLwMoul3eZlx5xEIORAZk2iluMl4eH6vMKtSEpV4KOOoO/J8HI8q
I6/rt4x3Oze9KDmAbYyiG37bV/yn5fdPLT+TEsOfdkV/wS1dvo3/dfomu2/zjzv8jx/7fVTO/MWn
d+eSU6Gv5kNs/aOy4drs8lnQXNKQa0aSf/P7Jl/Q2aMAgXGF7Zy7DsT9UefwfvH5ddQ6fAOKk/7v
1Tk4Gfy0i/N1Jr5t9DieB9Obr8OPuzijRbphDrY8IFiGGVBJs98yBCrzG4Qm9g3dh1Y9Mn4EZEhP
k+GoQKY/JA3G5n2eCUYzJFlrJJM5pV64ZiZuJ2BBRjPFVBwiK30AgKDvV2BBEPuURBdyEZc4F0xG
kz2Mniajsl/52r8XBNJiftWT4vv52Of18tBJ/4lYGvaXigNBUGOXY4BLMPJL32K5HSjKVMwXefSZ
HHAEfdPrrz5WA6QTWmpcq2rMT52kcVOXHviRhh8csdJvLdudLuVUdxuhCXGNFkPbltgivneGZNKs
qU2GnBXx+SOyCXpL8DSgKSk8H8vY+eFi4WH+uFAfIGHpJr/y+acA9Dp+ehRKHm2m3709+3Wf6HU5
HJc8s0LXhNURdPZIutCoYPoFTumX/ovKljYOq8JjcKmEC+U0ihEuA7NhSbDoQMSJ5qM28OoC+FNQ
ZUz1d2nvY/EgaRQksOjtgGgjBf6x44AjM489sNHE2tswmFAeehwYgTOY4iy9ztf3oy2K5zkvXKxW
8SBeZbluovNJ57cVjGHceU2hfV+S0Q8ns41ODCEkXzUWy0tDDHf/8fd161/Fnb2OC/H/R6Po+TA+
9JKuQ9xop8uh2hNlUphEER+mNRe588BmINhZSVF9avDYIiWXBEOP7PMMri9JkGeIfDk4HTCRXWLj
Ktmby7rdyCgaBZVW56fFqo9KWjwl+0yxVKak8xvYVc6OWQtP33OrrEbBknvBa/JTNnTdhldPGZ/v
7JR4m20/0tEqniUSm8eEhN5r2yTd2atM/ymDyrtLTEM6DEi25onkV3wTteQ3M2TrQP5n+4Yjaxp6
MEWIkPTs3hm6VGG22NrWXoyu2gPegVhkt7T9HJ9pPUr6hEGqcd5jxfX3RWGY30eHIVKmA8qyRsMA
oH0TG2Sidn6m94yKFjW/yx8KhlWZPiXAZlErJNWjZO1maOjy7hphU0aHPOahySNkwwBMdFs6WKVw
S43eXvS+2MkiMZ8Ldv/70mOYisRLggxh6tPS2+dC7x772npFkjucS1t/oR4242pW7do7GxYNVQUy
izJGygus1nF2SF4j+jn0+Jl8ByUQUYolkeLJO0pL9T2Z//Kh00zwYfMMfyi1xGnAFhzQpYi3JZ6n
w4JVb2v41nKC05IXNC5HMxwL2/xEB5lDYjmDpMC9xBd1or5pwf8PKwNgOdzMKN9VvUIfVPeroy3K
gISOnbZvG7O7JR1Fzs5DDl0xpHpPJ80gf6TAy+gu6lyObgVDF57ms0UA+zhsxkl3XxWp2ttIiPjL
LLPsW9WjLpr56JdmhaYBeh0ZM62Z0ZgzGJ6hzs+8Lxin2AtlcqoOmADbx9bXkVuPSiTbIVFmSjCw
Wj5BvtG3S9YmF8UhAb56U2Pjsee90bo6ADg4On0g40YHUIaSidHdosfYjMJii3YJxsTIQiEgso/6
RjnOfDNGVEqTaelefN6/CSGSuuARO7bbbZwlxgwKMoXzr7OyJUd24kG5Ai8DvR2A2iVuDZC1amQo
CyN5ckDPLZyy6S8amHVvFKF3dJiS0V89M5yULXnDmIevpn2ix1U4zuU7yNN2K9PZIBveupd6HrQn
eBMs/oOBttQfp8zkJYqesJa3SAq09O5dmpvsD1nMCWCxKnXOEL19rCxt3kff/anMT0XNNxShliBB
vn6LGodFayLw+CzHEvC+RracGGoNswmAHsH22qn2U8zy3FSFYfF1GI0rITpeiI7ptIG2wl9SMBp3
O+rYlGhnaX514Wk/XzoJj2BT1wvOpgHsIHpO+z9DJtz5aT//83bJoQb0RxHpX26X3tg5/LRZWn/o
982S+IXigcE0L1hI36FW9z+bJf8Xl3kSi17Mb0Eo6nu/75Zo/VDYAzOOC9f0UIf8sVuy9F8sDCm2
DwUAW+a6+/qpC/R3XSFe/ccC2wfJAjgI5R2Klj8X2IRyWqXrMY8fuKqMhVaxfWeS5r0sxfhvaiEs
4PCm5zMiQz3XglP5U/mVTRODEp6ojh/Wp0XNUOJZ5J5nrsAZ1N4/cbp/mqNZXw9UtkE0jfgZm9Kf
9oE8Cw26xzqvV64Ss1FvOMhlfAsv/YTHoOojaE4m88NPo4Mt7U/3wb8oJv68CeXF2YUifPH49NAn
/PRmW03v2I1xTF5k338ti7JzwEArpOBima4YrPznyND/6S3/pV7Kq3K1TAuAPPfaetv8uYDZd2R0
Rs8FQlgKCAucP78ipoOz7a9k4vjfZqEjMxTcpLwcQgpKXT/XgDNdmxqDTS2nyKi+cWkT0UjsycZ5
Jha9SDlvf39Z19PKjzesa3+UgukWcHHJ9P34DudO0JOMJnUY6qnNCZlEUKCXhawCCAEL7P9MNPri
FdgmXcYrrtABq+eqadyRYbx8qejrd+61nw1jCKSyBxUASezOlCOm19nw/uEusN1/8fcSJuO7T2GZ
U9N67PnzJ1JBEoqzsh8OtksiD7u0YUc3XVwQT4/rFbDYxmI88USeCyK0vY3ftorn66pUO0CNcJxT
2sG6gHhkv8dmJ50AlQ/3Epl4CPeLJy5wJ8rkpHQDTxygTHEpDZ3r0Oar/oG2LahXTabIG2cD+1Rj
T+KiSReDxAD96qbR5ukqejDQUUolIVikqu1fPZ7wM0Mvy6S2jHoa2Y00VyYGq4SzST2V+weI3tpL
ViR+dG0lT1ymkLPWhBfVzRqFbux2QnzjLp3ghgmCPhM0M19ZD1M1j+dKT5AmMC3EoYRjJuOv60Ig
SU8A1FLg3DV4gvd+3koP21vbvA2ZAXpW6ubxNx76pJjw9lC33euMAcKtQMu+eusyf5sJab97ErPn
b/juUkVI/pJ+umoAQZ/sfvA26ZKCKfdtgzLW7E9vDMjCySWOSmDvQ9o3WJJ3yr6bMn3RAWD3qzR6
NrIcjPxAUOa9GLiOH+zuSFriaUCYdl281n8eWzSaDq2mK+5gf9sC5zR3EGbhaPuThrKjU9F0/e1e
Teje4BekwDPcpvnUfS2ymmOLZfNmjVk13b4b0aqFGrSG5OS7UVoeV1No2QcOJbNh2wMae0nU6D97
DevphtAXlp0SOpETEPe23usPh3nc8OUnfXj2Z+k/N1SoqFVWKXcGx0AttKjw3kjGEwrKTPV0zxEH
SrpC5I7+z+iat9+Ug3HN4ZAWwYe3MhHmkdljsC5js77X0fILkkaw/z+uvzX1RO4Hz9omuetuKO8l
XdhWvn75+G/6iJmnEsg+68aSHDTe60Pi9mozxr6/G9qOG5jkJjslnGjNoeuyKLoBx6k3oerGYZO3
k+df8UAIIok9cqoh6DlsZpeeEnljB16ZG9MjqVqdrExEUkjtChKCQcTwCBnGIhX6cRS9i3mW+UXg
7F3Xp9p+1ods3LQx0PBr01Q2c8I1Fc+gSoY+OhuLP4N6NMavatZaxVRIt6T3I9SwkWa6mikHg5Pf
d+x4AYrBgYOMoMj3oKcir8OsNkC4p8aMku20zuFFlT/vfCiP7RoupuFk0WbPzIvtraVeNR4o6E9U
ruvpyYEN+uF34WPX5otl5w5ugkS8dkyzb6hVO0E/T+KOhFR/HZOWmnpPqeNzb+VkiBOz40gS++l0
o1xNHSwPTmQw6IRzA71eLp4c4q9tx7LJWcs9VWniXBq9AmoyLNZ8FtVYQrOcKAUQs4xJBTZL/9Wn
N4FvSxvidMPN7YPz7SeoNJbqOB25bvRsVl1fUY6wPvVJrJGKat8r4WZk7TAaH1rmPrDSuqsoUn7I
hOYcIkwi+IeAdXm68pjjXjZQTqYHR4t4Si/YpACqYU3jKPhczgllbPDMINltpabrhxNs5T5fGks0
b3OXTwU0ifF9qqE7ZEzB35S1kUPz1bOXjKG4BdwNPKBIB0ORupgwvcYH1ONjHt7wGK1ppSH4TOGZ
dryNeIdc0LPh7C3EtJauEZ9LqWnLcUmswTuaJTQYJJANpXJTCgYuHLBRvy6xsp0tc9+nwm+i86g1
8T1sxeQYe/6TmyTtc9HL97mc1tU/Fc+UpodNBvf2QvWadd5uRHpiasj4PGgRbQeGxaDo+qP7SMMj
dzf4JI+2OWhqA61AhH4iXNIotfR2PqfMu2kwpmG3gMMrE6/Z1FMHsESVBAKZKmqZ+ALepOjdRdWF
Ppf1ayFM/vuGJ5b8ZCe+Ef3qe2OK76Vtonq3eHgYIC/A+gG7k2tnMiIDl64EnbJwQH2dXY/ZRKuC
zJiY+ibjLe1d0XAmm42oe6snj71I09ve2RwBU+ZC8bG2sEK2KSNLLBZWEUt8wd1MNCnzLto081go
6bNutMLpvuJA9EkhEX7j4L/wsOAkOF27WPc28aSttxKncwoPSQ09AFjoCucwWNMzBpSelcFf4/SJ
f+5GPpqwKHzWwRJj0kIoEtdaCog3pu63GhAnM/bPTtGkiCONnPVeKrg+H9wkhTASOwfJrTNNMS3M
vJpXzniYMDgMTfAe1y7fJRtUzN6deY5DZ6HmEy3W+8Kpewg/lkCXBonE9xHzLuZRR1TVj5WHP6QZ
rfM4DFQYCxuSl+y17mtlAo+gqiK5Iwz4Se/kiab7LrVZp8sPB8TcEjQFj2m77BiIdWGW/vizfpNU
AGVgJxFpqwXFZRTspi2Q9NCInO57xd63JOAK66qAn0hphkQkyeLSmm6FE6Mp0aVfv40GJaU7w151
QGnZ8F5HtfCSFedn92q1TQEQtHFoVJE9SOK1FAJqR7luGE8W8ry8I9kMoX5+RCxkvzmJYGGdJZO7
AEUnanXE4FdfqoifRhc4I+smAlNrMb2OddEVj0Wt6admSLTvvWzhng2jPwX8zexyUg0xsDExzgYd
SvIkb/1ePJkSEE0QU9XId9K18FbEU7peUWgOS4Auhcf60HgwoWmf9tVjtH6iGZnw9+XDVlN0fIya
gCoW9MaiS52GdqOltGbIwT1DtrDIVfCodMdHx0y14VE5E5nvMB2TOPGu9Jd8h0dV4y+QKr0YrNNu
zlMtFp8yj91yvJ/GHgSpsBFw67W9TXUrgiuBB3fTIyinsDsb+5L6zkimACtabsnkYpY9gA8tmbf8
jz4qwzSnIlsaes5Je609VpZcJdrrpPnpSevpjasu4dEze+WBHimUJJi2u2IYP1pMzqbSIVjorn9j
zV0UtuTXYo8lHX/PsBN6jBBmESBDpqk91gp7RtwX4lphAqalzCIRZFRYcPSwI+mdMv+OcIV0vKoj
BsrrkoEtIFgbvoFjyKrwvWIeXyvmO3+yxiP3NRuD4f+xdx5bchtpt30iaAGBgJsifZa3NBOsIkuC
9yYAPP2/Iyn1JSldqTXvgdS9JBUrDRD4zDn7tOZdAATnjkHZtJ3McuP2S3lkRdXuqI2jp9kd8UDy
EN0yeVK7Wco7aQ7yBi569cC3zXO5moszT76SHXKOvtmwUemX7i4OihvQQ31o81HdmUsTvxAXMrJx
FPZtPZGSsCEAngJybg8FWjwijO/t0nqk8qt2eGzN3xCzO2f725yyxLiKO7DylIz8o5Gtv2Ih4guR
I7fwHjGQSrblaBY1hbYxIdvgCdyHC7RqTpBEr6t5XnEaDsgFx1aA0LWh+t/0ecFFWiacNqnbcUWu
Ezx5cqGRjd8vucoYxlJ2b/++jdJdx4+6GgYRsCUYLDCE/JOuBpxrFvDEa46Ncyn6cQ8BfQV79/j3
v+dP3Q8pZjobEe4GIlYatx+7H/KLhjGrB8IZ8B5iUic447nFH12wgCC/0CV6ODlfjsO//71/av35
vXqh5JJbJSWd4o+/l5a8QJk/N8c5K9y3wSDCuuxnIqyVl3B+ER29PLpwkjgpJl3l/v1v/5Mui9+u
V1n44lxeBPusH3o+rM5MTyy3PioI8CIECSuefX3qQu/ltB9iPDyh2XS0JbryFhJTaXh5Cf9bcP7j
xA4Iy3ff1p8ndjxs/5oHKthPfje3c36hzXIBbrpatggh5j9zOx+TIrcN2n8LoZgvNcDl97md7f7C
uogJjOObtuDH+Kk/1Nz2L/ynFheGHbAnD/BK/ou5HfK+n25hJOUUKQEybuGTE+hptfd3WjVPu29w
BGdH4M+6Ngh0KAbgO6pyMXXBDPWsMevQN72EWHOxxPJEQRj4KEYYE2+EcrVnZ2VavaudOm6PRlFb
qgsbBkZmaNI0vJcphdqiQW9wi61bNA3yNAB2hPYh0AEVTLVZnlocbSpDUswjnCVjCaDtOoDE8qnS
vWdjrtxwU0bCT4j4yb+2EsQY3+YUAa3Xpq5i1w3BQ/rNQRRe0u0oLPWPXJLA8ixd7kVLuc+uj1+s
2C7wVOn9+TGeHZqA1Jofu0xQxec69M1uZo98LlHlNREyXe2f3cDr33vftJ6LSo8XyPc2gFZdou0l
Vr6lmDkG8lGfg02gG2chYgIMLdt6ZltNqSVIC6trYzzaU2K/rIoKr4LNd+xtk9LSLXvrNhYt7x/S
b/SauQWjDYzUDb4nSnisXjjr3rMu5ROoJPh1ciu58yM9sprtjv/schaWdJpvS6xLljHmBTiW4tWq
gt9m2jFumChhzjHabrKyg5t511IHL/q5TSZeZvLeg0u9OCrTvnVlWl5VZFvf2jkVlk+yWdipdL4B
ATud7JpcuEqX7Tws9efpXlKoy7lk5sF1zT/59oUWZkzBCD2C6mrU3/ClYuQr7fuPLumrM7VbxNhh
JuWt3BJfkKcPTLh4C/WS8acAWufvfl/QahFuxucCNIUK7FvGmlqwv2F28+gp0XODDGi0pucDuzKC
wopyZb2HBvy3JMKgG5pTxai4UI+Q6Jz9QlaL3BQRQxkWlNmDN0FrJuegNTaNVYrnigLl06UXrJ2S
Cz2f5RjtKQH4k9ZI8HceBLy2RF9Eg4mDIEGVgnhzmLgaRNfzzQb24NnfkLEM94m7I4CeBzSIFC4+
Q1D7RpPg1iNpbniHFg1fwxwa6zZRLTch3AK+4JoBNPb3IKZwz7OG+rrKgLJv8oAt045RG9ebxW15
XeP5l0cvg3CrCZ42Ji+b1w2DjVq1hHTEtCMmZo9mnCsmskby+KiiYnbPBk3LpK8TJllMynRR79sD
M0OHaArf6vnDhtaEiMYCfgedgyZ6moLdpUnu4OS/Xi7hSw295D36IH2za/PVp8ilrVb2yEeidHLn
JfsUOz6Gh4QMuL0OPH/91mcNZKrZm6bw9YBMDxa/PfEvtwRLXxqvVNfblxqoNTk4UittP60ebUjr
NMSuuaNrPUtVR6+GHi2GDU0yO/IWFG3Redycbk2S54pK81AkDhxVlZa8HRMsbdrPfKHtZYCF9JsL
zLC5yft84vO5jOcurd9CvqEImdPaJy+pg2tVF8H12rp8hcMlN7xuQASGBRkk/mb0+sS+zy4ZkkaH
55ed3BpsTeJPj+TqmftvrWg7GzTeCSaauc65fuy5i9V+7Zcx2QXcFCjMO6ymIW3M/FgKPJyPSz/j
M8+Ii06Xlr4QH+djHnA8+1VuMDm3Cv4cid7zBIXD32YDR4aJCPp5cJqRT5C+7LHhQgcVleTtp9yM
2mOAjPIACEg8X3Yrbg5RH4wPQ46nnsBUST3NEWmvvOE5z7mijABux7YQDEQjc12bc1x7NEJ2VRbJ
uYzg52Xmmh5GKWibJsW3VKQ6ZDcl0ntnkcFsI4qUXODEgPK1dn3hvJmQM5jBVhY13rhYz5lDEs4W
YTRT4ZIQHsIfgHPuLrn3Cg2NS+ZVa92mZB09l6xoOmSZjYZsBLpW9KyiXvCI65pYIA97j3McqWni
cHUT4/KMm5zRANEF2ZXEH3nEwstM/XLNS4Gdb2MOvOeNIH/D5tt0CUJKJyJTEdvwPk197E3Kagec
7w6BlGbac77RB/pbFAb6egwWshCb1g9eiTzii/x2pGW9RUFPz8el5ESMzk6Z38P6wDOjul2D+uZe
utxdRZGjPhwVH69N3Xm548rJl6+qIltyM7dOl+wvJ2tdJ3TrKvHbVyu1q+pVxfGSf3CUjs0tpD6l
rEmlB5kMzluAPX2XjW35YCWjYJJQvcOeCk5d0+iHQWvqhzMRZ0SV0BjfQvTmIANRyR3sI1oBQJuQ
ykUfvyTLkePHLtXWikdKiDCuEThv3HoNrkpGd+STeBFTKXgmQfGwZgVAtBR9DQhEI37lUUrK60DT
dpaVyV2T63k4sa2o4BOOGGafSjjZBten+15X5WsdW90Zm9doqnDBsUgdYnfPlL5EXekHUe9WxXO6
xM0Vzxj/3qo8M+LenWwCnhAgtJY13LIZqq96fN2bCU/rS+q1TGiJmP3cDmJniLrFexQ4m27wNqZH
TpYKx9IqDXUchuXUJ2Nz5WUBas57CFn1BjDbB6hb+wZB8d5A7nTfyCnMSu8xEhLtyML0x+A5AQgt
OuHKLzlV4RewCUNNwcRZbBs2ilvhirXaeKxu4tBtZbaBCFceLXAqCc7Rxt8YMrf3eSWmICT9dg+e
SJ2dLMnzjeEpwLzoppJlv7gQgI8Bl2W3ifsR0pnwkuAKsud658+Dd+6zgMdcOreaw9MghVDWi7Qm
Ym9wsN6lkLDPnoi4ei06XjfxYQP4WUNv38ysV3JvvOrmybxhCwXlrjec+a2QdfayeOULCZ5tcV20
vXxo84QsrqFX/kZiy6OVt6fferYGXxIf5UmvCFRZuch2reOlWx9pyX4xsuBoTu20XeahZPPX4CmX
EuQgDr/sxu/AB9/webnv2eBX+3VUEc/x1NzFqXoJAjJy8hQsoRepz2xGNk6aeV9ILFkeEwdGsVW0
Ym/nHgK8wekeejIUKX8qsJ9zOX/NRvFsgC/D3t33N36arA+E5zmb2hvLfb0Y8hAFE6r+IJW7uO2f
22DEA9G5VEa7vmxrsLYRRxRszo2jkmYXUzecgehaZ5aaxtEJ6v6UB6O8rm0ihPjQKgRELVIOF/3W
3Lb+zghWnIOcWLhuyvxewpHyqDqNNbfueAgAQJJTtSeE1z0VYMoe4tre2JVdHYXRdwdfPyHspZmI
fQnYEeZ8YT289U891p4tCtoA8oDzMKYlxPOqMh9zlHDX9VIML+AvjOulbDBiG77Hzylq1y/DVCBy
j/DKnRnHt6SZDPXHTMeOMOiE98j1zQQccrB/9JRt3Jpua2548nqQqOV+9Bw9a8lLDP6e9wazlDmS
nuRZQJbR0nT93vC4bELSdfHbr8N4MKM82TjsCDcc/vF2xXxyiOJkOE2V894ksdwJ8gkZi5uFPq2s
0wKh4S3qTMiTODDnj1TEO6rrjkowNavtkpv5bsCH8xy1nCic/F25wwHBCiUVHn5CyCRlgjWhFwiy
HVVYmmkPlD9s7DELRg4SWu12Ozjm46TywiJwp+iA5Xkt4qLHFKTzGFpZqZkhaz/BJteY8kQDy1mm
NnAzpqohOSjC1FNruPnggjnHAJ+6R5/IulcD0bLPYy8SLkIx8OhdM9CBAEz33K6GSsp9kcLHeG2w
zZ5WjVgPWN/twQOuqKn0fiHzMHTjLH1RMSD6LWsFDWtPseeAV8svHHcUIPE1K7tbBF/9BwMI3hVU
gxs3h03Owyt6KkeBGlD1LuB1ehdwxq3mxvcXhnyZo9I7G+0FLs+pFeztb9D57EKgj2ncMHBeyPSN
htTj4oBXH13Y9dHvIHu1aKy9c2Hce9+A9+JCv4+/ofBjMDP2J0gTPHXFmBFB56e+jSNVRU551TIu
bfd4GJjOmk7J8nPqBGN+Z6QGhcBBvVapnkLEnSTPppTx8XI2tTRiEYDGmecCJG4VZTk2i9+HIz9Y
o7+3Qts/OaEl4YloQ5yA5BbGX38a0HjsEbFrtckR3DsPTHTntQ4uU7hyZw5pu6+eIMz48rTUerw8
Q7nKz5MU0+MoJ/JLLxtX0AAU7zjFeExbA1W1kVLTxXKlmkj16reINA6+060ni09ymo0yonnLGcCP
NwtzivdvNTLOiflxXHVTUi3N/JhEejOLhHa+14+Vt7QiT6ZaYS7nIZhkCrLvBiB/IVXR6NofpoGB
hW6Bv2yGVqxMf1aNTEGcGjamk2MVTWiDWTuOvVZLYPDpWJKTPt6UYFDmvn3Dkr08tgNNd5vQlKb1
3D2WuJj/4RX91ReEed5meocnlOfJj8MNw4F+N/IARPiL7jm8rNMHZiuvPbMKIiAuWxMlRP+O8sI+
NROFcqXY9x8soqtgNfeNbiZYFv39C/t5rsjQxWEkJBi9CI8BzE+qHjxlTGuHNDtGdcAXWtboqj+s
ElD2R7mgQtnLMqCOrVkdI6VVOWXb37+Av/iupI9LlheiOcS2+GmyqRLXqlcxxEdnRlnCErlnWj8G
ViRuLWKnYtqUqDmkdprEV0MTrRXawz66jSsWIr45Wrd4zuhH/v5V/cXHgr4KDRkNH9bJny+gyh4j
JKUyPlYGTQPZg8R2zGlNN6PdKRt00dTMY7lSVhtT3PyTJkjPU7+fZvNh8Otd/RfNG6iFH6+WavFy
QgNx0TtLQRMNb2/BptKDRM74QpLFAcVnK99+zr3IOFl6h1hJgjfJX20bcQciH2FlaBIOnhwHPXtp
2rjKfrsIQVSl83D+/uMSP4/FOX88rAkumeqMEIOfxWGJZbTpwi7+YCcOZ6CoVyQIPskL3Gozx8VF
q4EaiZyVSug99VwmnAMLkctPc+ByPMU2BNWNsxKqkGHj53iVgr/PcLDi3WU8ZAs9ZVZdxpQGUl8M
xB48J6kvXjPFu3hqu+O6aGkY8fUMb6Chsa7waQjeL2/2f5Pof5pEc0ZwIf7/taN3hDr+oBv99gO/
60Z98xeHy9o0cdI4elrMaPp3fAjzZx9QCAc2UW5c+99b6a1fmAgLbgUL0gcedA7WP+bP/i9Mi00u
OZs1n6fll/9i/mz9PH72iBrHy+NoeSr6tp91eJEyYrK9HefE6qiJtiJbc4Kcm+jsQLfdwF1C1G1n
JHp39DyWmqOzj4z6U9Cb84tTMRiWbtZ/AK/Vf4hZPu2++yT/4pH284HEqxMmb58XyFjf/fn5ESDg
jzCwScJkZP3mJHK+B9tTXVeXVPEWisQhaMxp0zcEHP3D3c0p/NN55GvcIDc29EEIAJf9wPejeVAV
jMbHtIUVHH0s24j5gxrT4CYP0Hlv3cbxrnGhVy4fk+tdzTJIXyzmw5/ntVrfvbGnlWrWxT7HBfSV
nOiPw1B0I6EZbe0+eOg4lg1JTM4pUuVwbTV2s5dmI5HujVrfWmJCRIVT3iViQS9FRjCsUp/qEB8P
UqxxXEkq8dmjt6GN7o9CwxWfcFvi9GTkFlJnIOREJrIjUm18RL1f0UnJSkcZ2X6+j5FrJICJE5r7
VJofDDyaaAS955F0qoKuseXY8dymuu0kjwGDnCZW7rU9HRfqn01urHaY0TmQIeKpqYVh5BJwkRAm
Xop5+Uh2AnoeYnmsa0dlERrEZfjgqwijU2riHAixmM6ESTs+9bidL3uVFC5Me8wwhhSqh+ck2kfd
5j0g60mtbQaJ5FNRmy5PZc/stj7jkp0a7S7dT4h/wTtxKyHI9WNsGm3rIoFk0vJsjXWyqwZPjSed
mR4jwa+GxxlrSLKxbAXLjYgOc8/YKvLDKhoYw4eOy/xnJ+PVvsI7zqAjjlOhyP2gLWEUJ/laM0Me
nUkIg9Q0SnflOB+9bPGh3rrVPRFvM9DiFrTcCGQnlKT6IFg1Z2uPLb3bdwM+ECj6xoExKJKtREz7
nFgniM3kT4AWOiE1Lx9XpIOo4uoxO6+Zn219Z/DeUNc1x7U0111QNMNxSUGo7wcKCbQvmaB6Z4A1
D5uprfoD7ioLHpk/nwPfQsgFjf3oq0SRheo5ya9SmdOdVeP9DtPKK3/lSYfWDVmKHeL8J8MNy3eb
hsu0Onboep2bbbn3nhCBoW4bMZ0j/MgiqC9PVoe5pwlbr6qnTcRKJN5kpLNZod8M+XuVUQn74dBl
B2HW6p1xaGkh6ILJnoRN1TDNABnZpW946YvmGFQ8A+/6vovO67ja4PTtbPqo9afB9QKH7G1FGDAS
+T3OHXdFawxfq2jMCOMJhhYjNcahdDeMXWXsCOtZbtBTVsumN73B2o0Thc3TYhP8eMRNhMLEiCo9
E6y6Mt52YxI3n1kAEK6J5VynHy9OxRxH5eYRI1zCo4Dwmi5RabNtGWK99TVVqy5VudRnsz4xd88f
YWDqw5D5HBSktLrL1pFU65H8NoCPAb+t0+9tSfASgvcnBbDFw6ibEdl/GFI3k5A8J179HIM4ISxr
Paa1ahglOKh3JkHfEjgTo4ZEcSPvegZRBirAefxiZt1o3mRp55i3QcS8H9VnU78x1A2cLXNFnDD6
KA9450x2mLnshuxirzOGCfmxWF+L3jaIMM6VvcI2nCMRFQD6pbSWN2ccafbP/pSa/E+OvhMIP7TO
WOJBt1Y1faziuUhJSMGY/0ZaRMml0639Vd2RwdT2Fq+YHrU29gqKYBZKo2sOrS+KO3ZA6DddHWoV
QlqfGZPEVHN1zY2VQqy865wCQiH7xdrZ+kxgT7iKB1Di05CU1yUiaFiwvAKu3bJhO4plYbqVbTdn
lItONG6rvvM+Mw9QGALTjtSGIl7BWtS+u5ghsx2/C5PWU59qEIO3ibsEJLu7WR1GvilJDCYQNFdk
dfXW8IL90j1NTLscbWNTD6Nb2MXWgJE9HXxGv1j9/bRkGFgH+NGcLNpbGNJuEnuKmO8QxXRNiA7z
UsasRLElo/MVjLJLl2hbyZ7krV0mamPdFIiJriUq4qsomZLr0Vu7PhxaBhFz6zcO8IrOurIBu54C
RkQe/OwIxxPPmZW3HCxbSa4Y7r229ATq7B6OAItZ6OrL4FXLoVI2uQh4RrJuyzkOCSp2JNByDvy+
tPsP/ysc/yvTkTarfFfu/EnCcJcXb+x6334qHvUP/V48BvIXpAacF8K2IB6RcfOf4pFRP1Q510X+
I0yBL4V/9Yd4wdP/ho6bwkVQ7/1RONok3xA0SHMlEURQdf6bwpF9yo/VkWXiWQoE5SOvgCX6zzag
bsr9anat9ixJhNrastgPDLmAzQz+g0MdUJ+cAMJaOPTJ6uzyzh2NF1Yf2XtByUvzP3MAMHEvyyCN
DkSosUaAaFpc+Sics/uBqOfPaNK8T87qVufEiourQWViG2jtI2vQtDxD+AA5kAcwLkknvc6a1kCt
kDQ1Z/7YrIdysQ6xIsUsXhPR7Ev2X8GnCVWlf4QEzVBkaBf346RmFhULsbBMfHXkpnZx7uwLlD2I
G5/nkma1jxdse93V0NoanZNzzWgyGYhGLEoCyrjL02Rmms/wTN0WCaIibw/7YW1u8RDydpOZUwgT
4pLJ6Agfxe7QK0IFhUpUOZLsqRAkZyAc6LfsUW59AaNdhVHB50mC+FKOxE9GTmCS9T2RHbuxksgy
vypV9ASC50nqUFMxVXSYd1ZZjQCxHLvVIJxmZEodwrg3SriYgWQDm/hrK8H6ZI1cyU+dYial+D1F
4uV41sd6zd4Zpy+9k2+GMl4crNiggxAvyik+iHyOulvc4MbJVCBrTCDEIantdqhgEoVZn1SnxDCm
Qwxt7ylHqMeupTdRKyNAf7AK5ezdoFneQC4D80FMQPjiQjglAPr9hN7/Glqsfah7WZ5YYI+HvJra
IWyrGt/VVIwnf5ph2ScgecqKaDc3ie/Yh1ewQ4t568o438qBeiUjTezYr0H00JWqJJnPGMiMiYhd
XFH13RWZ+5LXZfxgs064V8nkPUB/nT6B9pu3pCURrN0k8wPXQ83Or055Ms7RfSHqBWBsY4gNyl5K
HTY1W2Wl3m0Q5NFrQtLNcU5c485gdDKErB6C/eR19nXkRsXBQEqxbi1o0csr+0gko1HhvrSuVT2x
lyZUkrFizOIka+15wwLOmzc1w6hT1aFPCoOhL3ekpAwnRYF+UEUev+LysK+CFdRuaDWOembcBCbR
b7DwbMe8K36zlKQQhiTIHoq9YLXLmVGQKCGce/o579Qp5zmDntNno7RDac/etYW4IuY5iYgYu/M4
3aFiEVcEEdRHFHr4MzIC9jD/9t0DFXv12vVzdZgir/mi8LBYLVE3WDj8M990ucOYLjdL3xD8hD7n
ISK0+FzJuXuOcZZ/HNnHltqdK75mdWdeGWvFo7xtbe+sijnYy6z5FeRWdMS71u6APjN0JSLxicTD
8aPpZsWHhQLrg62GVIPg/fxDa1QBEHPuMNcYugNDUrELPDXs08a9UjXMbHALxYHVBZEeQeWc1dzD
r6lIi2rgwQQGiSYpgZTOSgdFW5jeV1E2QxBqqDWJYbC5ipnpJmRtFWGK8nUrjXbZ1WokXCTCnM7n
MoAiLpJNbJibxunVuTaDaksjLV4lklZy6LqXdO2essbw3mcHsH0I/8pkJKzwiG5Es2bPsCjlVYkO
4hqFbBPSYUdbL41Pgey9m0V1aHjrsX9aoTlv0TDUX93R9MNGrfW9HQXrl5YRahta0CEBexFGGWex
fIkTSdZtiy05VGW7ANkJ4hsprPHT4BhwhVnHor0yN2y8rJX6vTsT9hy/9XaS/looSuV+aq/FGCmS
+tS8TabR/iio7I+24bFJmZVarsWMcVDmLv3bMAiDO04SDGihrth3VFfsTEy/fsizntylZrCYret1
89SnKGIQAaFDSIhAmY9C27xqpQdieazsJ0Iw/S+5KpnDj6mWA/h6fw43a3mURsQmjS3V24hO7Cpw
8ehT52g126j1QLFV4Wqg3YNOpCSLUy06WJix3nqs6pYwHkkEsmyWS2zsoFuVVLhhs6BwM4jruCUF
BPSBcurNYM5fW555jxaC7lNsRP2GPxSWSAbzho1fcGDdNV8bg+Y5+I3/Vdad81ttyPe0acW1BWYJ
5HNL045fYdcyEecmh5YMutu/CeycxGKTiBea6q8JdiB0MJRwcp5farN7Ig7E3PhWl5AOSweRwqbY
p4yWDma6Bg+t1dU7wxXgpCX0i2NMpneRT/Fejmm07arO+oBiXx4ylj177vev2Vr5j61Azp1QKD7H
eDsQ1HXNWWU5xCEUxMWNU4Mwc/pquqkrMz4S5bYwwS/d4YApuH7gyi1RnQfqPmUH8t7OrJOAq1gF
ZY/0X2M3kmdeIewxMOKb2mnoFovcKe/LyHD2hVjqk1UNYmMySdouvZlek6jqhW5V1YdhnMetHOfh
E0ht3BB+TZysl38eeutL1jY5Ln6xXk/4mcbQ7VVyL31oflVf51smrGIDSbb/zbKnfDday/iUwf7e
XXQddczkA9+UjzDeiJ7SyepvGf4MBxXYLa8CXjycMdvaZSuJs2iMSvb+XWKcFGv3VLIhrdSXzpTF
Z0LIiJcFZvBeYmrYLSuuNI69z4lf/NrlaX/CoablCzl8L4f/FzleEC4Yb48wHs2TybR3i+ZS7DGz
WNeg2bOvQeYTc1QkBlm6FUzwPioesqGw2WFn6R7sbnvCntjsRlCFR1vWOg6OystQtXPIRUKQdFkj
OS9mVrKDZRhbk83uBszutLO9vvo6OCrd8NqfwcVZm3FJ3KOabMwczs0qcedVyO6RGZArXlvO19Zs
Hkbi7MgwrTK6xfXAEW2QR2F8tFJC75IEEF1KOGHoFpDbc7O+9ZruwTOx1PSElCvSgE1o2npm8OjD
mjoTth3vARf7IVwKEbpphYorwbO3FoQ1y+LGLg2DrOBZHQp3DI5yyVhE2+UD1Ip7FrfJHnIKwUM1
alNC4MH3jNY2T/PigJes3g5rU21lXPuhk4ywsyYbo4jh2XfGgHKCs917xmaZHtcMPFngWL+2kQsX
ZYH9mLJTD5E7OjzI8oTngT0+KGEFX9NyYR9scPnVvXF04S4/uAZM/GAgTmFydHpQ0IynucQ5nVWx
Ecbp6p/LYXkoUuczOYEv/+ul/rteytEshr8ZwpP4WFc/dlKXH/m9k7KIsWFDE7AUDTzWkXrj9x+K
t/xFEw18eKEBHb37Hb7B/QXZT8DPeabHRuq7bkoyoWfE4XksqyQrIDP4N90Uo/sfuynTkdrFwaDb
FMw82Rb8uPvK+3HN1Rik91nOkCbYsE2dWygsuXsXRI2UD9Jtu/4AkZIg8SgKWDVQcKfuJo/Igplv
W1TxSFhJwdD+w3ywHzmJNB7aYfuUmxsX/R463io/Mvsw1f1QtOZ7aTaK8SaHQ+pvOivxOcFHq0aa
Uyci96dDHUjwOEmbncussn6zMeWBV2Qj98XQdovZ9eOzl8s2rIlIpr0AMkrGQnSIV4Id7aAwSSBL
mQlWtjsSlI2GkuKqaIBCrbY0XjzT+OKDEsf7hpwHyJFH0seUkli8ZggcZXryuMk+Kz2qYjQeuGFX
uclj5/k54QX1vNwDOo0CUl1U2e3shnfMRHwdmIq1RbPFBJpctfSI5JXFG1gs7pdUTcNLD+Uuu3UE
mk/k7N5dyomOmo2QGYR6LrKjAUMnxt5gDgiOMxGVPnnOgAmWb2L5GC0cBwY124gHK4qfPEnNFfb1
Qs+18PJPqRslV6ua0cQwuHYOrpzNU1zZ0y5wc4iBJrIVa+8hSGHAntrNh6WjuoxJZaCi8KbybPQV
in/DIS9iU0arf+cT5zqGdqFDD7M1ZZDjzQlA4ozRTgcK01s+MYhvYXZ2XFkbwYB13gZFMm9TxB2M
CCmJSExKfvO6AnNmnObHPpXjXsW2u3U0c4gpuffQrkz6MUnn8VYsA3WaW3ZnIjnAJpat9WA4gdpV
U4kBUXoLCXKd474r8pi2MyOIW6YEK0CbpS4TEg0WRs77tjKaa6JIEI6Z1Wh6zRmEofIbjl9MBf5O
63eaDWPgqrmXecvIYK1SS4YmseNxRZ+KlQrtX4+RMsortEPMVH0fDrolbbktVz69h7GP+a5Wa/Ke
cDOmCLaNOWhei27ygOHWhL8sCUVh2Jlad2/Ps4YSibiveR5FHd7QJk7ey5YISDawXu7xFF+IO5uI
mO7Rxs6UgIafXk/VkFy5UaXeRJm4FLa9GmlvqnI5zTFJu5u+FhUh8YVrJsclo1NEBCgLKxwsitGN
AsU6HM2u9PZVnKb3cEIpspN2guBUd1HJnR356N/ANaTDFhQ9FuEmQg9xva7p2G6FIUGaJnyb22bS
yUhmZXRrmNGzxPfY41OQSDzEvJt5LRk/9I556NAKbpPYjheuOGnAAfMozgvDS2+Nui4moO9RQZdj
mS4KiMJXH0XaU3uRfRufpdnjwx6y9YEVzFdjDSruKUKvwPsTjuHcDrXds3dok3LYx+NSf5yJ7JWh
j1TueaU6qw8yarrqwD9E1R4Y1TAcOYmWJ9DGc30SjsuOnHE/EbuFmQgFWRjFvF033W/EcLw4IxZO
O3X69WnKxdQcVZ5YELCiZd76jcHss+/Nm5UAoQeJXoROVQZZuctiTjNnxN6XL212WGfbP2cGEZZk
axjzfD1bip0YsqB1y2/KD74f9bvCiiNKcb6reh/TfW3FKu0Ho1lMyMljUmzdIBNXgJ2Cne1naCGM
VOvcZTJbz81KRBPCYMH3nMs4+9K1XvYGKM14sbti+kRtO3Us4KTkXpPzBJxrtZGG052eujjG+YDY
rd8RbxR3V/wHEk2boRXA7IabBSGqj9biLJF5Cogo8OEaM8yWgg3UTAewEb0LrdZxuxgYAiuBo9F2
dr2LhlJBFK2dErNDXTUjQTwVYb/WApwZJ8YHxBQkY32T2weVKY6ur7wH12HNFg8IKQeRwHoO2LNh
S0CTC2uXiGcwqvNjFfXytigFwBUmFKV1o7q6vkET52YHv63tj+0wf4znGZXs4KaIrqyUoctmmswB
MzL5QuMNKQ3k8y5W/4h1M6Ov5vkVP1gzjmQUrrJY1uVY2t7goTumu4ujM4pW5d9KP7f2/6un/qt6
isnw386m73+tKh1J9lalP86nv/3gH1AsCdYf2xrcK09TOn1qtD/EDVr3QCsdUEBp/YJe3f8BxRJU
VWCN0ET8Ptb+fzNqUFoW1zayBgumjJ5q/wtxg3B11fS9osj3NNvUs0whEVq4P6sbCrYZa9mYC9Se
Kl+21DZc4k6hSHiL5jrQ1g7LZgSdko2hBrcNQtF33YkOkZ3w2oLJ3iSFaQSAzIfC2SbAAowQ7+fI
svFrw1TiTrkA8Bg0m1uZMssIV9ASTPKMvgdgs8jt6haC0ZINeWLnrQuCb2YmTKVQmq4HPWFggLbw
lNU4PjQfJt3Gur5EwkAsL7HR7bpAM/x4drXEBGuyn3mh/FmzBv5d2H/5hQNYX5iAFEk59uU52o5J
dUy9Nf0Vjmj8Va3gBGd+5qOz1NnIFB3cYHIhD1oXCiGiwp6JiYYT1hpTiCituJo0ujCtk+FmUuAM
LQ02jExatbAewB1S6eVwx+NsYk4ADnGmJ4ZR5OJUYKrP7KmJoONphKLf8TFDpkaCDJHPPBO6Pu4q
D5GX0ABGEfDJSw1lVGtQ3g8a1DhoZKOp4Y0ZKpC75EJ0ZE5WndlH8KzWwMdcJd5eICEZNjo/nHDu
2NwRIMMgrgNhnxGabn5ALDFcj9AkeyceniyYzeBPuwjapMBxhWf7/9g7j+XKjW3b/sqL14cC3jRe
B2ZbbvqiqQ6CxSrCeyCRwNffAUrnPqmkI8XpH3VKIRW5DYDMlWvNOeYGoaz7yXiSZaHvIBi5e/wr
ObTKNY4v6OyA1hsqDfUGKp9lieHesTHoR/anq3zzl7Mz1pFZafeOuN3SYMJhJp+ZwufWnEA1b7WB
scn6ptetu/oFJ428EUNuBR72dmVwx8D6dLyneN+NzQWPKDEGSpHXdxYdwAvc52fIPHaIELcI4Sgu
u3rz1C8T7npbsarDjOFebbQxKIo8v483N/60+fLjzaHP4BQiLrPiypzp+ExqE8afrn5vM/jnXmzt
ps30j3D2XYs9Zcd+BRcgHUEEcJMzFdywAcMKQADnEZFg5EWQyaaboV1bdw13WwAz7wzLPfUrt7ND
IEEvK65Tf90gBSk6Jt/awAXzQKGUTMAMtAkcSrkBDjhiJcd2gx5YZdtegDF4JwcrTpjj9o96tgXM
MxswQXTcN58UBbkBFVoG6P4EVCbMP3kLKHWYi24QhmXDMZCVbYJmsM1qAdTgxqXMdohR5k3eoa0m
QIf8V7zD/CvsYVHgMD3oIELmB4ttFSSEhYlCe9KIP8wj1cqzs92rzh0Wmzh9luYKKmHS8tLY1d4G
eyoxxvH6IrsmokNHNNWChiyBKImgjw3ssECpFOsFjHydH+dmMxyWTFpmGKzqatb7Hu28eBBZZs4g
hj/FFcmn0qIwVJG/FsXYr3VI0ntNrlJqDXS5WttbQzEgtwm5zZLktdKyBCFhqlEGF0pTAT2YG2Cf
clk1DnVaJjeCxbw4SVjmNQU4nIixSA7L6JqvU1PP47tTeFphQ+aB8Sr8chqbE5oHoGGIYzhV8odN
QHMO54LRHvXoGD/WxWRTY3YcegN97BmJYEeTvyrB/is//Cf5oUN67t91Pu7T5vuP/3McyrcaReev
OMzj9//3f/Vff/BfO7X2C2lluN1RGmI0/4zt+W2ndiBbwmZT6Y38xrX8//s0P8FoeVPXo078Y/cD
BfWn+31rivwHezSmhp/3aDovhmoavAfel/Gz6LiDUNJXntcQGTnUVLdpw4CHrii+Jw/LiG69zJUQ
F/Lbcb1M7UuZWNvoEUlNM5WsymtahC3jQvqBVX1bTuoTWJeEHn7Z5axk4C9XhsvHHu8L+BTF2aGk
nTEzO9ctIFZfl9ptDnLmzTOqCwlWF0OZsWCihRwRzaP4Q8ZWCkpohtEfkzpl1xXfY9A5LYyfuul8
VXFXnBcIxIjwOjeeemtrg+F7/fy2VcykW/XRYpJL1o/Zx1Dm7M+cySLcRdeOIfczQl68yPWHV9SX
WRP3sbRI4s6mHZ7NC8Ggt2a+nNWEv8XIAN9f9kYV0YRNt75bdFVLob0D2X/plmFH+7fkHJgaz3Fn
HrLeRbuu4mBoBhLua8W91kbjpRDlm4OfY6cm873aF5ftGxjZBRnclB95uzluyYjdGeXCfLUiDmRK
HLqds3hMjPl+G/oHLnlLx7703qkAvL2Wmge8judi0jnBb7Z5ZR74YlQVCUx20jeHoyzko824Zm7N
l9QoTmiF3vouB91rXcOYokFhm0Nk8oFmM/toxuXW5Ki6W4xx13kt2hlzw2sjjJSIfnwyiTGSNXxR
etpDWbH60acMSKOs8MYAilaDaJ71OFG27zKt3pgDzD798MIfWREhBA74pvkLSrfezoN6O+rzfkrX
s+biU1aEem6dRgnQqH0YJX/N0rJLUcgzVaN1cBsaUXnGJ2zM5WmNR3ruo12SiWMoYTHwQiJDrpfC
kr7qrfzEEPepN7uYVVs+VqoVyqWeg5pEe5xT2VsN9i8qdfnuNutZ6EnGAt5n10XnvGRS/eZ2xo1H
Vkxgz9pu0cfDauGS7aR4XDvrAIxg5EY1DknFNQI1XgbFSMwG6tAzRus0mmeuJzJjA+wgd4JcR4bp
emXgy1af6kR79xif+pXsEWok5Ykp1WPXT4+mLD8q+jYBAbEEQlfy0Yi11C+ysWV2Q+W82goSIoCQ
wef3rtU2M3DzpenqfIdlBxy76dCv5+f4nIgfHG5Fw37JnH6hj87tyBZx3TIi/JrH1NcECy0hIxlx
ZwAkCEuZxMzKGFguiCIPdGfEqWsscRwq2z1KoRDAAWkz6ta2uqHJtOwAUYoTncoh0JXSeB+14esi
evtKc7G/cNc0WWeGPbP7PPSgp4dOsc5vsdMQTILyAelpbnb1U1HHT5VEsxCu5uBlPgyEQKbxtVkX
X5kZiwAUXcSEfwlWIwvbcekjZn4pdCUINrmf4Ro/uc0IPt/prkslva0bkkbpaDw1CtM0/KAMoibr
DXhm/17XsEtr2nJRaXe+60Ddb1fP3lWMI2jANfGtNhLAjTqjA9invzfkgeGGqGiyCRq6Utd2hkPv
g3exIf64DTskIaFE5Q1ayZn2UuemWwrnxVHs60nv5mMs+g9l7s+mXZx+t+n8hVL7p/61uZFyOANy
ZPvUFv3MyskIJYS5WCASoN3sG1M3bs2z68zqaNNo9j9os1Ex/fFcx6t5bGgGiWmm5n6e+34HTQGl
NdX24oA551EPybE56aWBoZSR3z+80s8KdD7XpgJHKMBxlTHAT3352XGkkcM3P+hj8YaosvC35TjX
5iUwkCsyxMRg92tX4t/62v7MHeI1ybxgKEH4BX/y6X/36RKj9lJ3iEmUGa00sgbxCHCvDBTDPMyK
VW65PSdQHOd+YHX7+8v4J0vd5+f1NuYxB3Fot9v38bvXxmsyrwiZ68NQ9UaYMw6/XVB2b8vFmW5N
cVA9+T4PEsXyTO59LgaeW48IjT5d3lP6rEm9nqcEHxfay4PnVXD1JsLt3fk8A1j3Uae1AQINv2vy
S233OP3FvaySJ9VKca9I83qiix/IpvH2ltW0rwkz08B0WR7+/pP+xS1kEFKi4xrUVEv/eeCil5kH
RdKsD6k+7MxGvVW99ZZgje4fvtHNqvHzvcoLEXvnWHg2wAr98Rv1Zo0Rh7vdqx7cHY5StwsD1Eil
OUEx7eUhhsDLmGjVXSmWW2dUq7t0o9qYa/LRCdblrVSBgV8AGJHnREGy7s3To+LZ10Yv9qnLcm/B
N2SCQDZxJ3X6b5a+7KtEbzdCKcHJaj/c14V8kj3b/qRn5mnM3Cqa0UqfMfl/xJll+3VRchWl2+yl
kn/Ezfrkwo5bR04asjUO2K8OMAeyIKnWTz7PuXBwLenTeussSMbRoWo7+LBfewtev6NRY/39BfuL
FQZN4xZTCHlcZ0b2x+9xZQzbmQBBDusMd4FyQrKyoTEjUmU2Dn//WlTYf7pmlso+BX7M8ayf3Xm9
vmT4o5caJ7e4J1TtVJHu8Q8v8RcrC7QK3USnqdGj+Lk3BXe1GEtVrQ+NJ1pSUyRRGvH6vq302Wos
+xGReKGbB0/Rr+fYSyMCDE4Iy56HPP/mIk9E7ix6QIm5cRA5m3jqsTq1S3Wh4fOx2jO51jGTntKw
GRRYBhQFgD9XZWZHwm2/uDRYEE+4ydFcMiKxgHz4IODI7PO6dqf3euobXqfvyc8dfVXPPixUUn6X
FRchC4IUGSsgkqZA1TjCWgQs1pzFA9q8902tp5FprL+GF/zbVdH8iyeWa4HLjphS1TQt/Y83QK23
pJ4tVX3QSg4KIq2yIBtJxdXxt1801PDk95HnWy7udYWFg4TeXmUwVN0wxnhyGSAhkakZesXrTG9a
a2iRqS9z3hqhq3KmLoR9HQMYCabYuk7pDCKtYiVqMRWHeDueVH1+XwfVz5zsAScxVVXHB+4VuS9S
9WmhEPPbOG33RjljSprvE8ve7CLcn2bLwjfYgphFhaDjKi69vW6tT17bi8vf31V/8ZCwZ2z/0D/l
9PbTdzQnnVOOs6gPM4Z0Shxs0DNvxwSsHLfJP1wR8kH//Jy47MIsa0C73D89k51pLLSBpvrQky4T
afbQhG6cn2J2Kk/j+qxI2v114YAkdJapPKcCTErs7xSAUxPbGC9IxkQw3zEbXRFibPK5enG/DYV2
hdDipvQqLMwe1b6sGyM02uG9ytd7WdJ0dbbNmNssMYq3eN6qVNJo8lW9dBPJgLLRA8rViPwQdzdy
ST+Pl0w4jRCtrB54G9kXsVaQt7PYtfE0+uU6pkcJgOnzEBTXsgln0p5O9TQ/ZiMHSZfOL0l0HPWs
dX7sxwR4gukBmBIo+rVbWD5QJqnWNCZvuL0XxJ5TqFT8Fwj63JDtJHaa2Q/R9hgN0iJEeX60GblA
MS0Unicg3mVHtUSEzAUsvhsiqRminr5Rl1s8YmPcXXmWfCeLIJwBDDCyzC6ZwZnFk5TimGFf8lSA
ejIxpTXWAQbciVTG00omOGICHuBxLE8civdVzM6SJYIbk6fDnscLnoOv6TDXp0KzkOQBItb7JdgO
RuhNs/1MmuDZpbInDOZF77N/2o/tv3i8qXWIHQP3yB2l/rRPlouRdwBbqsPgLO/1IO6x7FxTX/Dl
WTzWW/31edRuRuKDRo9K7/OZr9Nxt8zD7Hc5P0ZDKyzGOo+8wgtd0RsOLN0E8pDu1pEnp+VQaoPC
Aa2osKxhFCLGL3kH+uZdgHSk4QqGOkLcg7OYOUOwOkwKFNaYfFyehEG5pfZGGyAMnQKZjAXDYirr
hINhK8+p0XBBEspsJ58eR5hifq/DlHA5khKYdBHTdG9asEOb0pYRRhQj7Ob1DMQZKBxpMpWm4OJt
lnd7WNtdD47C4XRwKDL7WrCJcMicHg0A/1s1Pzr/2l//22H7hw6bYVAE/m6V/ZNP45FZ2I9h+PHj
9+21337qt/aaq/0CXhKSABWewy/7rbXmqb+Qp2zgZ2BGRkW/zcf+ZdKwf6GtRna1qXOCAazKSv4v
o4b5i7c5gj3OU5ZreFQG/0GDDdDCz4s0Jg1bY42nCFWJrP7pwXKWHnDubNVHRRTYsPbCiRnZRLEy
zwSVVaqr+ZvPfb4aNxRLNaAN1jY8CxRE59BVZsYDGCM+xyGhXQ8dSBe5wV3sDfOSJDYZvXPPUDux
5UvFoAAdpWEZb94GidE3XMzkWTNwfBAyTux8n+oWqIwB5wyPYRICP+8CbYPPAFaZINqpKrhF1I14
CuSws1KcX2XtMjjKURmY6OaBTg7VcSJlCdiXvZsGzLDqyIlY5Flyo21InHrJykfUsCh5xWAywKA1
3byk2tTtdRyAJ/JQedbBKNvfUF3A3JGf/J2Kkfylwaj6pchH90qyl9xPc6+HdencITb0LmqOTNSt
CNoE64ua2SiIK3YmgQyRo3acq/0exh27bwZYnYbBXdM2qOzxnO5shSDXdRLaTe14p6QuQquRxS3Z
tKCOIRn6dKjcCKdw408FaKIeT3U0d6YaMB4wr7xcDsdpWJVDrKzaySxS5UQZ1KLo7xCSoCtAxK82
FzB4DA07V0FQNXNM0IChRzoenqskrqy9CVVxp3eGxW8d1rtW6MPFyZQYXI3+aEtQTAvd/GiY0b/H
TjHcrQXhZDMMrZ1NUkuIEB7J9YZ2mmA8wUH8qlbZsMe8nB8mkRDOq3vxk3CzZpfnsf0dBU+xUCTq
+SVhxsV6uVGlpAQw5ValCLPUdQ/Ab/odgHfmbCqjURczuJ9smCqwVN43t6/nj2RevN2q1vDGuhiI
Cc8NkjjW/fJqydsvCD7zL2h1ljeF0x7nqtVSLyTyibOrIDVtELpB8fIgQ7WJC1ZLjwmL3lBb8Qbd
Mjb8FqTfL+knkYtzdndwp6a4k02nnAjfEzc6Cs+z2WX4rFuIE32QaUrlHCZlypZdP2woDvBSsMDW
DQuG8GGXf5LCVrmFBW74MP2TJNZtULFlchlNrh6kMYontQ5KnfwxA6eSDhw7wY5B7eRLfa1uMVMe
ILcUfjrV3aW39bem7Jz4qgNGl55RWz/bWe/cAx3dY/TVlOOQTWas78vRgBXmC2+uvXfSHzra6fGy
3qxCDrfDpLvVO4f2eL0ya3pQ7jh9sTCvEIw2pf0UldjAzXhgF+0nwEtl7Z3mxtFxBMcDyKYWARTo
QqXKwYEvIjm0plP0X/RyNgsZWsxoR3jyttMQQjFY7qCg78t19YaFku+9EmQuxnbO4T8i81slc62b
x0AF0nbdgTFznlXLJfwzGqxFu6ulN8Xf85jGHogNz2eF81PkTBygp+aBO9fCs+ThjqLhbmoFocUb
h1sdvfybo8SLcnBrgTHXaspZ8QlIn4pQfCafxDJFHTMTnE4CBaE8BawF7hQVR+tRS0dV+HUHtwjr
uPl9MRmT7Wn+okTisOvUoVAyj2JKQ4kZ1VbBSyJi7lHZbdgPA/ljRbBCSdmqzjAzWfvwVo4Fgisf
/y7qIUJ6c8wkmVc3N2QW6I0dLFOXGuMZ3J2lEgMHOjNxpAOLNK3tG4J55c7aOKGqWgrQZxbfcWBD
cHwk4Es/9zYYMr/A9oGBo/Jm2pmGfak9szsWmcdzL604tFDmj5zYDWcP/Dfdk/zs7pu0L25rvbxa
sT05fq9ZzZVMtwT0tnWwpI5misfddTaFEUaGcKonxE6wBk4utDemgPn2rEKJ0xI7i3q4aMpOBQH2
4JToFmydsXFAdo4C/KeuafVPzb0rHCoYuxOvGGT1xYe0fMaUR4Zl16PolmbC4Rc8rL+uU6n61bAu
793SfWOP6q+pHUlxBAATZFiRXV9XO/UhWbV4R2qQ+8UinOXORDbE5lCXZBE7w00zuqDylUU9CTD5
7yuUaJpaWjg4TDFYOuMDRDX1pXC0LCS3w30VOFYaolf09pBbnTw7q7NeOJC6ftJJpk3zkn9NEbec
rK7BapzI3ajUJqMJFc3BaKQocXNhmFG+xOstLR70G4xJBrJiv6xOMx4XW0wQjup1b4nKQtOpMZdf
BzR6c9mkNzBoKXh7qbtnQJItKhUD/3aPjY/znYQcY1q+rhGImJBLeotObEaqkBaRmXtMvPkAGBSZ
8gDTM1OWxtV8MeA3shdaXvsmXH28aM6q/RCMa3bWiCCt0GLtYA+d8axIXo9o2CRsQZHuyAVqo74e
y+tCnbuniefwAt6mv8Uu6l3RNa3Jb6zzK2JY4QUZqbguCAUnIba0D+UqvnaumV0tiPyf42ZSr+NY
AwCdDzaVADGnuHJId28qQ70eJErCIOPJv7VyR+6RFfVvNM0Q3thFaDC2uKPbKSvfrFz7WHmDhzp1
m9fkRfNthrXgt7JSo4JA+SOxkM+cbmzo0NiZytohHkVZDEaJRe/CnSBUoY7VaCaY6CIJ78FIPRCH
wu5PDoNitKHJQIsDpzZ+UfQJkCgS0wG6M7xRD7MFwU/SRhFECzWAkY0ppk502ibV1smFPmRrCb9N
nV1YsTzUvRjDhgbbmy5dagqAu5Aa1JyVoMeKzihLgJZzHgyAgGQyEGOUJenjYC9tdvdZtP63vv/H
+p5R9d/X9/Jt+GNt//kTv9X2nvGLpW60d82zHfT+W/Tbb/U99fsveAl0hxqZnC4K/N/X9+QV8L9A
aTGjYHTwv/W9bv0CY8virKB+ZijC/fkP6nukzVtT53cqN1ovFggzD/8tb8jgtf7YGENtqoiu4c6f
Udg/C8V0fLbpd1fq5fUKoypKFQ2/NT3Me2d2L0DV4GmIvHtoG+UBwt9wmhCu+527rXLNpByX2LDj
vWjy9JayQ3kj7wHZv92o3cF0YwaNVGjJcFuDmTRYbLOC0kCpS805rlrv6tdMPtXmywDyk2QnpVgb
Y98WI+oerKkQXQMVEaqUPs7tsTL9OCaCGq5iojqk+M19330pXZi09K7AGGun1JO2ztAy9sbISVVz
2KWlqben0eRBQzFaF0gNKZcWuNIZ3SHt5DQLbsslGSicVsZmKPrNWCL70p3FOqLIslQqXnq8+SMl
gjJtAVaF6EJSwpq3vI7d74mdU4eBJAeWF/VpowqG3iAhVdJf+7wNR97CsC9oMp1JEFiHYLI9tsxc
w20+o1wddgLUi4jWhmFK6Db5oUoYZsg6G4nVqY3xkCvSjWbVtV4XgdgI5GJ6yIbsIYGBwsWa8kun
180h1+envMERneN+97XKSw7FnACV6aokfc5kRkmwYJkgr+jSmP05xZj8PCRVHWBFvTUqicmgFh4h
von9Psp4JlppfgVGyqAUIEkhjWMiiycpxtpfPC0/ua75Lcka7BRxMT2s7jRQTSvVnhoegHLd+KAL
5z2pZdjb9XrP2fNerNkTMsePpszG8zo01GJFck1Z52BCH1+bajhVoqkPxQg3Bc1+iEhd9wf0S+e2
VcmCZgifJsRNF3rx1ILODadeaaKiEj8widlkR6/x7ezhAEdPrVBob+1UIw6LZSr2pjChIa+U6Igh
QyGwhyeYPwNzBpwRT2V/ccdZjxwmiUf8/dmulqvlE/bCiXMzsmAnFfsKuf83N+2w+vbLErWdpdwn
7WJipU9+ALRpbixlfLDGTD6g+C/3akuBXmdtdqiLLfUgU20fqAxVTm2R+43T6Mi6kO76Xvd2SWWZ
gZUq3l7Y84/GAss6pig4YtYOn45iVgexzL41HHoDYdVVBLoOzbxaDZSBRuUP9QghdVUIEVNFGaEj
hMWvy0fNqlW/L4snpYyPKyneVEq0Gq1RebYWlJdGIfNT2iFiUdA6fBj4Y79OqxPkGp3Yglqdnayz
t+gjtbiqRDGdbXvkiZ96twsNc1WQYdhM9gRJGZbfOK4KIicX6wK7XCoHvVCn+0UTs/NQmkV7Sz5N
VTOCRrvQMiTe0Q1zo5gj/xBoZEKxp7HDj7BBk32WNzpd1aRH1G6MvBo3FuZumrjvU9kRVBULccs0
WUM3zm2ReAIjhSvl8r1rWVSjxDGXExSZmqnsvMw4b7m15JYwrcqAaFrOBEQVjR8aAP/MT8in3tly
mtKPJR+IFyAkq4PKpHbtfE1Xe3gdqKxBtqYmYdGaqNRzWnsVyhycKmmn6Hsi9vhkBY29Jbf3QOdZ
JSQ95EZNcBAaOIGMdt2iYDojwn9d7hFngnV31xcJG+7JyVp5XebKG4/Us75mKsmFRUMs0ngalc68
zlW9CAm/zkkIz77Hg9uHmd5mT1WfYwGGM5ZdaMUKZMXwkMJVq2g1V/EXrNwFVkTP8K5as2xOmgd9
wzHElcC4fY/gSnkozMF500kWC5PCI5Oo8vocOU/KY4zrXo9iIO67pVzUi42tKRrjccABMI44SNIG
pUIGM0xRF5oaPLVMbW2wzKC84w7GvNKVKdlm4hbYRQYDfzjMGlYOP968kZ27AteN7foO1sxrPdGL
NkXlvTMnuHMogmZU1KDEDHd8sZfNgamSNq4b4ogNwwWBoRmQr7R2ZA5JnFyujMoZsWu6czfPZ62S
MUzAJYAhQq6wjmqsB+5ynWHHvVkVVVyWzMNPtkzk6tWYP+VARpRw9M+gzWSPMkdSoOkkeeb55Lda
vyfrlFGaMV68iVWL8duCnsjjToS+fMTaYfn2jGuNjNf7yV2h+7oNeSubYZbP5iHHkXtl6eC3qyIO
QGrRxLK96n3ZzLcqvKpg2gy5lOXoWj9dusz9h0dAJ15ouAwKOrP0wmHsjgizAZMo7YfsnC/EODbR
yrR3pw4toRuLR4aoiaIkrWW6m5DlnJSi+77FiZdjPEFpKMGezZBeS92pb5g9qljyubC1uuS7eTMe
r5sFWdnMyF0LKk7UTHTdhPYaNpmFzlPOCbUqWO86++u6mZprqnyOL+NXvSmKs9XGiHeXuiSCE5xS
u+TaFfcAAaebO3ouig+ISN5OtuvXpOW3Fp8+ahxD8SVugJtCqWPpJybhW9WCk1YJTbyNCz0O0s2K
PZuuYHNHMI+vBRyT9dF63Q9zzMpdaVEwCGk+V1C6gqoYCFx0+VVrD3SkxSr+0U8mw5wBfZ3JIoqp
EV84UTf5nac37VH9dIwX6NpmjORTFashi2nDqp2JZxc+cGCOxkOW2ZBEEtDSuUQ8N9lZ+U3fXOrV
5lefzMre5cJZAtzE9Y7BSXXFCG6OxmU1A2Es34Y0Xhh12Y4/e7yHGTp8pHqd+zSo+npbGLgE2U09
pu2pM0nC64uWty/GIn/lsS/Gy5Yd+Ng5Fj9rqMsDJMCjTRpPwIAiuZuGcr61xjh/dXL7wbLtOYDa
cG3qzXAgozUx0CrlLYKRmC86zVLzi2cVcyAtXHRIfCNzjW2dE5WTcKUFmQ7rRiPIbAFpMGn071Yt
aytcuM6+3mrNjdBWPGtouA+OtNyvczGor4DG3vM2Hm9W1VDySIhUHPJ2NG6syhaRtuayZmVtR4EL
e0EbJjwaiZbFHaFW953rWffoZQY1YNVUKDH0Vg8scyg/ht5wOUEPecI1RYazscl7e9+2msUjU6NU
OPSDt04B9Ac7xMj0gL5vCpBLXLkExr4M5Fp/q5PuVM4wvxGupEnQJcZ30iath5pc8HfAHUoVIP2m
cQPiWR7bT0pGVqT4IaS1yHd142m0n2SNjbERs3hekKiXezj1t1CIzjHcMYdwO72RB4Y1ObezLZzv
ceIQc6sPDgl4VvZstb150abMCkHPlJGFxZMpcrtCqOucKmpGo7nvDbPPgoWv4prQHVIb1LgBCDO2
E5b33h2rkEYdjJKNVpJofb6LHSgmW4sqanlf9EdsZZ/TPqn2THyzZ1az4pktbnopZ6k+0L+OD2ru
ZEfVmql4484+dbWgJ5yhHynAns/lU6JnSJmEstDXW1NSHcjCQfWvQiFrs9I70YMTQVpJrfClWbch
oCA1WlXALyPWwGfVXafvFsPTgzs0qP/zfLwxk7T/0hhWX/D8NfkYGrgBispC7E51xcS7HwkB5fgw
zCBgWGEDzkmTF65eazAnL9tFRFnO83BmKlLRI94IOXPsrvZLQiwLandXsrO6k+nxIPYwdmB3Q6c0
C9OmM1Skr8KZseiQG/BQrvVCj4eYqEtZy+yV9ne9YzpQbc5RWR5h6ZBs6uaJ65tEMLn+sIGC1FjG
dzRl6oOsWF5RJj9A56wpwrrpW70hh5TUQeI4rsm5/4QSffKJxkpUj8wjEU2ojr6fN5BRviGNlope
KLFcZdAqazn4Vt9au3lDIZHY2vehtcYVzaKsIFtLm66qep18U8/rAwHQya1OzPBy7zp539zIhJCj
0Euk2tkFRmEihLPvVZtu+SboPXW9Hb5TbmbulMAm72bzgbQADMcsY0tDr27A6ZFWHpFQEB3PpTSV
wB5yLQJRVfehMaSso8jMJKWTbRzG1LaeCelBirjOCWE5GGpa7RsK8jhUaZklV5kQWedzC/c58q5k
xlU7kZdYkIbB6jP2zZUYlfYw4bq4lx1ZHhWsxv1qYfcW46Kcurlvjz33ZDiNRnbV5lYWxPrkfFT4
Jd/VuiDhts/6Md8znXkcCi/OXlGrY4mG0Ejgg70po9bVChGxuD8IRUkO9oSR3NfGVAk62uJP2CvU
KLNZnSPcTcVuoBv5plJYn2davn7J+bhxWnXf8GtPq96Nd22btS+pNKv7edas09pmc6BjUg6tVMM7
oaWVESUFIgXMLlQH3UZJLLDj9lh2r02zo43Pe/wyUEVGo5ReAGgwjxL2OopzSEFS78doKp2j0tYi
bDi4349J5u36QtXfLAygBwJZWj8u0KGVDagMB/vVPksMEfbNFrebVTaXd0jnb6UHZAuaz40hU+87
WIAbwTtBZa7qQavry6Ejc4NSakqukLW6ZKwim4y4b7pd60kr6haQuYC+6bACPUIpHFdkHZVs47FU
iq8DNb2/ZboclCw2oIywk9SzXeMlLcchIG9sgQpiGLsmNulieY5yMxrrct/O6WGSRXmRwLwhC9ZG
TwWulFG5pOmPtrXNSxxnGQttl4Bfh7NaDCz8U5sHS5mWAfBZCDSImNl05uWOTrx3LWQCGbEmuqGw
MysicoEFc2iwpqjarevCWxyGQTbBtPGKnDqHZrQwnG+1zr0u8MTC3WZgqZWx6ecYmF4/O93GvKWT
V1lavSrt8Ap1iikLDXHTkppK4Jf4rko2VhdV/3Ehoo/vD5cNTdRxQoyCz2bBAuVjfwMFvJZvlmek
keBq+XotX4gLO6eJGy5rB/+0fBlysd1vWK+iaSTUzpeGEWGR1H10iPEJNTkTCBBjfpWodkDNrBFT
UpN6GW0xuFOC8/8KOFDN3TI4e00tnEDv6a2WSVLc0n9Q1XAy5eRGAhzy9TBSb5O+pYfd1v6R7tAe
va4rIzCd6yHJXfXHXHNEy8dcHCpznMJZ6XRgMw4dgbZ/H1M5npwKSqfqFkTWNBjJ06UlV9smahe9
1Qk+rWA2mCZkH3XfOK9Rii01ohBzzatjPbWiCBK0oc9ijGH5ivliwF9/opR6zJSuCxzCfc6pbTAY
liuFY5NCQV47MHmT0oe1mL56WocdYjF8Mj2eaoUlLxfYqFubUK/ZMtxn/NeVT18bLIPqCsYasfW4
NgUh4muhn+slvcqU+nVsneGwDOlDb8OvYCXdzQvVUZ20kGwb/ZVmfXk0RG1+H0BAhWqC6rVVqicJ
tPujbStl3SW1i1uargfFt2wnYAN2de8uI9brJsm1cGzd+KtQp4IADiEQlHvLfN8B0WoYd8Yxbadx
nnfWgM6O4r/SOONIiD2T4d3XLFjIxgyL+U8ORG3y3T4dFZ6EKrLVoj/pNaXkmiWSo04ccqla51Ig
BboRtkmTQMPlBbG3yDSf+KKSVBsXfUs0qWl7jRnIPfIv/K+idj/0RL8384bF43+4O7cmtZEkCv8V
x7yL0P3yMBOxDd3Q9N32dI/9QqhpLAmB7kKIX79fCfC2sN2esYhdYuW3BidSqSorK/PkOcjrjGHN
Dse1weYKCfJ0EqJINgylELp/s4Tpz4JJ3lisx5vAQt5IVh4ztiRYSeHQK1WRC0wiD2h+aSHvZQqd
d2SmJoLrAlibju6Riksw19mqGsFkMLJW6WfP3oyBwZKPDxL5MvSkm4mTE+ss6GCEkWqcKHBHosFh
nVuhuRgnBuk/aILyfkSoD+0S6MiJnl5n3uoBMcYXqs7M+EltAOqJHlId6h8SM9ZlpMOnZkmFP+Ts
QgJxs5TuKlV/glUivyomUjKoMhMM60KLhr6ceEjSLBXUZTmcZUaZX0ZgushcFDGJfHRvwF0+lJJM
Gm4Cd5If159DTyFzVtTaBSVPGpIK7XlirJQPlW2EwJchZwPvHFczI7dWH/B98ByZBjzFclqOs5Rk
FOwf4B0kVAgzWyLPEgQ0A8thOHLM6EYvFpBObDSdBoCgcspzC1ywdTaX/XAMJ3NfQY0ZmaU6cXMl
jj8JwPFSULhuphBAUZBX6lByY2g77ix5IY3mbHgZ9H/WemSH8+waqha1D+pk7g+gUx5nEuwu2rKu
n4mzWFpesnSDuWLfxZU2oaffL6dSYH7xMrpWzxxfyscpaeiHzVqfUIy1qqifBHJF3d0o71XV1ze3
Aj6MPqi1jIdkQZcgJArqKTDNmRei9dpCniBYDxI1gFU5oBsaXj5QUro8kW4VwJv0EbMZjILJ6mPt
GX8SIRgf0okHL0NaFyPWQX1uZrnC4cp+rGwTD+9H6gcPMb8+Kn93tpJP3OWahhfkmGx6UlUgBQsO
6dJVBVWCdk0BLj9Li5V/RQxRrC88lH7oqgrMEvUz/M+ZWdBsPfQm4CZJEsGOUZELI6ZZ0sEacbgh
vKviBIkjM84es0RPr9LUtmGtiy0HKmE6xYc1Soz9Gr/wCbYMR7utAkP+CGmKYg7stNw8laB+z1jG
E5JGJKgp4kV1fqOVSXltCWo/CuEVfGRpFMAKliSI+5HgOSuy0iNiorUVFHhB62mGgGsfVhblEyJB
1mc6ZG2WdjkvRokNR08qrVOCVluHwMuTFisQ9Nr6g1EmBcknOUzoxqllmzchOY8LNUc+yYckcBB5
E289IKdWv69DcL59jYV2vkHFCyG/nIP3WmWLJgRdJoOVlnyhoTc6p0TwUEuE9Rv6ZsdJaBYDIymr
Iap46cPaW6lP8zkR+MDQRQNxZij3eSqEoBbpyn6fGxn7Kb4svl/AzPkk0fk21mAcKhsF2pusloqn
MJHkW3lZ1UM1Af7K4TXXHkAWWO8davzImtO1fCVJvvqMaEw4LnJ7RSuvQGKu1ZJVGke41bOlYcM4
Zuc+bKNGDobDqmgBG5RUc9EWzwCZ3pLhFzQ/TqYt6PFQa4M29MrgTS/nsGpk3hyJ1Px+4+XUBynR
qXAOxeuP8sbyxnMwEP1o4ddfFvBbfJooOYHaxqR8SKYjA1DsBKiuz4P0qTSN+KKS2HW9WGczY0oN
OOwE57KXz4eJVEHDRGr0KpusrctVJRfnCUXQ60SBsoHIXpGvY3C1f8IpX0CbvUaSxZcqvW9m+gR3
UkgPSZgmt+C57dES3tzzfLVJhjS56X0tCZklUgba06b94C+ytyjjQS7+USa+u87itLooC6J/0pkW
WRoJlUuf7n50T2EcoZbR95J8eVMWzlRaKSBDlCVMm75RDCQ6jG/AsRt9bQ76O0i1S+QQ7XuaBdeX
VW2swNpa4K7hQYWflVNHScTYJ9+cjXNo9W8gywuvbdN5juy1cr6a0FMzt2vXq5ewnOhQTU3sOWlF
ZbIkV5bVj3DETi4sKKvOE5UCtsREH/qrJO+vslq9RP2UnE0cRrV65tibga+tlQHAIOusMEARS/Im
+xSA70fvyd+MoF8CCm8peXlvWzF5YAVR10FkqKvF+7VBg3nts9nMjTAOyWetwmvJSgeVQfmGHKtC
pBH7F0oIxtmJN7dGuOHv8uQh19b1XYWe1Jm6Ch+dXP1L83DWACbOA1DLAzIlrhMBGXE8Ch4VzegD
lCvlQUSfw4WqhPqo0pdwCMzfb2yo02PdgC4ABD9iBJs7ODlBS8zTpyRP5/eQKYAKU2F/SYvhCn2C
z9KaMogKVZ8mQ2Qhb4iQ16CTh8mKjXptl+7SmacPVZk+wAu+qM/k2GZrV8RB0F9Id4ASa4geVP8y
hR3mmpauF12yypuG4ijD/9PptgE/jFbvX0VllFSt19erJFnTE5r+n9GH7+rvAjWKjkRQ1A/lLKvf
z9CvLPJ9XVd8eh8HUfGRXOuvfOltQ7u2758UwkULG7XrFolec1PNHb9lY+Fyz+XL7PffNLUnWvxs
mIRp3+UC0bpA2nv3sWRrPR3KFUuXqbmKa8sy82qQfjQMbz/hdjzf/k7rCaZxGRXiPVCrPOAF/Jtj
cGDh1Rg4AAI09MM08pC7Z3w9Bo7TkxUAvHS0N50YgrWdQf/vj4H7sgyiQZAXWTAtXgMcOOkfIiL+
8UTQe9Q/gM1TwGou8A2vB0FRgETTQEUrodkMEhPltAZBIzre3tS2BenrGv0Hy0G3ejpNUYZlo1Qk
rsNRUKFBMlgxAuMtrpMbBUUWMmudfIKp9xQWvQW14HYQmO+tqWBA+MSpQgeEfmqTQAENDJym0/Or
ds9wALwBEWo/uK32BDASbA6sF+L6XznDNxyBkHXo9PQaKmY0FcCOamzfPhio12/fYRAIg4TwxHYQ
tp7npLwhSKyOo6AbPXCn+DttNwoHjsB0euRb0HgDu9lcp7cn0MLfdSVoTg+UHH0rO0fgHC4I+HRt
xZYhhNvOhRMcBcfm1XVaEbra4zXTD0R5vblY9q0VIQCFKLQI19tctP7wg6e0IsSO1XEUNKtnqJam
6uaBQ7ANJgG9UvvdQujdnNbjU0EWHd/dJgGRgW7SxUgf7vZqTwLCAUFITQS1bdcVS+W0RoHyq719
Nb8eH2kyrWw8KtKN3x0FR3BPoT+p0tPdXCfnEFQZZu6uc0HtkWvkUGTt4gD23NcOAQYuCOVkOD+2
rueEPAFtiOoR/CHvFhrQH0QI5F0Ikgkh8YrbWXBqSwEtYgUv1s0h6MRBRAC0iW4f8iBCEA5BhQfN
gWvt5J5f5+11fH5iAxRWLWAJu72fYOP1ImgOjBaugK7Lk3t+WPm7xka6TlRgqPw7CAcsUioML8iJ
3U5xcgEy26Hoxu80/TWbxBEdwqJRorkOpj86yaYCOtUhIdlcJxcVaGbDH9xpFJgEpIWgQxaN2M3V
XgQ2/Md0yEKC8M9PjH9j1/iaj+z7weKlyUQGs/x7CcsffWGfgfv28132raGepEWm9UWRmNz+9uwr
O/UfrUNpE/2++nAfDTe/s/vvuwf89qdbv7V/qv0fR8Esc7MpXLHNT+9u89Zdks3818J9dtsCjMw+
Zt5/7uT331r3+WoV/MRwHrp7O2JMtnmWznZRZYujtuEml9fdcOhGebsNCgkRApWulvvuAr7G7IBH
nBlOwNvZdryIM/elJb8Oaxr7R3fLcD5Mi2BaFntj4i2yd+MIuxofzBZu5WazvSVhGQ7UIwz2Ptn7
Lv7yDuxvuXxu07fDCsS5ruv9XzDqwUt7Fm7zaF0tD2dx5rVveVe16Gp5xIgHwf7ZmxWpkZre/+G7
pZOvrv6tpX75gojr3kxjF6r5I7iQS3hSozjI26ZtsRF3HYvL6AVa0fb722Z/OluOqwOzTTqlq9mr
b30TnGlHWC9X3Fk5Dev9mDbvb5v86HrP13FJu97hMG/P1F1t37hB1PIe0ESKFGZ3u0iVH/JIy+Sw
j2E6z92pX+azomjN6d0Bu/OtB1M/8Nx2qQ/5iSOs8JtA8P/ERWtmI7ksyNW633aOgiQqU0nLN0HI
Ih/JegzAZX+fYnpj+ig3HkfFweRWFdgZ9z/16w71dvacuQfREwkiIcvWdbRvZyu3vW9x4tY4b3U3
XL0bucsk94P2to59URM8hv3xLMtn9d5W8yrBkh/J+M1sHUxb2xj0FaIydow7/xRn4d7S7r7NIzjv
2zgr/Hd9N6OvuL2bkcBVjvYDAzc8XPvb/HDXobnzg/aI68yW/Tj9+vp5S1b+6+nr1441dz9UWexo
+P4nckMdzf9MI6Gj+Q9x+YOJKBKHR3il2x/4diLu8pJdJ+KbBHcdx+bj7AfkGh3t/lm4/n6tCJ9C
9VWkKLsOxeMsQ8andebTtsm/zpYDTjYHp2B48ESyt6vpJ5d9J/KKNtBph2/pbHyWF+8ev3fz26xg
Z/tBPo0jFL7349C8zW2urbPtOgYB5bUtNwWNty1/L9P0tUD7bf5pD0773n9rJ9fEN6aLmZv98W8A
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104774</xdr:rowOff>
    </xdr:from>
    <xdr:to>
      <xdr:col>7</xdr:col>
      <xdr:colOff>766646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63503-5A85-4F9F-9437-C5AF47142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858535</xdr:colOff>
      <xdr:row>4</xdr:row>
      <xdr:rowOff>88416</xdr:rowOff>
    </xdr:from>
    <xdr:to>
      <xdr:col>14</xdr:col>
      <xdr:colOff>429786</xdr:colOff>
      <xdr:row>21</xdr:row>
      <xdr:rowOff>40791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0DC39-01B4-478E-AD96-FA070D3CA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76199</xdr:rowOff>
    </xdr:from>
    <xdr:to>
      <xdr:col>7</xdr:col>
      <xdr:colOff>752475</xdr:colOff>
      <xdr:row>37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748C7C-B2FF-4653-992E-575E53A84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881763</xdr:colOff>
      <xdr:row>21</xdr:row>
      <xdr:rowOff>122622</xdr:rowOff>
    </xdr:from>
    <xdr:to>
      <xdr:col>14</xdr:col>
      <xdr:colOff>498151</xdr:colOff>
      <xdr:row>37</xdr:row>
      <xdr:rowOff>179772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A6D538B-4533-4F0E-A5B8-B866A20F2E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3738" y="4627947"/>
              <a:ext cx="5388538" cy="310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228600</xdr:colOff>
      <xdr:row>0</xdr:row>
      <xdr:rowOff>190500</xdr:rowOff>
    </xdr:from>
    <xdr:to>
      <xdr:col>9</xdr:col>
      <xdr:colOff>571500</xdr:colOff>
      <xdr:row>0</xdr:row>
      <xdr:rowOff>266700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56435B8-1C10-20F6-3992-3765CBFCD597}"/>
            </a:ext>
          </a:extLst>
        </xdr:cNvPr>
        <xdr:cNvSpPr/>
      </xdr:nvSpPr>
      <xdr:spPr>
        <a:xfrm>
          <a:off x="7372350" y="190500"/>
          <a:ext cx="342900" cy="76200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466725</xdr:colOff>
      <xdr:row>0</xdr:row>
      <xdr:rowOff>190500</xdr:rowOff>
    </xdr:from>
    <xdr:to>
      <xdr:col>11</xdr:col>
      <xdr:colOff>200025</xdr:colOff>
      <xdr:row>0</xdr:row>
      <xdr:rowOff>266700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332AAB9-6B9F-E503-A69B-969B877B11E1}"/>
            </a:ext>
          </a:extLst>
        </xdr:cNvPr>
        <xdr:cNvSpPr/>
      </xdr:nvSpPr>
      <xdr:spPr>
        <a:xfrm>
          <a:off x="8810625" y="190500"/>
          <a:ext cx="342900" cy="7620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523874</xdr:colOff>
      <xdr:row>0</xdr:row>
      <xdr:rowOff>95250</xdr:rowOff>
    </xdr:from>
    <xdr:to>
      <xdr:col>10</xdr:col>
      <xdr:colOff>361950</xdr:colOff>
      <xdr:row>0</xdr:row>
      <xdr:rowOff>333375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7FE162A-7B84-D895-5CD6-A5068D9DA587}"/>
            </a:ext>
          </a:extLst>
        </xdr:cNvPr>
        <xdr:cNvSpPr txBox="1"/>
      </xdr:nvSpPr>
      <xdr:spPr>
        <a:xfrm>
          <a:off x="7667624" y="95250"/>
          <a:ext cx="103822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solidFill>
                <a:schemeClr val="bg1"/>
              </a:solidFill>
            </a:rPr>
            <a:t>Below</a:t>
          </a:r>
          <a:r>
            <a:rPr lang="en-US" sz="1100" b="0" baseline="0">
              <a:solidFill>
                <a:schemeClr val="bg1"/>
              </a:solidFill>
            </a:rPr>
            <a:t> Average</a:t>
          </a:r>
          <a:endParaRPr lang="en-US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171449</xdr:colOff>
      <xdr:row>0</xdr:row>
      <xdr:rowOff>85725</xdr:rowOff>
    </xdr:from>
    <xdr:to>
      <xdr:col>13</xdr:col>
      <xdr:colOff>142875</xdr:colOff>
      <xdr:row>0</xdr:row>
      <xdr:rowOff>323850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B724106-6E9E-44AC-1110-0DF183F7C7E7}"/>
            </a:ext>
          </a:extLst>
        </xdr:cNvPr>
        <xdr:cNvSpPr txBox="1"/>
      </xdr:nvSpPr>
      <xdr:spPr>
        <a:xfrm>
          <a:off x="8486774" y="85725"/>
          <a:ext cx="119062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baseline="0">
              <a:solidFill>
                <a:schemeClr val="bg1"/>
              </a:solidFill>
            </a:rPr>
            <a:t>Above Average</a:t>
          </a:r>
          <a:endParaRPr lang="en-US" sz="1100" b="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86.582492476853" createdVersion="8" refreshedVersion="8" minRefreshableVersion="3" recordCount="52" xr:uid="{4FCEDFF8-5C27-4A18-B1AE-4F7C31826C14}">
  <cacheSource type="worksheet">
    <worksheetSource name="Obesitydata"/>
  </cacheSource>
  <cacheFields count="7">
    <cacheField name="State" numFmtId="0">
      <sharedItems containsBlank="1" count="54">
        <s v="Texas"/>
        <s v="California"/>
        <s v="Kentucky"/>
        <s v="Georgia"/>
        <s v="Wisconsin"/>
        <s v="Oregon"/>
        <s v="Virginia"/>
        <s v="Tennessee"/>
        <s v="Louisiana"/>
        <s v="New York"/>
        <s v="Michigan"/>
        <s v="Idaho"/>
        <s v="Florida"/>
        <s v="Alaska"/>
        <s v="Montana"/>
        <s v="Minnesota"/>
        <s v="Nebraska"/>
        <s v="Washington"/>
        <s v="Ohio"/>
        <s v="Illinois"/>
        <s v="Missouri"/>
        <s v="Iowa"/>
        <s v="South Dakota"/>
        <s v="Arkansas"/>
        <s v="Mississippi"/>
        <s v="Colorado"/>
        <s v="North Carolina"/>
        <s v="Utah"/>
        <s v="Oklahoma"/>
        <s v="Wyoming"/>
        <s v="West Virginia"/>
        <s v="Indiana"/>
        <s v="Massachusetts"/>
        <s v="Nevada"/>
        <s v="Connecticut"/>
        <s v="District of Columbia"/>
        <s v="Rhode Island"/>
        <s v="Alabama"/>
        <s v="Puerto Rico"/>
        <s v="South Carolina"/>
        <s v="Maine"/>
        <s v="Hawaii"/>
        <s v="Arizona"/>
        <s v="New Mexico"/>
        <s v="Maryland"/>
        <s v="Delaware"/>
        <s v="Pennsylvania"/>
        <s v="Kansas"/>
        <s v="Vermont"/>
        <s v="New Jersey"/>
        <s v="North Dakota"/>
        <s v="New Hampshire"/>
        <m u="1"/>
        <s v="Total " u="1"/>
      </sharedItems>
    </cacheField>
    <cacheField name="Obesity Rate" numFmtId="0">
      <sharedItems containsSemiMixedTypes="0" containsString="0" containsNumber="1" minValue="20.2" maxValue="36.200000000000003"/>
    </cacheField>
    <cacheField name="Shape__Area" numFmtId="0">
      <sharedItems containsString="0" containsBlank="1" containsNumber="1" minValue="1972102306.2058101" maxValue="7672329221282.4297"/>
    </cacheField>
    <cacheField name="Shape__Length" numFmtId="0">
      <sharedItems containsString="0" containsBlank="1" containsNumber="1" minValue="200324.96080736499" maxValue="15408321.8693326"/>
    </cacheField>
    <cacheField name="Average Obesity Rate" numFmtId="0">
      <sharedItems containsSemiMixedTypes="0" containsString="0" containsNumber="1" minValue="20.2" maxValue="36.200000000000003"/>
    </cacheField>
    <cacheField name="Obesity per Sq Mile" numFmtId="0">
      <sharedItems containsMixedTypes="1" containsNumber="1" minValue="4.2229678974313278E-6" maxValue="1.120631517465181E-2"/>
    </cacheField>
    <cacheField name="Obesity Difference" numFmtId="0">
      <sharedItems containsSemiMixedTypes="0" containsString="0" containsNumber="1" minValue="-9.0865384615384599" maxValue="6.91346153846154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n v="32.4"/>
    <n v="7672329221282.4297"/>
    <n v="15408321.8693326"/>
    <n v="32.4"/>
    <n v="4.2229678974313278E-6"/>
    <n v="3.1134615384615394"/>
  </r>
  <r>
    <x v="1"/>
    <n v="24.2"/>
    <n v="5327809415348.8203"/>
    <n v="14518698.4569941"/>
    <n v="24.2"/>
    <n v="4.542204518480432E-6"/>
    <n v="-5.0865384615384599"/>
  </r>
  <r>
    <x v="2"/>
    <n v="34.6"/>
    <n v="1128830286205.1599"/>
    <n v="6346698.5864070803"/>
    <n v="34.6"/>
    <n v="3.0651197458846002E-5"/>
    <n v="5.3134615384615422"/>
  </r>
  <r>
    <x v="3"/>
    <n v="30.7"/>
    <n v="1652980281878.1599"/>
    <n v="5795595.9186491603"/>
    <n v="30.7"/>
    <n v="1.8572514346703427E-5"/>
    <n v="1.4134615384615401"/>
  </r>
  <r>
    <x v="4"/>
    <n v="30.7"/>
    <n v="1567816094388.8701"/>
    <n v="6806782.0813630102"/>
    <n v="30.7"/>
    <n v="1.9581378268709996E-5"/>
    <n v="1.4134615384615401"/>
  </r>
  <r>
    <x v="5"/>
    <n v="30.1"/>
    <n v="3178445626040.27"/>
    <n v="7976010.9422136499"/>
    <n v="30.1"/>
    <n v="9.4700377295737453E-6"/>
    <n v="0.81346153846154223"/>
  </r>
  <r>
    <x v="6"/>
    <n v="29.2"/>
    <n v="1158804356889.53"/>
    <n v="7710803.8995169196"/>
    <n v="29.2"/>
    <n v="2.5198386445818019E-5"/>
    <n v="-8.6538461538459899E-2"/>
  </r>
  <r>
    <x v="7"/>
    <n v="33.799999999999997"/>
    <n v="1177054472613.04"/>
    <n v="6350376.8605433302"/>
    <n v="33.799999999999997"/>
    <n v="2.8715748324684241E-5"/>
    <n v="4.513461538461538"/>
  </r>
  <r>
    <x v="8"/>
    <n v="36.200000000000003"/>
    <n v="1355093764681.6101"/>
    <n v="7383856.9200019697"/>
    <n v="36.200000000000003"/>
    <n v="2.6714018574578472E-5"/>
    <n v="6.9134615384615437"/>
  </r>
  <r>
    <x v="9"/>
    <n v="25"/>
    <n v="1411440550751.6699"/>
    <n v="7981383.0783319203"/>
    <n v="25"/>
    <n v="1.7712400275510097E-5"/>
    <n v="-4.2865384615384592"/>
  </r>
  <r>
    <x v="10"/>
    <n v="31.2"/>
    <n v="1657221839369.0701"/>
    <n v="12407988.025528099"/>
    <n v="31.2"/>
    <n v="1.8826688895119991E-5"/>
    <n v="1.9134615384615401"/>
  </r>
  <r>
    <x v="11"/>
    <n v="28.6"/>
    <n v="2593598268262.5"/>
    <n v="9081125.2217221297"/>
    <n v="28.6"/>
    <n v="1.1027151101222657E-5"/>
    <n v="-0.68653846153845777"/>
  </r>
  <r>
    <x v="12"/>
    <n v="26.8"/>
    <n v="1674411223014.05"/>
    <n v="10533929.144987101"/>
    <n v="26.8"/>
    <n v="1.6005626116001686E-5"/>
    <n v="-2.4865384615384585"/>
  </r>
  <r>
    <x v="13"/>
    <n v="29.8"/>
    <n v="530113882175.211"/>
    <n v="6663726.5900434097"/>
    <n v="29.8"/>
    <n v="5.6214336205877043E-5"/>
    <n v="0.51346153846154152"/>
  </r>
  <r>
    <x v="14"/>
    <n v="23.6"/>
    <n v="4371466366583.2798"/>
    <n v="9745471.7528178301"/>
    <n v="23.6"/>
    <n v="5.3986461340306881E-6"/>
    <n v="-5.6865384615384578"/>
  </r>
  <r>
    <x v="15"/>
    <n v="26.1"/>
    <n v="2367874733298.77"/>
    <n v="8530250.4300945494"/>
    <n v="26.1"/>
    <n v="1.1022542549638666E-5"/>
    <n v="-3.1865384615384578"/>
  </r>
  <r>
    <x v="16"/>
    <n v="31.4"/>
    <n v="2207444436489.0498"/>
    <n v="6921599.9883037899"/>
    <n v="31.4"/>
    <n v="1.4224593598352055E-5"/>
    <n v="2.1134615384615394"/>
  </r>
  <r>
    <x v="17"/>
    <n v="26.4"/>
    <n v="2214214821521.0801"/>
    <n v="7508966.8407258401"/>
    <n v="26.4"/>
    <n v="1.1922962371764912E-5"/>
    <n v="-2.8865384615384606"/>
  </r>
  <r>
    <x v="18"/>
    <n v="29.8"/>
    <n v="1158015967784.8301"/>
    <n v="5015484.9242569702"/>
    <n v="29.8"/>
    <n v="2.5733669335323978E-5"/>
    <n v="0.51346153846154152"/>
  </r>
  <r>
    <x v="19"/>
    <n v="30.8"/>
    <n v="1571568299021.75"/>
    <n v="6172530.8088539997"/>
    <n v="30.8"/>
    <n v="1.9598257370788148E-5"/>
    <n v="1.5134615384615415"/>
  </r>
  <r>
    <x v="20"/>
    <n v="32.4"/>
    <n v="1949020823705.6101"/>
    <n v="7165632.9691190897"/>
    <n v="32.4"/>
    <n v="1.662373208429807E-5"/>
    <n v="3.1134615384615394"/>
  </r>
  <r>
    <x v="21"/>
    <n v="32.1"/>
    <n v="1575588858361.24"/>
    <n v="5558144.6252785204"/>
    <n v="32.1"/>
    <n v="2.0373335232509202E-5"/>
    <n v="2.8134615384615422"/>
  </r>
  <r>
    <x v="22"/>
    <n v="30.4"/>
    <n v="2199053487799.1401"/>
    <n v="6680911.24766789"/>
    <n v="30.4"/>
    <n v="1.3824129412343204E-5"/>
    <n v="1.1134615384615394"/>
  </r>
  <r>
    <x v="23"/>
    <n v="34.5"/>
    <n v="1488699273851.5601"/>
    <n v="5707634.0026818598"/>
    <n v="34.5"/>
    <n v="2.3174593153889072E-5"/>
    <n v="5.2134615384615408"/>
  </r>
  <r>
    <x v="24"/>
    <n v="35.6"/>
    <n v="1327853198136.73"/>
    <n v="5834201.7678066297"/>
    <n v="35.6"/>
    <n v="2.6810192610112798E-5"/>
    <n v="6.3134615384615422"/>
  </r>
  <r>
    <x v="25"/>
    <n v="20.2"/>
    <n v="3066878609025.77"/>
    <n v="7092296.4976518098"/>
    <n v="20.2"/>
    <n v="6.5865013178388455E-6"/>
    <n v="-9.0865384615384599"/>
  </r>
  <r>
    <x v="26"/>
    <n v="30.1"/>
    <n v="1495755985997.6699"/>
    <n v="6714056.2368100202"/>
    <n v="30.1"/>
    <n v="2.0123603235940444E-5"/>
    <n v="0.81346153846154223"/>
  </r>
  <r>
    <x v="27"/>
    <n v="24.5"/>
    <n v="2614280967848.27"/>
    <n v="6798972.5036936803"/>
    <n v="24.5"/>
    <n v="9.371601714319618E-6"/>
    <n v="-4.7865384615384592"/>
  </r>
  <r>
    <x v="28"/>
    <n v="33.9"/>
    <n v="1982448890091.04"/>
    <n v="7857119.5691082403"/>
    <n v="33.9"/>
    <n v="1.7100062538531928E-5"/>
    <n v="4.6134615384615394"/>
  </r>
  <r>
    <x v="29"/>
    <n v="29"/>
    <n v="2897400399096.7598"/>
    <n v="6860971.1903708205"/>
    <n v="29"/>
    <n v="1.0008972183837797E-5"/>
    <n v="-0.28653846153845919"/>
  </r>
  <r>
    <x v="30"/>
    <n v="35.6"/>
    <n v="685167361644.45996"/>
    <n v="5374279.6967127398"/>
    <n v="35.6"/>
    <n v="5.1958108329265676E-5"/>
    <n v="6.3134615384615422"/>
  </r>
  <r>
    <x v="31"/>
    <n v="31.3"/>
    <n v="1010364222357.4301"/>
    <n v="4858882.2188473996"/>
    <n v="31.3"/>
    <n v="3.097892750692354E-5"/>
    <n v="2.0134615384615415"/>
  </r>
  <r>
    <x v="32"/>
    <n v="24.3"/>
    <n v="247224998616.44501"/>
    <n v="4197218.1833970603"/>
    <n v="24.3"/>
    <n v="9.8291030987930224E-5"/>
    <n v="-4.9865384615384585"/>
  </r>
  <r>
    <x v="33"/>
    <n v="26.7"/>
    <n v="3564354191149.7402"/>
    <n v="8240794.8105288297"/>
    <n v="26.7"/>
    <n v="7.4908380503530934E-6"/>
    <n v="-2.5865384615384599"/>
  </r>
  <r>
    <x v="34"/>
    <n v="25.3"/>
    <n v="145421898749.233"/>
    <n v="1780630.9558721799"/>
    <n v="25.3"/>
    <n v="1.7397654835760035E-4"/>
    <n v="-3.9865384615384585"/>
  </r>
  <r>
    <x v="35"/>
    <n v="22.1"/>
    <n v="1972102306.2058101"/>
    <n v="200324.96080736499"/>
    <n v="22.1"/>
    <n v="1.120631517465181E-2"/>
    <n v="-7.1865384615384578"/>
  </r>
  <r>
    <x v="36"/>
    <n v="26"/>
    <n v="36178076494.755898"/>
    <n v="984524.58150414401"/>
    <n v="26"/>
    <n v="7.1866728469571252E-4"/>
    <n v="-3.2865384615384592"/>
  </r>
  <r>
    <x v="37"/>
    <n v="35.6"/>
    <n v="1442806615255.99"/>
    <n v="5750657.8119369503"/>
    <n v="35.6"/>
    <n v="2.4674131393335531E-5"/>
    <n v="6.3134615384615422"/>
  </r>
  <r>
    <x v="38"/>
    <n v="29.5"/>
    <n v="114783882866.07001"/>
    <n v="2136273.2715432402"/>
    <n v="29.5"/>
    <n v="2.5700472281827791E-4"/>
    <n v="0.21346153846154081"/>
  </r>
  <r>
    <x v="39"/>
    <n v="31.7"/>
    <n v="878270407989.02795"/>
    <n v="4370940.5475769704"/>
    <n v="31.7"/>
    <n v="3.609366740772168E-5"/>
    <n v="2.4134615384615401"/>
  </r>
  <r>
    <x v="40"/>
    <n v="30"/>
    <n v="990384869167.16101"/>
    <n v="5560035.3654816998"/>
    <n v="30"/>
    <n v="3.0291254373895813E-5"/>
    <n v="0.71346153846154081"/>
  </r>
  <r>
    <x v="41"/>
    <n v="22.7"/>
    <m/>
    <m/>
    <n v="22.7"/>
    <e v="#DIV/0!"/>
    <n v="-6.5865384615384599"/>
  </r>
  <r>
    <x v="42"/>
    <n v="28.4"/>
    <n v="3562685913790.96"/>
    <n v="8044184.2341128401"/>
    <n v="28.4"/>
    <n v="7.9715138205321921E-6"/>
    <n v="-0.88653846153846061"/>
  </r>
  <r>
    <x v="43"/>
    <n v="28.8"/>
    <n v="3622933199164.54"/>
    <n v="8075166.5552312899"/>
    <n v="28.8"/>
    <n v="7.9493599293084863E-6"/>
    <n v="-0.48653846153845848"/>
  </r>
  <r>
    <x v="44"/>
    <n v="28.9"/>
    <n v="303943203060.04199"/>
    <n v="5850363.2917600097"/>
    <n v="28.9"/>
    <n v="9.5083554128009223E-5"/>
    <n v="-0.38653846153846061"/>
  </r>
  <r>
    <x v="45"/>
    <n v="29.7"/>
    <n v="59081101610.6035"/>
    <n v="1383604.1182138401"/>
    <n v="29.7"/>
    <n v="5.0269881891758152E-4"/>
    <n v="0.4134615384615401"/>
  </r>
  <r>
    <x v="46"/>
    <n v="30"/>
    <n v="1288451936878.8899"/>
    <n v="5024348.1127022896"/>
    <n v="30"/>
    <n v="2.3283755599507395E-5"/>
    <n v="0.71346153846154081"/>
  </r>
  <r>
    <x v="47"/>
    <n v="34.200000000000003"/>
    <n v="2340365916403.1201"/>
    <n v="6540498.4201279301"/>
    <n v="34.200000000000003"/>
    <n v="1.4613099498800411E-5"/>
    <n v="4.9134615384615437"/>
  </r>
  <r>
    <x v="48"/>
    <n v="25.1"/>
    <n v="278931330245.14697"/>
    <n v="2653732.2328164098"/>
    <n v="25.1"/>
    <n v="8.9986305869405679E-5"/>
    <n v="-4.1865384615384578"/>
  </r>
  <r>
    <x v="49"/>
    <n v="25.6"/>
    <n v="224606547505.064"/>
    <n v="2599119.2611791599"/>
    <n v="25.6"/>
    <n v="1.1397708697438048E-4"/>
    <n v="-3.6865384615384578"/>
  </r>
  <r>
    <x v="50"/>
    <n v="31"/>
    <n v="2013151767296.55"/>
    <n v="5872756.3586605899"/>
    <n v="31"/>
    <n v="1.5398739679537287E-5"/>
    <n v="1.7134615384615408"/>
  </r>
  <r>
    <x v="51"/>
    <n v="26.3"/>
    <n v="270529403241.12201"/>
    <n v="2674767.14799775"/>
    <n v="26.3"/>
    <n v="9.7216789320896444E-5"/>
    <n v="-2.98653846153845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4A3B0-E38B-4CBB-9104-609956C7BC54}" name="TopStates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5" firstHeaderRow="1" firstDataRow="1" firstDataCol="1"/>
  <pivotFields count="7">
    <pivotField axis="axisRow" showAll="0" measureFilter="1" sortType="descending">
      <items count="55">
        <item x="37"/>
        <item x="13"/>
        <item x="42"/>
        <item x="23"/>
        <item x="1"/>
        <item x="25"/>
        <item x="34"/>
        <item x="45"/>
        <item x="35"/>
        <item x="12"/>
        <item x="3"/>
        <item x="41"/>
        <item x="11"/>
        <item x="19"/>
        <item x="31"/>
        <item x="21"/>
        <item x="47"/>
        <item x="2"/>
        <item x="8"/>
        <item x="40"/>
        <item x="44"/>
        <item x="32"/>
        <item x="10"/>
        <item x="15"/>
        <item x="24"/>
        <item x="20"/>
        <item x="14"/>
        <item x="16"/>
        <item x="33"/>
        <item x="51"/>
        <item x="49"/>
        <item x="43"/>
        <item x="9"/>
        <item x="26"/>
        <item x="50"/>
        <item x="18"/>
        <item x="28"/>
        <item x="5"/>
        <item x="46"/>
        <item x="38"/>
        <item x="36"/>
        <item x="39"/>
        <item x="22"/>
        <item x="7"/>
        <item x="0"/>
        <item m="1" x="53"/>
        <item x="27"/>
        <item x="48"/>
        <item x="6"/>
        <item x="17"/>
        <item x="30"/>
        <item x="4"/>
        <item x="29"/>
        <item m="1"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 v="18"/>
    </i>
    <i>
      <x/>
    </i>
    <i>
      <x v="50"/>
    </i>
    <i>
      <x v="24"/>
    </i>
    <i>
      <x v="17"/>
    </i>
    <i>
      <x v="3"/>
    </i>
    <i>
      <x v="16"/>
    </i>
    <i>
      <x v="36"/>
    </i>
    <i>
      <x v="43"/>
    </i>
    <i>
      <x v="25"/>
    </i>
    <i>
      <x v="44"/>
    </i>
    <i t="grand">
      <x/>
    </i>
  </rowItems>
  <colItems count="1">
    <i/>
  </colItems>
  <dataFields count="1">
    <dataField name="Sum of Obesity Rate" fld="1" baseField="0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E7C2B-0253-4F1A-A5F8-3B4C28C6F45A}" name="ObesityRatePerSqMi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14" firstHeaderRow="1" firstDataRow="1" firstDataCol="1"/>
  <pivotFields count="7">
    <pivotField axis="axisRow" showAll="0" measureFilter="1" sortType="descending">
      <items count="55">
        <item m="1" x="52"/>
        <item x="29"/>
        <item x="4"/>
        <item x="30"/>
        <item x="17"/>
        <item x="6"/>
        <item x="48"/>
        <item x="27"/>
        <item m="1" x="53"/>
        <item x="0"/>
        <item x="7"/>
        <item x="22"/>
        <item x="39"/>
        <item x="36"/>
        <item x="38"/>
        <item x="46"/>
        <item x="5"/>
        <item x="28"/>
        <item x="18"/>
        <item x="50"/>
        <item x="26"/>
        <item x="9"/>
        <item x="43"/>
        <item x="49"/>
        <item x="51"/>
        <item x="33"/>
        <item x="16"/>
        <item x="14"/>
        <item x="20"/>
        <item x="24"/>
        <item x="15"/>
        <item x="10"/>
        <item x="32"/>
        <item x="44"/>
        <item x="40"/>
        <item x="8"/>
        <item x="2"/>
        <item x="47"/>
        <item x="21"/>
        <item x="31"/>
        <item x="19"/>
        <item x="11"/>
        <item x="41"/>
        <item x="3"/>
        <item x="12"/>
        <item x="35"/>
        <item x="45"/>
        <item x="34"/>
        <item x="25"/>
        <item x="1"/>
        <item x="23"/>
        <item x="42"/>
        <item x="13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45"/>
    </i>
    <i>
      <x v="13"/>
    </i>
    <i>
      <x v="46"/>
    </i>
    <i>
      <x v="14"/>
    </i>
    <i>
      <x v="47"/>
    </i>
    <i>
      <x v="23"/>
    </i>
    <i>
      <x v="32"/>
    </i>
    <i>
      <x v="24"/>
    </i>
    <i>
      <x v="33"/>
    </i>
    <i>
      <x v="6"/>
    </i>
    <i t="grand">
      <x/>
    </i>
  </rowItems>
  <colItems count="1">
    <i/>
  </colItems>
  <dataFields count="1">
    <dataField name="Sum of Obesity per Sq Mile" fld="5" baseField="0" baseItem="0"/>
  </dataFields>
  <chartFormats count="1"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1EFCA-4652-41D6-8B04-CBE00AF2AABC}" name="ObesityDiffPerStat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B56" firstHeaderRow="1" firstDataRow="1" firstDataCol="1"/>
  <pivotFields count="7">
    <pivotField axis="axisRow" showAll="0" sortType="descending">
      <items count="55">
        <item x="37"/>
        <item x="13"/>
        <item x="42"/>
        <item x="23"/>
        <item x="1"/>
        <item x="25"/>
        <item x="34"/>
        <item x="45"/>
        <item x="35"/>
        <item x="12"/>
        <item x="3"/>
        <item x="41"/>
        <item x="11"/>
        <item x="19"/>
        <item x="31"/>
        <item x="21"/>
        <item x="47"/>
        <item x="2"/>
        <item x="8"/>
        <item x="40"/>
        <item x="44"/>
        <item x="32"/>
        <item x="10"/>
        <item x="15"/>
        <item x="24"/>
        <item x="20"/>
        <item x="14"/>
        <item x="16"/>
        <item x="33"/>
        <item x="51"/>
        <item x="49"/>
        <item x="43"/>
        <item x="9"/>
        <item x="26"/>
        <item x="50"/>
        <item x="18"/>
        <item x="28"/>
        <item x="5"/>
        <item x="46"/>
        <item x="38"/>
        <item x="36"/>
        <item x="39"/>
        <item x="22"/>
        <item x="7"/>
        <item x="0"/>
        <item m="1" x="53"/>
        <item x="27"/>
        <item x="48"/>
        <item x="6"/>
        <item x="17"/>
        <item x="30"/>
        <item x="4"/>
        <item x="29"/>
        <item m="1"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53">
    <i>
      <x v="18"/>
    </i>
    <i>
      <x v="50"/>
    </i>
    <i>
      <x/>
    </i>
    <i>
      <x v="24"/>
    </i>
    <i>
      <x v="17"/>
    </i>
    <i>
      <x v="3"/>
    </i>
    <i>
      <x v="16"/>
    </i>
    <i>
      <x v="36"/>
    </i>
    <i>
      <x v="43"/>
    </i>
    <i>
      <x v="44"/>
    </i>
    <i>
      <x v="25"/>
    </i>
    <i>
      <x v="15"/>
    </i>
    <i>
      <x v="41"/>
    </i>
    <i>
      <x v="27"/>
    </i>
    <i>
      <x v="14"/>
    </i>
    <i>
      <x v="22"/>
    </i>
    <i>
      <x v="34"/>
    </i>
    <i>
      <x v="13"/>
    </i>
    <i>
      <x v="10"/>
    </i>
    <i>
      <x v="51"/>
    </i>
    <i>
      <x v="42"/>
    </i>
    <i>
      <x v="33"/>
    </i>
    <i>
      <x v="37"/>
    </i>
    <i>
      <x v="38"/>
    </i>
    <i>
      <x v="19"/>
    </i>
    <i>
      <x v="35"/>
    </i>
    <i>
      <x v="1"/>
    </i>
    <i>
      <x v="7"/>
    </i>
    <i>
      <x v="39"/>
    </i>
    <i>
      <x v="48"/>
    </i>
    <i>
      <x v="52"/>
    </i>
    <i>
      <x v="20"/>
    </i>
    <i>
      <x v="31"/>
    </i>
    <i>
      <x v="12"/>
    </i>
    <i>
      <x v="2"/>
    </i>
    <i>
      <x v="9"/>
    </i>
    <i>
      <x v="28"/>
    </i>
    <i>
      <x v="49"/>
    </i>
    <i>
      <x v="29"/>
    </i>
    <i>
      <x v="23"/>
    </i>
    <i>
      <x v="40"/>
    </i>
    <i>
      <x v="30"/>
    </i>
    <i>
      <x v="6"/>
    </i>
    <i>
      <x v="47"/>
    </i>
    <i>
      <x v="32"/>
    </i>
    <i>
      <x v="46"/>
    </i>
    <i>
      <x v="21"/>
    </i>
    <i>
      <x v="4"/>
    </i>
    <i>
      <x v="26"/>
    </i>
    <i>
      <x v="11"/>
    </i>
    <i>
      <x v="8"/>
    </i>
    <i>
      <x v="5"/>
    </i>
    <i t="grand">
      <x/>
    </i>
  </rowItems>
  <colItems count="1">
    <i/>
  </colItems>
  <dataFields count="1">
    <dataField name="Average of Obesity Difference" fld="6" subtotal="average" baseField="0" baseItem="18"/>
  </dataFields>
  <chartFormats count="67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2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2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2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2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2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2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2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2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4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4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24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4" format="65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4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4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4" format="69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24" format="70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24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4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4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24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4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4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4" format="77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4" format="78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4" format="79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4" format="80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24" format="8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24" format="82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4" format="83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4" format="84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4" format="85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4" format="8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4" format="8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8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4" format="89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8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8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2B0CA-DD80-49D2-9C76-D7C4889EB7B0}" name="MapofStatesbyObesity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55" firstHeaderRow="1" firstDataRow="1" firstDataCol="1"/>
  <pivotFields count="7">
    <pivotField axis="axisRow" outline="0" showAll="0" sortType="ascending">
      <items count="55">
        <item x="37"/>
        <item x="13"/>
        <item x="42"/>
        <item x="23"/>
        <item x="1"/>
        <item x="25"/>
        <item x="34"/>
        <item x="45"/>
        <item x="35"/>
        <item x="12"/>
        <item x="3"/>
        <item x="41"/>
        <item x="11"/>
        <item x="19"/>
        <item x="31"/>
        <item x="21"/>
        <item x="47"/>
        <item x="2"/>
        <item x="8"/>
        <item x="40"/>
        <item x="44"/>
        <item x="32"/>
        <item x="10"/>
        <item x="15"/>
        <item x="24"/>
        <item x="20"/>
        <item x="14"/>
        <item x="16"/>
        <item x="33"/>
        <item x="51"/>
        <item x="49"/>
        <item x="43"/>
        <item x="9"/>
        <item x="26"/>
        <item x="50"/>
        <item x="18"/>
        <item x="28"/>
        <item x="5"/>
        <item x="46"/>
        <item x="38"/>
        <item x="36"/>
        <item x="39"/>
        <item x="22"/>
        <item x="7"/>
        <item x="0"/>
        <item m="1" x="53"/>
        <item x="27"/>
        <item x="48"/>
        <item x="6"/>
        <item x="17"/>
        <item x="30"/>
        <item x="4"/>
        <item x="29"/>
        <item m="1"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1"/>
    </i>
    <i>
      <x v="52"/>
    </i>
  </rowItems>
  <colItems count="1">
    <i/>
  </colItems>
  <dataFields count="1">
    <dataField name="Sum of Obesity Rat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825A20-17DA-4DD8-B45E-AAF9E634CEDF}" name="Obesitydata" displayName="Obesitydata" ref="A1:G53" totalsRowShown="0" headerRowDxfId="13" dataDxfId="11" headerRowBorderDxfId="12" tableBorderDxfId="10" totalsRowBorderDxfId="9">
  <autoFilter ref="A1:G53" xr:uid="{47825A20-17DA-4DD8-B45E-AAF9E634CEDF}"/>
  <sortState xmlns:xlrd2="http://schemas.microsoft.com/office/spreadsheetml/2017/richdata2" ref="A2:G53">
    <sortCondition ref="A1:A53"/>
  </sortState>
  <tableColumns count="7">
    <tableColumn id="2" xr3:uid="{B9DA0738-C686-4021-A673-C29F20312BBE}" name="State" dataDxfId="8"/>
    <tableColumn id="3" xr3:uid="{F8B9AC86-3D7C-43F5-81FA-D6F9E4B422CF}" name="Obesity Rate" dataDxfId="7"/>
    <tableColumn id="4" xr3:uid="{CAF12DC8-AE36-480F-9AB6-A3FD06FDCCC1}" name="Shape__Area" dataDxfId="6"/>
    <tableColumn id="5" xr3:uid="{2807748D-89D6-4471-903D-2FCCB9BB494C}" name="Shape__Length" dataDxfId="5"/>
    <tableColumn id="1" xr3:uid="{23CD5F02-0DB2-45FC-962A-C4D767E58445}" name="Average Obesity Rate" dataDxfId="4">
      <calculatedColumnFormula>AVERAGE(Obesitydata[[#This Row],[Obesity Rate]])</calculatedColumnFormula>
    </tableColumn>
    <tableColumn id="6" xr3:uid="{B6BFE382-61D9-4BB7-8F7F-31CA15C1A66B}" name="Obesity per Sq Mile" dataDxfId="3">
      <calculatedColumnFormula>Obesitydata[[#This Row],[Obesity Rate]]/Obesitydata[[#This Row],[Shape__Area]]*1000000</calculatedColumnFormula>
    </tableColumn>
    <tableColumn id="7" xr3:uid="{56326317-CD1D-4B41-B559-D688342E2450}" name="Obesity Difference" dataDxfId="2">
      <calculatedColumnFormula>B2-$I$7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C72B01-C1A8-4605-AC29-5EF754BADCEC}" name="highestLowestObesityRate" displayName="highestLowestObesityRate" ref="I1:J2" totalsRowShown="0">
  <autoFilter ref="I1:J2" xr:uid="{71C72B01-C1A8-4605-AC29-5EF754BADCEC}"/>
  <tableColumns count="2">
    <tableColumn id="1" xr3:uid="{BAEBA8D9-5CC7-4D72-91AF-4FB6079061CB}" name="Highest Obesity Rate">
      <calculatedColumnFormula>MAX(E2:E53)</calculatedColumnFormula>
    </tableColumn>
    <tableColumn id="2" xr3:uid="{4532A79D-5CD2-4949-A683-03332466D8F9}" name="Lowest Obesity Rate">
      <calculatedColumnFormula>MIN(E2:E53)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6AB30B-03F9-4569-A56E-EB0970789A98}" name="NationalAverage" displayName="NationalAverage" ref="I6:I7" totalsRowShown="0" dataDxfId="1">
  <autoFilter ref="I6:I7" xr:uid="{FD6AB30B-03F9-4569-A56E-EB0970789A98}"/>
  <tableColumns count="1">
    <tableColumn id="1" xr3:uid="{CCE8417B-0D42-4472-8DF8-AA96410C6913}" name="National Aver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69BE-19A5-4655-8738-913358CF5222}">
  <dimension ref="A1:T46"/>
  <sheetViews>
    <sheetView showGridLines="0" tabSelected="1" zoomScale="57" zoomScaleNormal="57" workbookViewId="0">
      <selection activeCell="S11" sqref="S11"/>
    </sheetView>
  </sheetViews>
  <sheetFormatPr defaultRowHeight="15" x14ac:dyDescent="0.25"/>
  <cols>
    <col min="2" max="2" width="14.140625" customWidth="1"/>
    <col min="3" max="3" width="1.5703125" customWidth="1"/>
    <col min="5" max="5" width="20.5703125" customWidth="1"/>
    <col min="6" max="6" width="1.85546875" customWidth="1"/>
    <col min="8" max="8" width="20" customWidth="1"/>
    <col min="9" max="9" width="12" customWidth="1"/>
    <col min="10" max="10" width="18" customWidth="1"/>
  </cols>
  <sheetData>
    <row r="1" spans="1:20" ht="36.75" customHeigh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7"/>
      <c r="M1" s="17"/>
      <c r="N1" s="17"/>
      <c r="O1" s="17"/>
      <c r="P1" s="17"/>
      <c r="Q1" s="17"/>
      <c r="R1" s="17"/>
      <c r="S1" s="17"/>
      <c r="T1" s="17"/>
    </row>
    <row r="3" spans="1:20" ht="25.5" customHeight="1" x14ac:dyDescent="0.35">
      <c r="A3" s="11" t="s">
        <v>1</v>
      </c>
      <c r="B3" s="10"/>
      <c r="D3" s="11" t="s">
        <v>2</v>
      </c>
      <c r="E3" s="11"/>
      <c r="G3" s="11" t="s">
        <v>3</v>
      </c>
      <c r="H3" s="11"/>
    </row>
    <row r="4" spans="1:20" ht="22.5" customHeight="1" x14ac:dyDescent="0.35">
      <c r="A4" s="19">
        <f>'Clean data'!I7</f>
        <v>29.286538461538466</v>
      </c>
      <c r="B4" s="19"/>
      <c r="D4" s="20">
        <f>highestLowestObesityRate[Highest Obesity Rate]</f>
        <v>36.200000000000003</v>
      </c>
      <c r="E4" s="20"/>
      <c r="G4" s="20">
        <f>'Clean data'!J2</f>
        <v>20.2</v>
      </c>
      <c r="H4" s="20"/>
    </row>
    <row r="5" spans="1:20" x14ac:dyDescent="0.25">
      <c r="A5" s="12"/>
      <c r="B5" s="12"/>
    </row>
    <row r="41" spans="2:2" x14ac:dyDescent="0.25">
      <c r="B41" s="13" t="s">
        <v>4</v>
      </c>
    </row>
    <row r="42" spans="2:2" x14ac:dyDescent="0.25">
      <c r="B42" s="14" t="s">
        <v>5</v>
      </c>
    </row>
    <row r="43" spans="2:2" x14ac:dyDescent="0.25">
      <c r="B43" s="14" t="s">
        <v>6</v>
      </c>
    </row>
    <row r="44" spans="2:2" x14ac:dyDescent="0.25">
      <c r="B44" s="14" t="s">
        <v>7</v>
      </c>
    </row>
    <row r="45" spans="2:2" x14ac:dyDescent="0.25">
      <c r="B45" s="14" t="s">
        <v>8</v>
      </c>
    </row>
    <row r="46" spans="2:2" x14ac:dyDescent="0.25">
      <c r="B46" s="14" t="s">
        <v>9</v>
      </c>
    </row>
  </sheetData>
  <mergeCells count="3">
    <mergeCell ref="A4:B4"/>
    <mergeCell ref="D4:E4"/>
    <mergeCell ref="G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B2BED-FF76-4863-B060-BEA08C52BEBF}">
  <dimension ref="A1:J53"/>
  <sheetViews>
    <sheetView topLeftCell="A16" workbookViewId="0">
      <selection activeCell="I24" sqref="I24"/>
    </sheetView>
  </sheetViews>
  <sheetFormatPr defaultRowHeight="15" x14ac:dyDescent="0.25"/>
  <cols>
    <col min="1" max="1" width="18.7109375" bestFit="1" customWidth="1"/>
    <col min="2" max="2" width="14.85546875" customWidth="1"/>
    <col min="3" max="3" width="22" customWidth="1"/>
    <col min="4" max="4" width="23.85546875" customWidth="1"/>
    <col min="5" max="5" width="22.5703125" bestFit="1" customWidth="1"/>
    <col min="6" max="6" width="20.28515625" customWidth="1"/>
    <col min="7" max="7" width="20.28515625" bestFit="1" customWidth="1"/>
    <col min="9" max="9" width="22" bestFit="1" customWidth="1"/>
    <col min="10" max="10" width="21.5703125" bestFit="1" customWidth="1"/>
  </cols>
  <sheetData>
    <row r="1" spans="1:10" x14ac:dyDescent="0.25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I1" t="s">
        <v>17</v>
      </c>
      <c r="J1" t="s">
        <v>18</v>
      </c>
    </row>
    <row r="2" spans="1:10" x14ac:dyDescent="0.25">
      <c r="A2" s="2" t="s">
        <v>19</v>
      </c>
      <c r="B2" s="2">
        <v>35.6</v>
      </c>
      <c r="C2" s="2">
        <v>1442806615255.99</v>
      </c>
      <c r="D2" s="2">
        <v>5750657.8119369503</v>
      </c>
      <c r="E2" s="9">
        <f>AVERAGE(Obesitydata[[#This Row],[Obesity Rate]])</f>
        <v>35.6</v>
      </c>
      <c r="F2" s="9">
        <f>Obesitydata[[#This Row],[Obesity Rate]]/Obesitydata[[#This Row],[Shape__Area]]*1000000</f>
        <v>2.4674131393335531E-5</v>
      </c>
      <c r="G2" s="9">
        <f t="shared" ref="G2:G33" si="0">B2-$I$7</f>
        <v>6.3134615384615351</v>
      </c>
      <c r="I2">
        <f>MAX(E2:E53)</f>
        <v>36.200000000000003</v>
      </c>
      <c r="J2">
        <f>MIN(E2:E53)</f>
        <v>20.2</v>
      </c>
    </row>
    <row r="3" spans="1:10" x14ac:dyDescent="0.25">
      <c r="A3" s="2" t="s">
        <v>20</v>
      </c>
      <c r="B3" s="2">
        <v>29.8</v>
      </c>
      <c r="C3" s="2">
        <v>530113882175.211</v>
      </c>
      <c r="D3" s="2">
        <v>6663726.5900434097</v>
      </c>
      <c r="E3" s="2">
        <f>AVERAGE(Obesitydata[[#This Row],[Obesity Rate]])</f>
        <v>29.8</v>
      </c>
      <c r="F3" s="2">
        <f>Obesitydata[[#This Row],[Obesity Rate]]/Obesitydata[[#This Row],[Shape__Area]]*1000000</f>
        <v>5.6214336205877043E-5</v>
      </c>
      <c r="G3" s="2">
        <f t="shared" si="0"/>
        <v>0.51346153846153442</v>
      </c>
    </row>
    <row r="4" spans="1:10" x14ac:dyDescent="0.25">
      <c r="A4" s="1" t="s">
        <v>21</v>
      </c>
      <c r="B4" s="1">
        <v>28.4</v>
      </c>
      <c r="C4" s="1">
        <v>3562685913790.96</v>
      </c>
      <c r="D4" s="1">
        <v>8044184.2341128401</v>
      </c>
      <c r="E4" s="2">
        <f>AVERAGE(Obesitydata[[#This Row],[Obesity Rate]])</f>
        <v>28.4</v>
      </c>
      <c r="F4" s="2">
        <f>Obesitydata[[#This Row],[Obesity Rate]]/Obesitydata[[#This Row],[Shape__Area]]*1000000</f>
        <v>7.9715138205321921E-6</v>
      </c>
      <c r="G4" s="2">
        <f t="shared" si="0"/>
        <v>-0.88653846153846771</v>
      </c>
    </row>
    <row r="5" spans="1:10" x14ac:dyDescent="0.25">
      <c r="A5" s="2" t="s">
        <v>22</v>
      </c>
      <c r="B5" s="2">
        <v>34.5</v>
      </c>
      <c r="C5" s="2">
        <v>1488699273851.5601</v>
      </c>
      <c r="D5" s="2">
        <v>5707634.0026818598</v>
      </c>
      <c r="E5" s="2">
        <f>AVERAGE(Obesitydata[[#This Row],[Obesity Rate]])</f>
        <v>34.5</v>
      </c>
      <c r="F5" s="2">
        <f>Obesitydata[[#This Row],[Obesity Rate]]/Obesitydata[[#This Row],[Shape__Area]]*1000000</f>
        <v>2.3174593153889072E-5</v>
      </c>
      <c r="G5" s="2">
        <f t="shared" si="0"/>
        <v>5.2134615384615337</v>
      </c>
    </row>
    <row r="6" spans="1:10" x14ac:dyDescent="0.25">
      <c r="A6" s="2" t="s">
        <v>23</v>
      </c>
      <c r="B6" s="2">
        <v>24.2</v>
      </c>
      <c r="C6" s="2">
        <v>5327809415348.8203</v>
      </c>
      <c r="D6" s="2">
        <v>14518698.4569941</v>
      </c>
      <c r="E6" s="2">
        <f>AVERAGE(Obesitydata[[#This Row],[Obesity Rate]])</f>
        <v>24.2</v>
      </c>
      <c r="F6" s="2">
        <f>Obesitydata[[#This Row],[Obesity Rate]]/Obesitydata[[#This Row],[Shape__Area]]*1000000</f>
        <v>4.542204518480432E-6</v>
      </c>
      <c r="G6" s="2">
        <f t="shared" si="0"/>
        <v>-5.086538461538467</v>
      </c>
      <c r="I6" t="s">
        <v>1</v>
      </c>
    </row>
    <row r="7" spans="1:10" x14ac:dyDescent="0.25">
      <c r="A7" s="2" t="s">
        <v>24</v>
      </c>
      <c r="B7" s="2">
        <v>20.2</v>
      </c>
      <c r="C7" s="2">
        <v>3066878609025.77</v>
      </c>
      <c r="D7" s="2">
        <v>7092296.4976518098</v>
      </c>
      <c r="E7" s="2">
        <f>AVERAGE(Obesitydata[[#This Row],[Obesity Rate]])</f>
        <v>20.2</v>
      </c>
      <c r="F7" s="2">
        <f>Obesitydata[[#This Row],[Obesity Rate]]/Obesitydata[[#This Row],[Shape__Area]]*1000000</f>
        <v>6.5865013178388455E-6</v>
      </c>
      <c r="G7" s="2">
        <f t="shared" si="0"/>
        <v>-9.086538461538467</v>
      </c>
      <c r="I7" s="18">
        <v>29.286538461538466</v>
      </c>
    </row>
    <row r="8" spans="1:10" x14ac:dyDescent="0.25">
      <c r="A8" s="1" t="s">
        <v>25</v>
      </c>
      <c r="B8" s="1">
        <v>25.3</v>
      </c>
      <c r="C8" s="1">
        <v>145421898749.233</v>
      </c>
      <c r="D8" s="1">
        <v>1780630.9558721799</v>
      </c>
      <c r="E8" s="2">
        <f>AVERAGE(Obesitydata[[#This Row],[Obesity Rate]])</f>
        <v>25.3</v>
      </c>
      <c r="F8" s="2">
        <f>Obesitydata[[#This Row],[Obesity Rate]]/Obesitydata[[#This Row],[Shape__Area]]*1000000</f>
        <v>1.7397654835760035E-4</v>
      </c>
      <c r="G8" s="2">
        <f t="shared" si="0"/>
        <v>-3.9865384615384656</v>
      </c>
      <c r="J8" s="6"/>
    </row>
    <row r="9" spans="1:10" x14ac:dyDescent="0.25">
      <c r="A9" s="2" t="s">
        <v>26</v>
      </c>
      <c r="B9" s="2">
        <v>29.7</v>
      </c>
      <c r="C9" s="2">
        <v>59081101610.6035</v>
      </c>
      <c r="D9" s="2">
        <v>1383604.1182138401</v>
      </c>
      <c r="E9" s="2">
        <f>AVERAGE(Obesitydata[[#This Row],[Obesity Rate]])</f>
        <v>29.7</v>
      </c>
      <c r="F9" s="2">
        <f>Obesitydata[[#This Row],[Obesity Rate]]/Obesitydata[[#This Row],[Shape__Area]]*1000000</f>
        <v>5.0269881891758152E-4</v>
      </c>
      <c r="G9" s="2">
        <f t="shared" si="0"/>
        <v>0.413461538461533</v>
      </c>
    </row>
    <row r="10" spans="1:10" x14ac:dyDescent="0.25">
      <c r="A10" s="2" t="s">
        <v>27</v>
      </c>
      <c r="B10" s="2">
        <v>22.1</v>
      </c>
      <c r="C10" s="2">
        <v>1972102306.2058101</v>
      </c>
      <c r="D10" s="2">
        <v>200324.96080736499</v>
      </c>
      <c r="E10" s="2">
        <f>AVERAGE(Obesitydata[[#This Row],[Obesity Rate]])</f>
        <v>22.1</v>
      </c>
      <c r="F10" s="2">
        <f>Obesitydata[[#This Row],[Obesity Rate]]/Obesitydata[[#This Row],[Shape__Area]]*1000000</f>
        <v>1.120631517465181E-2</v>
      </c>
      <c r="G10" s="2">
        <f t="shared" si="0"/>
        <v>-7.1865384615384649</v>
      </c>
    </row>
    <row r="11" spans="1:10" x14ac:dyDescent="0.25">
      <c r="A11" s="1" t="s">
        <v>28</v>
      </c>
      <c r="B11" s="1">
        <v>26.8</v>
      </c>
      <c r="C11" s="1">
        <v>1674411223014.05</v>
      </c>
      <c r="D11" s="1">
        <v>10533929.144987101</v>
      </c>
      <c r="E11" s="2">
        <f>AVERAGE(Obesitydata[[#This Row],[Obesity Rate]])</f>
        <v>26.8</v>
      </c>
      <c r="F11" s="2">
        <f>Obesitydata[[#This Row],[Obesity Rate]]/Obesitydata[[#This Row],[Shape__Area]]*1000000</f>
        <v>1.6005626116001686E-5</v>
      </c>
      <c r="G11" s="2">
        <f t="shared" si="0"/>
        <v>-2.4865384615384656</v>
      </c>
    </row>
    <row r="12" spans="1:10" x14ac:dyDescent="0.25">
      <c r="A12" s="2" t="s">
        <v>29</v>
      </c>
      <c r="B12" s="2">
        <v>30.7</v>
      </c>
      <c r="C12" s="2">
        <v>1652980281878.1599</v>
      </c>
      <c r="D12" s="2">
        <v>5795595.9186491603</v>
      </c>
      <c r="E12" s="2">
        <f>AVERAGE(Obesitydata[[#This Row],[Obesity Rate]])</f>
        <v>30.7</v>
      </c>
      <c r="F12" s="2">
        <f>Obesitydata[[#This Row],[Obesity Rate]]/Obesitydata[[#This Row],[Shape__Area]]*1000000</f>
        <v>1.8572514346703427E-5</v>
      </c>
      <c r="G12" s="2">
        <f t="shared" si="0"/>
        <v>1.413461538461533</v>
      </c>
    </row>
    <row r="13" spans="1:10" x14ac:dyDescent="0.25">
      <c r="A13" s="2" t="s">
        <v>30</v>
      </c>
      <c r="B13" s="2">
        <v>22.7</v>
      </c>
      <c r="C13" s="2"/>
      <c r="D13" s="2"/>
      <c r="E13" s="2">
        <f>AVERAGE(Obesitydata[[#This Row],[Obesity Rate]])</f>
        <v>22.7</v>
      </c>
      <c r="F13" s="2"/>
      <c r="G13" s="2">
        <f t="shared" si="0"/>
        <v>-6.586538461538467</v>
      </c>
    </row>
    <row r="14" spans="1:10" x14ac:dyDescent="0.25">
      <c r="A14" s="2" t="s">
        <v>31</v>
      </c>
      <c r="B14" s="2">
        <v>28.6</v>
      </c>
      <c r="C14" s="2">
        <v>2593598268262.5</v>
      </c>
      <c r="D14" s="2">
        <v>9081125.2217221297</v>
      </c>
      <c r="E14" s="2">
        <f>AVERAGE(Obesitydata[[#This Row],[Obesity Rate]])</f>
        <v>28.6</v>
      </c>
      <c r="F14" s="2">
        <f>Obesitydata[[#This Row],[Obesity Rate]]/Obesitydata[[#This Row],[Shape__Area]]*1000000</f>
        <v>1.1027151101222657E-5</v>
      </c>
      <c r="G14" s="2">
        <f t="shared" si="0"/>
        <v>-0.68653846153846487</v>
      </c>
    </row>
    <row r="15" spans="1:10" x14ac:dyDescent="0.25">
      <c r="A15" s="2" t="s">
        <v>32</v>
      </c>
      <c r="B15" s="2">
        <v>30.8</v>
      </c>
      <c r="C15" s="2">
        <v>1571568299021.75</v>
      </c>
      <c r="D15" s="2">
        <v>6172530.8088539997</v>
      </c>
      <c r="E15" s="2">
        <f>AVERAGE(Obesitydata[[#This Row],[Obesity Rate]])</f>
        <v>30.8</v>
      </c>
      <c r="F15" s="2">
        <f>Obesitydata[[#This Row],[Obesity Rate]]/Obesitydata[[#This Row],[Shape__Area]]*1000000</f>
        <v>1.9598257370788148E-5</v>
      </c>
      <c r="G15" s="2">
        <f t="shared" si="0"/>
        <v>1.5134615384615344</v>
      </c>
    </row>
    <row r="16" spans="1:10" x14ac:dyDescent="0.25">
      <c r="A16" s="2" t="s">
        <v>33</v>
      </c>
      <c r="B16" s="2">
        <v>31.3</v>
      </c>
      <c r="C16" s="2">
        <v>1010364222357.4301</v>
      </c>
      <c r="D16" s="2">
        <v>4858882.2188473996</v>
      </c>
      <c r="E16" s="2">
        <f>AVERAGE(Obesitydata[[#This Row],[Obesity Rate]])</f>
        <v>31.3</v>
      </c>
      <c r="F16" s="2">
        <f>Obesitydata[[#This Row],[Obesity Rate]]/Obesitydata[[#This Row],[Shape__Area]]*1000000</f>
        <v>3.097892750692354E-5</v>
      </c>
      <c r="G16" s="2">
        <f t="shared" si="0"/>
        <v>2.0134615384615344</v>
      </c>
    </row>
    <row r="17" spans="1:7" x14ac:dyDescent="0.25">
      <c r="A17" s="2" t="s">
        <v>34</v>
      </c>
      <c r="B17" s="2">
        <v>32.1</v>
      </c>
      <c r="C17" s="2">
        <v>1575588858361.24</v>
      </c>
      <c r="D17" s="2">
        <v>5558144.6252785204</v>
      </c>
      <c r="E17" s="2">
        <f>AVERAGE(Obesitydata[[#This Row],[Obesity Rate]])</f>
        <v>32.1</v>
      </c>
      <c r="F17" s="2">
        <f>Obesitydata[[#This Row],[Obesity Rate]]/Obesitydata[[#This Row],[Shape__Area]]*1000000</f>
        <v>2.0373335232509202E-5</v>
      </c>
      <c r="G17" s="2">
        <f t="shared" si="0"/>
        <v>2.8134615384615351</v>
      </c>
    </row>
    <row r="18" spans="1:7" x14ac:dyDescent="0.25">
      <c r="A18" s="2" t="s">
        <v>35</v>
      </c>
      <c r="B18" s="2">
        <v>34.200000000000003</v>
      </c>
      <c r="C18" s="2">
        <v>2340365916403.1201</v>
      </c>
      <c r="D18" s="2">
        <v>6540498.4201279301</v>
      </c>
      <c r="E18" s="2">
        <f>AVERAGE(Obesitydata[[#This Row],[Obesity Rate]])</f>
        <v>34.200000000000003</v>
      </c>
      <c r="F18" s="2">
        <f>Obesitydata[[#This Row],[Obesity Rate]]/Obesitydata[[#This Row],[Shape__Area]]*1000000</f>
        <v>1.4613099498800411E-5</v>
      </c>
      <c r="G18" s="2">
        <f t="shared" si="0"/>
        <v>4.9134615384615365</v>
      </c>
    </row>
    <row r="19" spans="1:7" x14ac:dyDescent="0.25">
      <c r="A19" s="1" t="s">
        <v>36</v>
      </c>
      <c r="B19" s="1">
        <v>34.6</v>
      </c>
      <c r="C19" s="1">
        <v>1128830286205.1599</v>
      </c>
      <c r="D19" s="1">
        <v>6346698.5864070803</v>
      </c>
      <c r="E19" s="2">
        <f>AVERAGE(Obesitydata[[#This Row],[Obesity Rate]])</f>
        <v>34.6</v>
      </c>
      <c r="F19" s="2">
        <f>Obesitydata[[#This Row],[Obesity Rate]]/Obesitydata[[#This Row],[Shape__Area]]*1000000</f>
        <v>3.0651197458846002E-5</v>
      </c>
      <c r="G19" s="2">
        <f t="shared" si="0"/>
        <v>5.3134615384615351</v>
      </c>
    </row>
    <row r="20" spans="1:7" x14ac:dyDescent="0.25">
      <c r="A20" s="1" t="s">
        <v>37</v>
      </c>
      <c r="B20" s="1">
        <v>36.200000000000003</v>
      </c>
      <c r="C20" s="1">
        <v>1355093764681.6101</v>
      </c>
      <c r="D20" s="1">
        <v>7383856.9200019697</v>
      </c>
      <c r="E20" s="2">
        <f>AVERAGE(Obesitydata[[#This Row],[Obesity Rate]])</f>
        <v>36.200000000000003</v>
      </c>
      <c r="F20" s="2">
        <f>Obesitydata[[#This Row],[Obesity Rate]]/Obesitydata[[#This Row],[Shape__Area]]*1000000</f>
        <v>2.6714018574578472E-5</v>
      </c>
      <c r="G20" s="2">
        <f t="shared" si="0"/>
        <v>6.9134615384615365</v>
      </c>
    </row>
    <row r="21" spans="1:7" x14ac:dyDescent="0.25">
      <c r="A21" s="1" t="s">
        <v>38</v>
      </c>
      <c r="B21" s="1">
        <v>30</v>
      </c>
      <c r="C21" s="1">
        <v>990384869167.16101</v>
      </c>
      <c r="D21" s="1">
        <v>5560035.3654816998</v>
      </c>
      <c r="E21" s="2">
        <f>AVERAGE(Obesitydata[[#This Row],[Obesity Rate]])</f>
        <v>30</v>
      </c>
      <c r="F21" s="2">
        <f>Obesitydata[[#This Row],[Obesity Rate]]/Obesitydata[[#This Row],[Shape__Area]]*1000000</f>
        <v>3.0291254373895813E-5</v>
      </c>
      <c r="G21" s="2">
        <f t="shared" si="0"/>
        <v>0.71346153846153371</v>
      </c>
    </row>
    <row r="22" spans="1:7" x14ac:dyDescent="0.25">
      <c r="A22" s="1" t="s">
        <v>39</v>
      </c>
      <c r="B22" s="1">
        <v>28.9</v>
      </c>
      <c r="C22" s="1">
        <v>303943203060.04199</v>
      </c>
      <c r="D22" s="1">
        <v>5850363.2917600097</v>
      </c>
      <c r="E22" s="2">
        <f>AVERAGE(Obesitydata[[#This Row],[Obesity Rate]])</f>
        <v>28.9</v>
      </c>
      <c r="F22" s="2">
        <f>Obesitydata[[#This Row],[Obesity Rate]]/Obesitydata[[#This Row],[Shape__Area]]*1000000</f>
        <v>9.5083554128009223E-5</v>
      </c>
      <c r="G22" s="2">
        <f t="shared" si="0"/>
        <v>-0.38653846153846771</v>
      </c>
    </row>
    <row r="23" spans="1:7" x14ac:dyDescent="0.25">
      <c r="A23" s="1" t="s">
        <v>40</v>
      </c>
      <c r="B23" s="1">
        <v>24.3</v>
      </c>
      <c r="C23" s="1">
        <v>247224998616.44501</v>
      </c>
      <c r="D23" s="1">
        <v>4197218.1833970603</v>
      </c>
      <c r="E23" s="2">
        <f>AVERAGE(Obesitydata[[#This Row],[Obesity Rate]])</f>
        <v>24.3</v>
      </c>
      <c r="F23" s="2">
        <f>Obesitydata[[#This Row],[Obesity Rate]]/Obesitydata[[#This Row],[Shape__Area]]*1000000</f>
        <v>9.8291030987930224E-5</v>
      </c>
      <c r="G23" s="2">
        <f t="shared" si="0"/>
        <v>-4.9865384615384656</v>
      </c>
    </row>
    <row r="24" spans="1:7" x14ac:dyDescent="0.25">
      <c r="A24" s="1" t="s">
        <v>41</v>
      </c>
      <c r="B24" s="1">
        <v>31.2</v>
      </c>
      <c r="C24" s="1">
        <v>1657221839369.0701</v>
      </c>
      <c r="D24" s="1">
        <v>12407988.025528099</v>
      </c>
      <c r="E24" s="2">
        <f>AVERAGE(Obesitydata[[#This Row],[Obesity Rate]])</f>
        <v>31.2</v>
      </c>
      <c r="F24" s="2">
        <f>Obesitydata[[#This Row],[Obesity Rate]]/Obesitydata[[#This Row],[Shape__Area]]*1000000</f>
        <v>1.8826688895119991E-5</v>
      </c>
      <c r="G24" s="2">
        <f t="shared" si="0"/>
        <v>1.913461538461533</v>
      </c>
    </row>
    <row r="25" spans="1:7" x14ac:dyDescent="0.25">
      <c r="A25" s="2" t="s">
        <v>42</v>
      </c>
      <c r="B25" s="2">
        <v>26.1</v>
      </c>
      <c r="C25" s="2">
        <v>2367874733298.77</v>
      </c>
      <c r="D25" s="2">
        <v>8530250.4300945494</v>
      </c>
      <c r="E25" s="2">
        <f>AVERAGE(Obesitydata[[#This Row],[Obesity Rate]])</f>
        <v>26.1</v>
      </c>
      <c r="F25" s="2">
        <f>Obesitydata[[#This Row],[Obesity Rate]]/Obesitydata[[#This Row],[Shape__Area]]*1000000</f>
        <v>1.1022542549638666E-5</v>
      </c>
      <c r="G25" s="2">
        <f t="shared" si="0"/>
        <v>-3.1865384615384649</v>
      </c>
    </row>
    <row r="26" spans="1:7" x14ac:dyDescent="0.25">
      <c r="A26" s="1" t="s">
        <v>43</v>
      </c>
      <c r="B26" s="1">
        <v>35.6</v>
      </c>
      <c r="C26" s="1">
        <v>1327853198136.73</v>
      </c>
      <c r="D26" s="1">
        <v>5834201.7678066297</v>
      </c>
      <c r="E26" s="2">
        <f>AVERAGE(Obesitydata[[#This Row],[Obesity Rate]])</f>
        <v>35.6</v>
      </c>
      <c r="F26" s="2">
        <f>Obesitydata[[#This Row],[Obesity Rate]]/Obesitydata[[#This Row],[Shape__Area]]*1000000</f>
        <v>2.6810192610112798E-5</v>
      </c>
      <c r="G26" s="2">
        <f t="shared" si="0"/>
        <v>6.3134615384615351</v>
      </c>
    </row>
    <row r="27" spans="1:7" x14ac:dyDescent="0.25">
      <c r="A27" s="1" t="s">
        <v>44</v>
      </c>
      <c r="B27" s="1">
        <v>32.4</v>
      </c>
      <c r="C27" s="1">
        <v>1949020823705.6101</v>
      </c>
      <c r="D27" s="1">
        <v>7165632.9691190897</v>
      </c>
      <c r="E27" s="2">
        <f>AVERAGE(Obesitydata[[#This Row],[Obesity Rate]])</f>
        <v>32.4</v>
      </c>
      <c r="F27" s="2">
        <f>Obesitydata[[#This Row],[Obesity Rate]]/Obesitydata[[#This Row],[Shape__Area]]*1000000</f>
        <v>1.662373208429807E-5</v>
      </c>
      <c r="G27" s="2">
        <f t="shared" si="0"/>
        <v>3.1134615384615323</v>
      </c>
    </row>
    <row r="28" spans="1:7" x14ac:dyDescent="0.25">
      <c r="A28" s="1" t="s">
        <v>45</v>
      </c>
      <c r="B28" s="1">
        <v>23.6</v>
      </c>
      <c r="C28" s="1">
        <v>4371466366583.2798</v>
      </c>
      <c r="D28" s="1">
        <v>9745471.7528178301</v>
      </c>
      <c r="E28" s="2">
        <f>AVERAGE(Obesitydata[[#This Row],[Obesity Rate]])</f>
        <v>23.6</v>
      </c>
      <c r="F28" s="2">
        <f>Obesitydata[[#This Row],[Obesity Rate]]/Obesitydata[[#This Row],[Shape__Area]]*1000000</f>
        <v>5.3986461340306881E-6</v>
      </c>
      <c r="G28" s="2">
        <f t="shared" si="0"/>
        <v>-5.6865384615384649</v>
      </c>
    </row>
    <row r="29" spans="1:7" x14ac:dyDescent="0.25">
      <c r="A29" s="1" t="s">
        <v>46</v>
      </c>
      <c r="B29" s="1">
        <v>31.4</v>
      </c>
      <c r="C29" s="1">
        <v>2207444436489.0498</v>
      </c>
      <c r="D29" s="1">
        <v>6921599.9883037899</v>
      </c>
      <c r="E29" s="2">
        <f>AVERAGE(Obesitydata[[#This Row],[Obesity Rate]])</f>
        <v>31.4</v>
      </c>
      <c r="F29" s="2">
        <f>Obesitydata[[#This Row],[Obesity Rate]]/Obesitydata[[#This Row],[Shape__Area]]*1000000</f>
        <v>1.4224593598352055E-5</v>
      </c>
      <c r="G29" s="2">
        <f t="shared" si="0"/>
        <v>2.1134615384615323</v>
      </c>
    </row>
    <row r="30" spans="1:7" x14ac:dyDescent="0.25">
      <c r="A30" s="2" t="s">
        <v>47</v>
      </c>
      <c r="B30" s="2">
        <v>26.7</v>
      </c>
      <c r="C30" s="2">
        <v>3564354191149.7402</v>
      </c>
      <c r="D30" s="2">
        <v>8240794.8105288297</v>
      </c>
      <c r="E30" s="2">
        <f>AVERAGE(Obesitydata[[#This Row],[Obesity Rate]])</f>
        <v>26.7</v>
      </c>
      <c r="F30" s="2">
        <f>Obesitydata[[#This Row],[Obesity Rate]]/Obesitydata[[#This Row],[Shape__Area]]*1000000</f>
        <v>7.4908380503530934E-6</v>
      </c>
      <c r="G30" s="2">
        <f t="shared" si="0"/>
        <v>-2.586538461538467</v>
      </c>
    </row>
    <row r="31" spans="1:7" x14ac:dyDescent="0.25">
      <c r="A31" s="2" t="s">
        <v>48</v>
      </c>
      <c r="B31" s="2">
        <v>26.3</v>
      </c>
      <c r="C31" s="2">
        <v>270529403241.12201</v>
      </c>
      <c r="D31" s="2">
        <v>2674767.14799775</v>
      </c>
      <c r="E31" s="2">
        <f>AVERAGE(Obesitydata[[#This Row],[Obesity Rate]])</f>
        <v>26.3</v>
      </c>
      <c r="F31" s="2">
        <f>Obesitydata[[#This Row],[Obesity Rate]]/Obesitydata[[#This Row],[Shape__Area]]*1000000</f>
        <v>9.7216789320896444E-5</v>
      </c>
      <c r="G31" s="2">
        <f t="shared" si="0"/>
        <v>-2.9865384615384656</v>
      </c>
    </row>
    <row r="32" spans="1:7" x14ac:dyDescent="0.25">
      <c r="A32" s="2" t="s">
        <v>49</v>
      </c>
      <c r="B32" s="2">
        <v>25.6</v>
      </c>
      <c r="C32" s="2">
        <v>224606547505.064</v>
      </c>
      <c r="D32" s="2">
        <v>2599119.2611791599</v>
      </c>
      <c r="E32" s="2">
        <f>AVERAGE(Obesitydata[[#This Row],[Obesity Rate]])</f>
        <v>25.6</v>
      </c>
      <c r="F32" s="2">
        <f>Obesitydata[[#This Row],[Obesity Rate]]/Obesitydata[[#This Row],[Shape__Area]]*1000000</f>
        <v>1.1397708697438048E-4</v>
      </c>
      <c r="G32" s="2">
        <f t="shared" si="0"/>
        <v>-3.6865384615384649</v>
      </c>
    </row>
    <row r="33" spans="1:7" x14ac:dyDescent="0.25">
      <c r="A33" s="2" t="s">
        <v>50</v>
      </c>
      <c r="B33" s="2">
        <v>28.8</v>
      </c>
      <c r="C33" s="2">
        <v>3622933199164.54</v>
      </c>
      <c r="D33" s="2">
        <v>8075166.5552312899</v>
      </c>
      <c r="E33" s="2">
        <f>AVERAGE(Obesitydata[[#This Row],[Obesity Rate]])</f>
        <v>28.8</v>
      </c>
      <c r="F33" s="2">
        <f>Obesitydata[[#This Row],[Obesity Rate]]/Obesitydata[[#This Row],[Shape__Area]]*1000000</f>
        <v>7.9493599293084863E-6</v>
      </c>
      <c r="G33" s="2">
        <f t="shared" si="0"/>
        <v>-0.48653846153846558</v>
      </c>
    </row>
    <row r="34" spans="1:7" x14ac:dyDescent="0.25">
      <c r="A34" s="2" t="s">
        <v>51</v>
      </c>
      <c r="B34" s="2">
        <v>25</v>
      </c>
      <c r="C34" s="2">
        <v>1411440550751.6699</v>
      </c>
      <c r="D34" s="2">
        <v>7981383.0783319203</v>
      </c>
      <c r="E34" s="2">
        <f>AVERAGE(Obesitydata[[#This Row],[Obesity Rate]])</f>
        <v>25</v>
      </c>
      <c r="F34" s="2">
        <f>Obesitydata[[#This Row],[Obesity Rate]]/Obesitydata[[#This Row],[Shape__Area]]*1000000</f>
        <v>1.7712400275510097E-5</v>
      </c>
      <c r="G34" s="2">
        <f t="shared" ref="G34:G53" si="1">B34-$I$7</f>
        <v>-4.2865384615384663</v>
      </c>
    </row>
    <row r="35" spans="1:7" x14ac:dyDescent="0.25">
      <c r="A35" s="1" t="s">
        <v>52</v>
      </c>
      <c r="B35" s="1">
        <v>30.1</v>
      </c>
      <c r="C35" s="1">
        <v>1495755985997.6699</v>
      </c>
      <c r="D35" s="1">
        <v>6714056.2368100202</v>
      </c>
      <c r="E35" s="2">
        <f>AVERAGE(Obesitydata[[#This Row],[Obesity Rate]])</f>
        <v>30.1</v>
      </c>
      <c r="F35" s="2">
        <f>Obesitydata[[#This Row],[Obesity Rate]]/Obesitydata[[#This Row],[Shape__Area]]*1000000</f>
        <v>2.0123603235940444E-5</v>
      </c>
      <c r="G35" s="2">
        <f t="shared" si="1"/>
        <v>0.81346153846153513</v>
      </c>
    </row>
    <row r="36" spans="1:7" x14ac:dyDescent="0.25">
      <c r="A36" s="1" t="s">
        <v>53</v>
      </c>
      <c r="B36" s="1">
        <v>31</v>
      </c>
      <c r="C36" s="1">
        <v>2013151767296.55</v>
      </c>
      <c r="D36" s="1">
        <v>5872756.3586605899</v>
      </c>
      <c r="E36" s="2">
        <f>AVERAGE(Obesitydata[[#This Row],[Obesity Rate]])</f>
        <v>31</v>
      </c>
      <c r="F36" s="2">
        <f>Obesitydata[[#This Row],[Obesity Rate]]/Obesitydata[[#This Row],[Shape__Area]]*1000000</f>
        <v>1.5398739679537287E-5</v>
      </c>
      <c r="G36" s="2">
        <f t="shared" si="1"/>
        <v>1.7134615384615337</v>
      </c>
    </row>
    <row r="37" spans="1:7" x14ac:dyDescent="0.25">
      <c r="A37" s="1" t="s">
        <v>54</v>
      </c>
      <c r="B37" s="1">
        <v>29.8</v>
      </c>
      <c r="C37" s="1">
        <v>1158015967784.8301</v>
      </c>
      <c r="D37" s="1">
        <v>5015484.9242569702</v>
      </c>
      <c r="E37" s="2">
        <f>AVERAGE(Obesitydata[[#This Row],[Obesity Rate]])</f>
        <v>29.8</v>
      </c>
      <c r="F37" s="2">
        <f>Obesitydata[[#This Row],[Obesity Rate]]/Obesitydata[[#This Row],[Shape__Area]]*1000000</f>
        <v>2.5733669335323978E-5</v>
      </c>
      <c r="G37" s="2">
        <f t="shared" si="1"/>
        <v>0.51346153846153442</v>
      </c>
    </row>
    <row r="38" spans="1:7" x14ac:dyDescent="0.25">
      <c r="A38" s="1" t="s">
        <v>55</v>
      </c>
      <c r="B38" s="1">
        <v>33.9</v>
      </c>
      <c r="C38" s="1">
        <v>1982448890091.04</v>
      </c>
      <c r="D38" s="1">
        <v>7857119.5691082403</v>
      </c>
      <c r="E38" s="2">
        <f>AVERAGE(Obesitydata[[#This Row],[Obesity Rate]])</f>
        <v>33.9</v>
      </c>
      <c r="F38" s="2">
        <f>Obesitydata[[#This Row],[Obesity Rate]]/Obesitydata[[#This Row],[Shape__Area]]*1000000</f>
        <v>1.7100062538531928E-5</v>
      </c>
      <c r="G38" s="2">
        <f t="shared" si="1"/>
        <v>4.6134615384615323</v>
      </c>
    </row>
    <row r="39" spans="1:7" x14ac:dyDescent="0.25">
      <c r="A39" s="2" t="s">
        <v>56</v>
      </c>
      <c r="B39" s="2">
        <v>30.1</v>
      </c>
      <c r="C39" s="2">
        <v>3178445626040.27</v>
      </c>
      <c r="D39" s="2">
        <v>7976010.9422136499</v>
      </c>
      <c r="E39" s="2">
        <f>AVERAGE(Obesitydata[[#This Row],[Obesity Rate]])</f>
        <v>30.1</v>
      </c>
      <c r="F39" s="2">
        <f>Obesitydata[[#This Row],[Obesity Rate]]/Obesitydata[[#This Row],[Shape__Area]]*1000000</f>
        <v>9.4700377295737453E-6</v>
      </c>
      <c r="G39" s="2">
        <f t="shared" si="1"/>
        <v>0.81346153846153513</v>
      </c>
    </row>
    <row r="40" spans="1:7" x14ac:dyDescent="0.25">
      <c r="A40" s="1" t="s">
        <v>57</v>
      </c>
      <c r="B40" s="1">
        <v>30</v>
      </c>
      <c r="C40" s="1">
        <v>1288451936878.8899</v>
      </c>
      <c r="D40" s="1">
        <v>5024348.1127022896</v>
      </c>
      <c r="E40" s="2">
        <f>AVERAGE(Obesitydata[[#This Row],[Obesity Rate]])</f>
        <v>30</v>
      </c>
      <c r="F40" s="2">
        <f>Obesitydata[[#This Row],[Obesity Rate]]/Obesitydata[[#This Row],[Shape__Area]]*1000000</f>
        <v>2.3283755599507395E-5</v>
      </c>
      <c r="G40" s="2">
        <f t="shared" si="1"/>
        <v>0.71346153846153371</v>
      </c>
    </row>
    <row r="41" spans="1:7" x14ac:dyDescent="0.25">
      <c r="A41" s="1" t="s">
        <v>58</v>
      </c>
      <c r="B41" s="1">
        <v>29.5</v>
      </c>
      <c r="C41" s="1">
        <v>114783882866.07001</v>
      </c>
      <c r="D41" s="1">
        <v>2136273.2715432402</v>
      </c>
      <c r="E41" s="2">
        <f>AVERAGE(Obesitydata[[#This Row],[Obesity Rate]])</f>
        <v>29.5</v>
      </c>
      <c r="F41" s="2">
        <f>Obesitydata[[#This Row],[Obesity Rate]]/Obesitydata[[#This Row],[Shape__Area]]*1000000</f>
        <v>2.5700472281827791E-4</v>
      </c>
      <c r="G41" s="2">
        <f t="shared" si="1"/>
        <v>0.21346153846153371</v>
      </c>
    </row>
    <row r="42" spans="1:7" x14ac:dyDescent="0.25">
      <c r="A42" s="1" t="s">
        <v>59</v>
      </c>
      <c r="B42" s="1">
        <v>26</v>
      </c>
      <c r="C42" s="1">
        <v>36178076494.755898</v>
      </c>
      <c r="D42" s="1">
        <v>984524.58150414401</v>
      </c>
      <c r="E42" s="2">
        <f>AVERAGE(Obesitydata[[#This Row],[Obesity Rate]])</f>
        <v>26</v>
      </c>
      <c r="F42" s="2">
        <f>Obesitydata[[#This Row],[Obesity Rate]]/Obesitydata[[#This Row],[Shape__Area]]*1000000</f>
        <v>7.1866728469571252E-4</v>
      </c>
      <c r="G42" s="2">
        <f t="shared" si="1"/>
        <v>-3.2865384615384663</v>
      </c>
    </row>
    <row r="43" spans="1:7" x14ac:dyDescent="0.25">
      <c r="A43" s="2" t="s">
        <v>60</v>
      </c>
      <c r="B43" s="2">
        <v>31.7</v>
      </c>
      <c r="C43" s="2">
        <v>878270407989.02795</v>
      </c>
      <c r="D43" s="2">
        <v>4370940.5475769704</v>
      </c>
      <c r="E43" s="2">
        <f>AVERAGE(Obesitydata[[#This Row],[Obesity Rate]])</f>
        <v>31.7</v>
      </c>
      <c r="F43" s="2">
        <f>Obesitydata[[#This Row],[Obesity Rate]]/Obesitydata[[#This Row],[Shape__Area]]*1000000</f>
        <v>3.609366740772168E-5</v>
      </c>
      <c r="G43" s="2">
        <f t="shared" si="1"/>
        <v>2.413461538461533</v>
      </c>
    </row>
    <row r="44" spans="1:7" x14ac:dyDescent="0.25">
      <c r="A44" s="1" t="s">
        <v>61</v>
      </c>
      <c r="B44" s="1">
        <v>30.4</v>
      </c>
      <c r="C44" s="1">
        <v>2199053487799.1401</v>
      </c>
      <c r="D44" s="1">
        <v>6680911.24766789</v>
      </c>
      <c r="E44" s="2">
        <f>AVERAGE(Obesitydata[[#This Row],[Obesity Rate]])</f>
        <v>30.4</v>
      </c>
      <c r="F44" s="2">
        <f>Obesitydata[[#This Row],[Obesity Rate]]/Obesitydata[[#This Row],[Shape__Area]]*1000000</f>
        <v>1.3824129412343204E-5</v>
      </c>
      <c r="G44" s="2">
        <f t="shared" si="1"/>
        <v>1.1134615384615323</v>
      </c>
    </row>
    <row r="45" spans="1:7" x14ac:dyDescent="0.25">
      <c r="A45" s="2" t="s">
        <v>62</v>
      </c>
      <c r="B45" s="2">
        <v>33.799999999999997</v>
      </c>
      <c r="C45" s="2">
        <v>1177054472613.04</v>
      </c>
      <c r="D45" s="2">
        <v>6350376.8605433302</v>
      </c>
      <c r="E45" s="2">
        <f>AVERAGE(Obesitydata[[#This Row],[Obesity Rate]])</f>
        <v>33.799999999999997</v>
      </c>
      <c r="F45" s="2">
        <f>Obesitydata[[#This Row],[Obesity Rate]]/Obesitydata[[#This Row],[Shape__Area]]*1000000</f>
        <v>2.8715748324684241E-5</v>
      </c>
      <c r="G45" s="2">
        <f t="shared" si="1"/>
        <v>4.5134615384615309</v>
      </c>
    </row>
    <row r="46" spans="1:7" x14ac:dyDescent="0.25">
      <c r="A46" s="1" t="s">
        <v>63</v>
      </c>
      <c r="B46" s="1">
        <v>32.4</v>
      </c>
      <c r="C46" s="1">
        <v>7672329221282.4297</v>
      </c>
      <c r="D46" s="1">
        <v>15408321.8693326</v>
      </c>
      <c r="E46" s="2">
        <f>AVERAGE(Obesitydata[[#This Row],[Obesity Rate]])</f>
        <v>32.4</v>
      </c>
      <c r="F46" s="2">
        <f>Obesitydata[[#This Row],[Obesity Rate]]/Obesitydata[[#This Row],[Shape__Area]]*1000000</f>
        <v>4.2229678974313278E-6</v>
      </c>
      <c r="G46" s="2">
        <f t="shared" si="1"/>
        <v>3.1134615384615323</v>
      </c>
    </row>
    <row r="47" spans="1:7" x14ac:dyDescent="0.25">
      <c r="A47" s="2" t="s">
        <v>64</v>
      </c>
      <c r="B47" s="2">
        <v>24.5</v>
      </c>
      <c r="C47" s="2">
        <v>2614280967848.27</v>
      </c>
      <c r="D47" s="2">
        <v>6798972.5036936803</v>
      </c>
      <c r="E47" s="2">
        <f>AVERAGE(Obesitydata[[#This Row],[Obesity Rate]])</f>
        <v>24.5</v>
      </c>
      <c r="F47" s="2">
        <f>Obesitydata[[#This Row],[Obesity Rate]]/Obesitydata[[#This Row],[Shape__Area]]*1000000</f>
        <v>9.371601714319618E-6</v>
      </c>
      <c r="G47" s="2">
        <f t="shared" si="1"/>
        <v>-4.7865384615384663</v>
      </c>
    </row>
    <row r="48" spans="1:7" x14ac:dyDescent="0.25">
      <c r="A48" s="1" t="s">
        <v>65</v>
      </c>
      <c r="B48" s="1">
        <v>25.1</v>
      </c>
      <c r="C48" s="1">
        <v>278931330245.14697</v>
      </c>
      <c r="D48" s="1">
        <v>2653732.2328164098</v>
      </c>
      <c r="E48" s="2">
        <f>AVERAGE(Obesitydata[[#This Row],[Obesity Rate]])</f>
        <v>25.1</v>
      </c>
      <c r="F48" s="2">
        <f>Obesitydata[[#This Row],[Obesity Rate]]/Obesitydata[[#This Row],[Shape__Area]]*1000000</f>
        <v>8.9986305869405679E-5</v>
      </c>
      <c r="G48" s="2">
        <f t="shared" si="1"/>
        <v>-4.1865384615384649</v>
      </c>
    </row>
    <row r="49" spans="1:7" x14ac:dyDescent="0.25">
      <c r="A49" s="1" t="s">
        <v>66</v>
      </c>
      <c r="B49" s="1">
        <v>29.2</v>
      </c>
      <c r="C49" s="1">
        <v>1158804356889.53</v>
      </c>
      <c r="D49" s="1">
        <v>7710803.8995169196</v>
      </c>
      <c r="E49" s="2">
        <f>AVERAGE(Obesitydata[[#This Row],[Obesity Rate]])</f>
        <v>29.2</v>
      </c>
      <c r="F49" s="2">
        <f>Obesitydata[[#This Row],[Obesity Rate]]/Obesitydata[[#This Row],[Shape__Area]]*1000000</f>
        <v>2.5198386445818019E-5</v>
      </c>
      <c r="G49" s="2">
        <f t="shared" si="1"/>
        <v>-8.6538461538467004E-2</v>
      </c>
    </row>
    <row r="50" spans="1:7" x14ac:dyDescent="0.25">
      <c r="A50" s="2" t="s">
        <v>67</v>
      </c>
      <c r="B50" s="2">
        <v>26.4</v>
      </c>
      <c r="C50" s="2">
        <v>2214214821521.0801</v>
      </c>
      <c r="D50" s="2">
        <v>7508966.8407258401</v>
      </c>
      <c r="E50" s="2">
        <f>AVERAGE(Obesitydata[[#This Row],[Obesity Rate]])</f>
        <v>26.4</v>
      </c>
      <c r="F50" s="2">
        <f>Obesitydata[[#This Row],[Obesity Rate]]/Obesitydata[[#This Row],[Shape__Area]]*1000000</f>
        <v>1.1922962371764912E-5</v>
      </c>
      <c r="G50" s="2">
        <f t="shared" si="1"/>
        <v>-2.8865384615384677</v>
      </c>
    </row>
    <row r="51" spans="1:7" x14ac:dyDescent="0.25">
      <c r="A51" s="1" t="s">
        <v>68</v>
      </c>
      <c r="B51" s="1">
        <v>35.6</v>
      </c>
      <c r="C51" s="1">
        <v>685167361644.45996</v>
      </c>
      <c r="D51" s="1">
        <v>5374279.6967127398</v>
      </c>
      <c r="E51" s="2">
        <f>AVERAGE(Obesitydata[[#This Row],[Obesity Rate]])</f>
        <v>35.6</v>
      </c>
      <c r="F51" s="2">
        <f>Obesitydata[[#This Row],[Obesity Rate]]/Obesitydata[[#This Row],[Shape__Area]]*1000000</f>
        <v>5.1958108329265676E-5</v>
      </c>
      <c r="G51" s="2">
        <f t="shared" si="1"/>
        <v>6.3134615384615351</v>
      </c>
    </row>
    <row r="52" spans="1:7" x14ac:dyDescent="0.25">
      <c r="A52" s="1" t="s">
        <v>69</v>
      </c>
      <c r="B52" s="1">
        <v>30.7</v>
      </c>
      <c r="C52" s="1">
        <v>1567816094388.8701</v>
      </c>
      <c r="D52" s="1">
        <v>6806782.0813630102</v>
      </c>
      <c r="E52" s="2">
        <f>AVERAGE(Obesitydata[[#This Row],[Obesity Rate]])</f>
        <v>30.7</v>
      </c>
      <c r="F52" s="2">
        <f>Obesitydata[[#This Row],[Obesity Rate]]/Obesitydata[[#This Row],[Shape__Area]]*1000000</f>
        <v>1.9581378268709996E-5</v>
      </c>
      <c r="G52" s="2">
        <f t="shared" si="1"/>
        <v>1.413461538461533</v>
      </c>
    </row>
    <row r="53" spans="1:7" x14ac:dyDescent="0.25">
      <c r="A53" s="5" t="s">
        <v>70</v>
      </c>
      <c r="B53" s="5">
        <v>29</v>
      </c>
      <c r="C53" s="5">
        <v>2897400399096.7598</v>
      </c>
      <c r="D53" s="5">
        <v>6860971.1903708205</v>
      </c>
      <c r="E53" s="2">
        <f>AVERAGE(Obesitydata[[#This Row],[Obesity Rate]])</f>
        <v>29</v>
      </c>
      <c r="F53" s="2">
        <f>Obesitydata[[#This Row],[Obesity Rate]]/Obesitydata[[#This Row],[Shape__Area]]*1000000</f>
        <v>1.0008972183837797E-5</v>
      </c>
      <c r="G53" s="2">
        <f t="shared" si="1"/>
        <v>-0.28653846153846629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9C67-622D-4091-93ED-13D8F0BEB956}">
  <dimension ref="A1:E53"/>
  <sheetViews>
    <sheetView workbookViewId="0">
      <selection activeCell="C1" sqref="C1"/>
    </sheetView>
  </sheetViews>
  <sheetFormatPr defaultRowHeight="15" x14ac:dyDescent="0.25"/>
  <cols>
    <col min="1" max="1" width="9.28515625" bestFit="1" customWidth="1"/>
    <col min="2" max="2" width="18.7109375" bestFit="1" customWidth="1"/>
    <col min="3" max="3" width="7.85546875" bestFit="1" customWidth="1"/>
    <col min="4" max="4" width="12.5703125" bestFit="1" customWidth="1"/>
    <col min="5" max="5" width="14.5703125" bestFit="1" customWidth="1"/>
  </cols>
  <sheetData>
    <row r="1" spans="1:5" x14ac:dyDescent="0.25">
      <c r="A1" s="3" t="s">
        <v>71</v>
      </c>
      <c r="B1" s="3" t="s">
        <v>72</v>
      </c>
      <c r="C1" s="3" t="s">
        <v>73</v>
      </c>
      <c r="D1" s="3" t="s">
        <v>12</v>
      </c>
      <c r="E1" s="3" t="s">
        <v>13</v>
      </c>
    </row>
    <row r="2" spans="1:5" x14ac:dyDescent="0.25">
      <c r="A2" s="3">
        <v>1</v>
      </c>
      <c r="B2" s="3" t="s">
        <v>63</v>
      </c>
      <c r="C2" s="3">
        <v>32.4</v>
      </c>
      <c r="D2" s="3">
        <v>7672329221282.4297</v>
      </c>
      <c r="E2" s="3">
        <v>15408321.8693326</v>
      </c>
    </row>
    <row r="3" spans="1:5" x14ac:dyDescent="0.25">
      <c r="A3" s="3">
        <v>2</v>
      </c>
      <c r="B3" s="3" t="s">
        <v>23</v>
      </c>
      <c r="C3" s="3">
        <v>24.2</v>
      </c>
      <c r="D3" s="3">
        <v>5327809415348.8203</v>
      </c>
      <c r="E3" s="3">
        <v>14518698.4569941</v>
      </c>
    </row>
    <row r="4" spans="1:5" x14ac:dyDescent="0.25">
      <c r="A4" s="3">
        <v>3</v>
      </c>
      <c r="B4" s="3" t="s">
        <v>36</v>
      </c>
      <c r="C4" s="3">
        <v>34.6</v>
      </c>
      <c r="D4" s="3">
        <v>1128830286205.1599</v>
      </c>
      <c r="E4" s="3">
        <v>6346698.5864070803</v>
      </c>
    </row>
    <row r="5" spans="1:5" x14ac:dyDescent="0.25">
      <c r="A5" s="3">
        <v>4</v>
      </c>
      <c r="B5" s="3" t="s">
        <v>29</v>
      </c>
      <c r="C5" s="3">
        <v>30.7</v>
      </c>
      <c r="D5" s="3">
        <v>1652980281878.1599</v>
      </c>
      <c r="E5" s="3">
        <v>5795595.9186491603</v>
      </c>
    </row>
    <row r="6" spans="1:5" x14ac:dyDescent="0.25">
      <c r="A6" s="3">
        <v>5</v>
      </c>
      <c r="B6" s="3" t="s">
        <v>69</v>
      </c>
      <c r="C6" s="3">
        <v>30.7</v>
      </c>
      <c r="D6" s="3">
        <v>1567816094388.8701</v>
      </c>
      <c r="E6" s="3">
        <v>6806782.0813630102</v>
      </c>
    </row>
    <row r="7" spans="1:5" x14ac:dyDescent="0.25">
      <c r="A7" s="3">
        <v>6</v>
      </c>
      <c r="B7" s="3" t="s">
        <v>56</v>
      </c>
      <c r="C7" s="3">
        <v>30.1</v>
      </c>
      <c r="D7" s="3">
        <v>3178445626040.27</v>
      </c>
      <c r="E7" s="3">
        <v>7976010.9422136499</v>
      </c>
    </row>
    <row r="8" spans="1:5" x14ac:dyDescent="0.25">
      <c r="A8" s="3">
        <v>7</v>
      </c>
      <c r="B8" s="3" t="s">
        <v>66</v>
      </c>
      <c r="C8" s="3">
        <v>29.2</v>
      </c>
      <c r="D8" s="3">
        <v>1158804356889.53</v>
      </c>
      <c r="E8" s="3">
        <v>7710803.8995169196</v>
      </c>
    </row>
    <row r="9" spans="1:5" x14ac:dyDescent="0.25">
      <c r="A9" s="3">
        <v>8</v>
      </c>
      <c r="B9" s="3" t="s">
        <v>62</v>
      </c>
      <c r="C9" s="3">
        <v>33.799999999999997</v>
      </c>
      <c r="D9" s="3">
        <v>1177054472613.04</v>
      </c>
      <c r="E9" s="3">
        <v>6350376.8605433302</v>
      </c>
    </row>
    <row r="10" spans="1:5" x14ac:dyDescent="0.25">
      <c r="A10" s="3">
        <v>9</v>
      </c>
      <c r="B10" s="3" t="s">
        <v>37</v>
      </c>
      <c r="C10" s="3">
        <v>36.200000000000003</v>
      </c>
      <c r="D10" s="3">
        <v>1355093764681.6101</v>
      </c>
      <c r="E10" s="3">
        <v>7383856.9200019697</v>
      </c>
    </row>
    <row r="11" spans="1:5" x14ac:dyDescent="0.25">
      <c r="A11" s="3">
        <v>10</v>
      </c>
      <c r="B11" s="3" t="s">
        <v>51</v>
      </c>
      <c r="C11" s="3">
        <v>25</v>
      </c>
      <c r="D11" s="3">
        <v>1411440550751.6699</v>
      </c>
      <c r="E11" s="3">
        <v>7981383.0783319203</v>
      </c>
    </row>
    <row r="12" spans="1:5" x14ac:dyDescent="0.25">
      <c r="A12" s="3">
        <v>11</v>
      </c>
      <c r="B12" s="3" t="s">
        <v>41</v>
      </c>
      <c r="C12" s="3">
        <v>31.2</v>
      </c>
      <c r="D12" s="3">
        <v>1657221839369.0701</v>
      </c>
      <c r="E12" s="3">
        <v>12407988.025528099</v>
      </c>
    </row>
    <row r="13" spans="1:5" x14ac:dyDescent="0.25">
      <c r="A13" s="3">
        <v>12</v>
      </c>
      <c r="B13" s="3" t="s">
        <v>31</v>
      </c>
      <c r="C13" s="3">
        <v>28.6</v>
      </c>
      <c r="D13" s="3">
        <v>2593598268262.5</v>
      </c>
      <c r="E13" s="3">
        <v>9081125.2217221297</v>
      </c>
    </row>
    <row r="14" spans="1:5" x14ac:dyDescent="0.25">
      <c r="A14" s="3">
        <v>13</v>
      </c>
      <c r="B14" s="3" t="s">
        <v>28</v>
      </c>
      <c r="C14" s="3">
        <v>26.8</v>
      </c>
      <c r="D14" s="3">
        <v>1674411223014.05</v>
      </c>
      <c r="E14" s="3">
        <v>10533929.144987101</v>
      </c>
    </row>
    <row r="15" spans="1:5" x14ac:dyDescent="0.25">
      <c r="A15" s="3">
        <v>14</v>
      </c>
      <c r="B15" s="3" t="s">
        <v>20</v>
      </c>
      <c r="C15" s="3">
        <v>29.8</v>
      </c>
      <c r="D15" s="3">
        <v>530113882175.211</v>
      </c>
      <c r="E15" s="3">
        <v>6663726.5900434097</v>
      </c>
    </row>
    <row r="16" spans="1:5" x14ac:dyDescent="0.25">
      <c r="A16" s="3">
        <v>15</v>
      </c>
      <c r="B16" s="3" t="s">
        <v>45</v>
      </c>
      <c r="C16" s="3">
        <v>23.6</v>
      </c>
      <c r="D16" s="3">
        <v>4371466366583.2798</v>
      </c>
      <c r="E16" s="3">
        <v>9745471.7528178301</v>
      </c>
    </row>
    <row r="17" spans="1:5" x14ac:dyDescent="0.25">
      <c r="A17" s="3">
        <v>16</v>
      </c>
      <c r="B17" s="3" t="s">
        <v>42</v>
      </c>
      <c r="C17" s="3">
        <v>26.1</v>
      </c>
      <c r="D17" s="3">
        <v>2367874733298.77</v>
      </c>
      <c r="E17" s="3">
        <v>8530250.4300945494</v>
      </c>
    </row>
    <row r="18" spans="1:5" x14ac:dyDescent="0.25">
      <c r="A18" s="3">
        <v>17</v>
      </c>
      <c r="B18" s="3" t="s">
        <v>46</v>
      </c>
      <c r="C18" s="3">
        <v>31.4</v>
      </c>
      <c r="D18" s="3">
        <v>2207444436489.0498</v>
      </c>
      <c r="E18" s="3">
        <v>6921599.9883037899</v>
      </c>
    </row>
    <row r="19" spans="1:5" x14ac:dyDescent="0.25">
      <c r="A19" s="3">
        <v>18</v>
      </c>
      <c r="B19" s="3" t="s">
        <v>67</v>
      </c>
      <c r="C19" s="3">
        <v>26.4</v>
      </c>
      <c r="D19" s="3">
        <v>2214214821521.0801</v>
      </c>
      <c r="E19" s="3">
        <v>7508966.8407258401</v>
      </c>
    </row>
    <row r="20" spans="1:5" x14ac:dyDescent="0.25">
      <c r="A20" s="3">
        <v>19</v>
      </c>
      <c r="B20" s="3" t="s">
        <v>54</v>
      </c>
      <c r="C20" s="3">
        <v>29.8</v>
      </c>
      <c r="D20" s="3">
        <v>1158015967784.8301</v>
      </c>
      <c r="E20" s="3">
        <v>5015484.9242569702</v>
      </c>
    </row>
    <row r="21" spans="1:5" x14ac:dyDescent="0.25">
      <c r="A21" s="3">
        <v>20</v>
      </c>
      <c r="B21" s="3" t="s">
        <v>32</v>
      </c>
      <c r="C21" s="3">
        <v>30.8</v>
      </c>
      <c r="D21" s="3">
        <v>1571568299021.75</v>
      </c>
      <c r="E21" s="3">
        <v>6172530.8088539997</v>
      </c>
    </row>
    <row r="22" spans="1:5" x14ac:dyDescent="0.25">
      <c r="A22" s="3">
        <v>21</v>
      </c>
      <c r="B22" s="3" t="s">
        <v>44</v>
      </c>
      <c r="C22" s="3">
        <v>32.4</v>
      </c>
      <c r="D22" s="3">
        <v>1949020823705.6101</v>
      </c>
      <c r="E22" s="3">
        <v>7165632.9691190897</v>
      </c>
    </row>
    <row r="23" spans="1:5" x14ac:dyDescent="0.25">
      <c r="A23" s="3">
        <v>22</v>
      </c>
      <c r="B23" s="3" t="s">
        <v>34</v>
      </c>
      <c r="C23" s="3">
        <v>32.1</v>
      </c>
      <c r="D23" s="3">
        <v>1575588858361.24</v>
      </c>
      <c r="E23" s="3">
        <v>5558144.6252785204</v>
      </c>
    </row>
    <row r="24" spans="1:5" x14ac:dyDescent="0.25">
      <c r="A24" s="3">
        <v>23</v>
      </c>
      <c r="B24" s="3" t="s">
        <v>61</v>
      </c>
      <c r="C24" s="3">
        <v>30.4</v>
      </c>
      <c r="D24" s="3">
        <v>2199053487799.1401</v>
      </c>
      <c r="E24" s="3">
        <v>6680911.24766789</v>
      </c>
    </row>
    <row r="25" spans="1:5" x14ac:dyDescent="0.25">
      <c r="A25" s="3">
        <v>24</v>
      </c>
      <c r="B25" s="3" t="s">
        <v>22</v>
      </c>
      <c r="C25" s="3">
        <v>34.5</v>
      </c>
      <c r="D25" s="3">
        <v>1488699273851.5601</v>
      </c>
      <c r="E25" s="3">
        <v>5707634.0026818598</v>
      </c>
    </row>
    <row r="26" spans="1:5" x14ac:dyDescent="0.25">
      <c r="A26" s="3">
        <v>25</v>
      </c>
      <c r="B26" s="3" t="s">
        <v>43</v>
      </c>
      <c r="C26" s="3">
        <v>35.6</v>
      </c>
      <c r="D26" s="3">
        <v>1327853198136.73</v>
      </c>
      <c r="E26" s="3">
        <v>5834201.7678066297</v>
      </c>
    </row>
    <row r="27" spans="1:5" x14ac:dyDescent="0.25">
      <c r="A27" s="3">
        <v>26</v>
      </c>
      <c r="B27" s="3" t="s">
        <v>24</v>
      </c>
      <c r="C27" s="3">
        <v>20.2</v>
      </c>
      <c r="D27" s="3">
        <v>3066878609025.77</v>
      </c>
      <c r="E27" s="3">
        <v>7092296.4976518098</v>
      </c>
    </row>
    <row r="28" spans="1:5" x14ac:dyDescent="0.25">
      <c r="A28" s="3">
        <v>27</v>
      </c>
      <c r="B28" s="3" t="s">
        <v>52</v>
      </c>
      <c r="C28" s="3">
        <v>30.1</v>
      </c>
      <c r="D28" s="3">
        <v>1495755985997.6699</v>
      </c>
      <c r="E28" s="3">
        <v>6714056.2368100202</v>
      </c>
    </row>
    <row r="29" spans="1:5" x14ac:dyDescent="0.25">
      <c r="A29" s="3">
        <v>28</v>
      </c>
      <c r="B29" s="3" t="s">
        <v>64</v>
      </c>
      <c r="C29" s="3">
        <v>24.5</v>
      </c>
      <c r="D29" s="3">
        <v>2614280967848.27</v>
      </c>
      <c r="E29" s="3">
        <v>6798972.5036936803</v>
      </c>
    </row>
    <row r="30" spans="1:5" x14ac:dyDescent="0.25">
      <c r="A30" s="3">
        <v>29</v>
      </c>
      <c r="B30" s="3" t="s">
        <v>55</v>
      </c>
      <c r="C30" s="3">
        <v>33.9</v>
      </c>
      <c r="D30" s="3">
        <v>1982448890091.04</v>
      </c>
      <c r="E30" s="3">
        <v>7857119.5691082403</v>
      </c>
    </row>
    <row r="31" spans="1:5" x14ac:dyDescent="0.25">
      <c r="A31" s="3">
        <v>30</v>
      </c>
      <c r="B31" s="3" t="s">
        <v>70</v>
      </c>
      <c r="C31" s="3">
        <v>29</v>
      </c>
      <c r="D31" s="3">
        <v>2897400399096.7598</v>
      </c>
      <c r="E31" s="3">
        <v>6860971.1903708205</v>
      </c>
    </row>
    <row r="32" spans="1:5" x14ac:dyDescent="0.25">
      <c r="A32" s="3">
        <v>31</v>
      </c>
      <c r="B32" s="3" t="s">
        <v>68</v>
      </c>
      <c r="C32" s="3">
        <v>35.6</v>
      </c>
      <c r="D32" s="3">
        <v>685167361644.45996</v>
      </c>
      <c r="E32" s="3">
        <v>5374279.6967127398</v>
      </c>
    </row>
    <row r="33" spans="1:5" x14ac:dyDescent="0.25">
      <c r="A33" s="3">
        <v>32</v>
      </c>
      <c r="B33" s="3" t="s">
        <v>33</v>
      </c>
      <c r="C33" s="3">
        <v>31.3</v>
      </c>
      <c r="D33" s="3">
        <v>1010364222357.4301</v>
      </c>
      <c r="E33" s="3">
        <v>4858882.2188473996</v>
      </c>
    </row>
    <row r="34" spans="1:5" x14ac:dyDescent="0.25">
      <c r="A34" s="3">
        <v>33</v>
      </c>
      <c r="B34" s="3" t="s">
        <v>40</v>
      </c>
      <c r="C34" s="3">
        <v>24.3</v>
      </c>
      <c r="D34" s="3">
        <v>247224998616.44501</v>
      </c>
      <c r="E34" s="3">
        <v>4197218.1833970603</v>
      </c>
    </row>
    <row r="35" spans="1:5" x14ac:dyDescent="0.25">
      <c r="A35" s="3">
        <v>34</v>
      </c>
      <c r="B35" s="3" t="s">
        <v>47</v>
      </c>
      <c r="C35" s="3">
        <v>26.7</v>
      </c>
      <c r="D35" s="3">
        <v>3564354191149.7402</v>
      </c>
      <c r="E35" s="3">
        <v>8240794.8105288297</v>
      </c>
    </row>
    <row r="36" spans="1:5" x14ac:dyDescent="0.25">
      <c r="A36" s="3">
        <v>35</v>
      </c>
      <c r="B36" s="3" t="s">
        <v>25</v>
      </c>
      <c r="C36" s="3">
        <v>25.3</v>
      </c>
      <c r="D36" s="3">
        <v>145421898749.233</v>
      </c>
      <c r="E36" s="3">
        <v>1780630.9558721799</v>
      </c>
    </row>
    <row r="37" spans="1:5" x14ac:dyDescent="0.25">
      <c r="A37" s="3">
        <v>36</v>
      </c>
      <c r="B37" s="3" t="s">
        <v>27</v>
      </c>
      <c r="C37" s="3">
        <v>22.1</v>
      </c>
      <c r="D37" s="3">
        <v>1972102306.2058101</v>
      </c>
      <c r="E37" s="3">
        <v>200324.96080736499</v>
      </c>
    </row>
    <row r="38" spans="1:5" x14ac:dyDescent="0.25">
      <c r="A38" s="3">
        <v>37</v>
      </c>
      <c r="B38" s="3" t="s">
        <v>59</v>
      </c>
      <c r="C38" s="3">
        <v>26</v>
      </c>
      <c r="D38" s="3">
        <v>36178076494.755898</v>
      </c>
      <c r="E38" s="3">
        <v>984524.58150414401</v>
      </c>
    </row>
    <row r="39" spans="1:5" x14ac:dyDescent="0.25">
      <c r="A39" s="3">
        <v>38</v>
      </c>
      <c r="B39" s="3" t="s">
        <v>19</v>
      </c>
      <c r="C39" s="3">
        <v>35.6</v>
      </c>
      <c r="D39" s="3">
        <v>1442806615255.99</v>
      </c>
      <c r="E39" s="3">
        <v>5750657.8119369503</v>
      </c>
    </row>
    <row r="40" spans="1:5" x14ac:dyDescent="0.25">
      <c r="A40" s="3">
        <v>39</v>
      </c>
      <c r="B40" s="3" t="s">
        <v>58</v>
      </c>
      <c r="C40" s="3">
        <v>29.5</v>
      </c>
      <c r="D40" s="3">
        <v>114783882866.07001</v>
      </c>
      <c r="E40" s="3">
        <v>2136273.2715432402</v>
      </c>
    </row>
    <row r="41" spans="1:5" x14ac:dyDescent="0.25">
      <c r="A41" s="3">
        <v>40</v>
      </c>
      <c r="B41" s="3" t="s">
        <v>60</v>
      </c>
      <c r="C41" s="3">
        <v>31.7</v>
      </c>
      <c r="D41" s="3">
        <v>878270407989.02795</v>
      </c>
      <c r="E41" s="3">
        <v>4370940.5475769704</v>
      </c>
    </row>
    <row r="42" spans="1:5" x14ac:dyDescent="0.25">
      <c r="A42" s="3">
        <v>41</v>
      </c>
      <c r="B42" s="3" t="s">
        <v>38</v>
      </c>
      <c r="C42" s="3">
        <v>30</v>
      </c>
      <c r="D42" s="3">
        <v>990384869167.16101</v>
      </c>
      <c r="E42" s="3">
        <v>5560035.3654816998</v>
      </c>
    </row>
    <row r="43" spans="1:5" x14ac:dyDescent="0.25">
      <c r="A43" s="3">
        <v>42</v>
      </c>
      <c r="B43" s="3" t="s">
        <v>30</v>
      </c>
      <c r="C43" s="3">
        <v>22.7</v>
      </c>
      <c r="D43" s="3"/>
      <c r="E43" s="3"/>
    </row>
    <row r="44" spans="1:5" x14ac:dyDescent="0.25">
      <c r="A44" s="3">
        <v>43</v>
      </c>
      <c r="B44" s="3" t="s">
        <v>21</v>
      </c>
      <c r="C44" s="3">
        <v>28.4</v>
      </c>
      <c r="D44" s="3">
        <v>3562685913790.96</v>
      </c>
      <c r="E44" s="3">
        <v>8044184.2341128401</v>
      </c>
    </row>
    <row r="45" spans="1:5" x14ac:dyDescent="0.25">
      <c r="A45" s="3">
        <v>44</v>
      </c>
      <c r="B45" s="3" t="s">
        <v>50</v>
      </c>
      <c r="C45" s="3">
        <v>28.8</v>
      </c>
      <c r="D45" s="3">
        <v>3622933199164.54</v>
      </c>
      <c r="E45" s="3">
        <v>8075166.5552312899</v>
      </c>
    </row>
    <row r="46" spans="1:5" x14ac:dyDescent="0.25">
      <c r="A46" s="3">
        <v>45</v>
      </c>
      <c r="B46" s="3" t="s">
        <v>39</v>
      </c>
      <c r="C46" s="3">
        <v>28.9</v>
      </c>
      <c r="D46" s="3">
        <v>303943203060.04199</v>
      </c>
      <c r="E46" s="3">
        <v>5850363.2917600097</v>
      </c>
    </row>
    <row r="47" spans="1:5" x14ac:dyDescent="0.25">
      <c r="A47" s="3">
        <v>46</v>
      </c>
      <c r="B47" s="3" t="s">
        <v>26</v>
      </c>
      <c r="C47" s="3">
        <v>29.7</v>
      </c>
      <c r="D47" s="3">
        <v>59081101610.6035</v>
      </c>
      <c r="E47" s="3">
        <v>1383604.1182138401</v>
      </c>
    </row>
    <row r="48" spans="1:5" x14ac:dyDescent="0.25">
      <c r="A48" s="3">
        <v>47</v>
      </c>
      <c r="B48" s="3" t="s">
        <v>57</v>
      </c>
      <c r="C48" s="3">
        <v>30</v>
      </c>
      <c r="D48" s="3">
        <v>1288451936878.8899</v>
      </c>
      <c r="E48" s="3">
        <v>5024348.1127022896</v>
      </c>
    </row>
    <row r="49" spans="1:5" x14ac:dyDescent="0.25">
      <c r="A49" s="3">
        <v>48</v>
      </c>
      <c r="B49" s="3" t="s">
        <v>35</v>
      </c>
      <c r="C49" s="3">
        <v>34.200000000000003</v>
      </c>
      <c r="D49" s="3">
        <v>2340365916403.1201</v>
      </c>
      <c r="E49" s="3">
        <v>6540498.4201279301</v>
      </c>
    </row>
    <row r="50" spans="1:5" x14ac:dyDescent="0.25">
      <c r="A50" s="3">
        <v>49</v>
      </c>
      <c r="B50" s="3" t="s">
        <v>65</v>
      </c>
      <c r="C50" s="3">
        <v>25.1</v>
      </c>
      <c r="D50" s="3">
        <v>278931330245.14697</v>
      </c>
      <c r="E50" s="3">
        <v>2653732.2328164098</v>
      </c>
    </row>
    <row r="51" spans="1:5" x14ac:dyDescent="0.25">
      <c r="A51" s="3">
        <v>50</v>
      </c>
      <c r="B51" s="3" t="s">
        <v>49</v>
      </c>
      <c r="C51" s="3">
        <v>25.6</v>
      </c>
      <c r="D51" s="3">
        <v>224606547505.064</v>
      </c>
      <c r="E51" s="3">
        <v>2599119.2611791599</v>
      </c>
    </row>
    <row r="52" spans="1:5" x14ac:dyDescent="0.25">
      <c r="A52" s="3">
        <v>51</v>
      </c>
      <c r="B52" s="3" t="s">
        <v>53</v>
      </c>
      <c r="C52" s="3">
        <v>31</v>
      </c>
      <c r="D52" s="3">
        <v>2013151767296.55</v>
      </c>
      <c r="E52" s="3">
        <v>5872756.3586605899</v>
      </c>
    </row>
    <row r="53" spans="1:5" x14ac:dyDescent="0.25">
      <c r="A53" s="3">
        <v>52</v>
      </c>
      <c r="B53" s="3" t="s">
        <v>48</v>
      </c>
      <c r="C53" s="3">
        <v>26.3</v>
      </c>
      <c r="D53" s="3">
        <v>270529403241.12201</v>
      </c>
      <c r="E53" s="3">
        <v>2674767.14799775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8825-A41B-4550-B934-6C1A27CE20B1}">
  <dimension ref="A3:B15"/>
  <sheetViews>
    <sheetView workbookViewId="0">
      <selection activeCell="A5" sqref="A5"/>
    </sheetView>
  </sheetViews>
  <sheetFormatPr defaultRowHeight="15" x14ac:dyDescent="0.25"/>
  <cols>
    <col min="1" max="1" width="13.140625" bestFit="1" customWidth="1"/>
    <col min="2" max="2" width="19.140625" bestFit="1" customWidth="1"/>
  </cols>
  <sheetData>
    <row r="3" spans="1:2" x14ac:dyDescent="0.25">
      <c r="A3" s="7" t="s">
        <v>74</v>
      </c>
      <c r="B3" t="s">
        <v>75</v>
      </c>
    </row>
    <row r="4" spans="1:2" x14ac:dyDescent="0.25">
      <c r="A4" s="8" t="s">
        <v>37</v>
      </c>
      <c r="B4">
        <v>36.200000000000003</v>
      </c>
    </row>
    <row r="5" spans="1:2" x14ac:dyDescent="0.25">
      <c r="A5" s="8" t="s">
        <v>19</v>
      </c>
      <c r="B5">
        <v>35.6</v>
      </c>
    </row>
    <row r="6" spans="1:2" x14ac:dyDescent="0.25">
      <c r="A6" s="8" t="s">
        <v>68</v>
      </c>
      <c r="B6">
        <v>35.6</v>
      </c>
    </row>
    <row r="7" spans="1:2" x14ac:dyDescent="0.25">
      <c r="A7" s="8" t="s">
        <v>43</v>
      </c>
      <c r="B7">
        <v>35.6</v>
      </c>
    </row>
    <row r="8" spans="1:2" x14ac:dyDescent="0.25">
      <c r="A8" s="8" t="s">
        <v>36</v>
      </c>
      <c r="B8">
        <v>34.6</v>
      </c>
    </row>
    <row r="9" spans="1:2" x14ac:dyDescent="0.25">
      <c r="A9" s="8" t="s">
        <v>22</v>
      </c>
      <c r="B9">
        <v>34.5</v>
      </c>
    </row>
    <row r="10" spans="1:2" x14ac:dyDescent="0.25">
      <c r="A10" s="8" t="s">
        <v>35</v>
      </c>
      <c r="B10">
        <v>34.200000000000003</v>
      </c>
    </row>
    <row r="11" spans="1:2" x14ac:dyDescent="0.25">
      <c r="A11" s="8" t="s">
        <v>55</v>
      </c>
      <c r="B11">
        <v>33.9</v>
      </c>
    </row>
    <row r="12" spans="1:2" x14ac:dyDescent="0.25">
      <c r="A12" s="8" t="s">
        <v>62</v>
      </c>
      <c r="B12">
        <v>33.799999999999997</v>
      </c>
    </row>
    <row r="13" spans="1:2" x14ac:dyDescent="0.25">
      <c r="A13" s="8" t="s">
        <v>44</v>
      </c>
      <c r="B13">
        <v>32.4</v>
      </c>
    </row>
    <row r="14" spans="1:2" x14ac:dyDescent="0.25">
      <c r="A14" s="8" t="s">
        <v>63</v>
      </c>
      <c r="B14">
        <v>32.4</v>
      </c>
    </row>
    <row r="15" spans="1:2" x14ac:dyDescent="0.25">
      <c r="A15" s="8" t="s">
        <v>76</v>
      </c>
      <c r="B15">
        <v>378.8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BB2AE-FF0E-427B-941B-D85F4FAE5043}">
  <dimension ref="A3:B14"/>
  <sheetViews>
    <sheetView workbookViewId="0">
      <selection activeCell="D6" sqref="D6"/>
    </sheetView>
  </sheetViews>
  <sheetFormatPr defaultRowHeight="15" x14ac:dyDescent="0.25"/>
  <cols>
    <col min="1" max="1" width="18.7109375" bestFit="1" customWidth="1"/>
    <col min="2" max="2" width="25.5703125" bestFit="1" customWidth="1"/>
    <col min="3" max="3" width="12.42578125" bestFit="1" customWidth="1"/>
    <col min="4" max="7" width="12" bestFit="1" customWidth="1"/>
    <col min="8" max="8" width="14.140625" bestFit="1" customWidth="1"/>
    <col min="9" max="9" width="15.28515625" bestFit="1" customWidth="1"/>
    <col min="10" max="12" width="12" bestFit="1" customWidth="1"/>
  </cols>
  <sheetData>
    <row r="3" spans="1:2" x14ac:dyDescent="0.25">
      <c r="A3" s="7" t="s">
        <v>74</v>
      </c>
      <c r="B3" t="s">
        <v>77</v>
      </c>
    </row>
    <row r="4" spans="1:2" x14ac:dyDescent="0.25">
      <c r="A4" s="8" t="s">
        <v>27</v>
      </c>
      <c r="B4">
        <v>1.120631517465181E-2</v>
      </c>
    </row>
    <row r="5" spans="1:2" x14ac:dyDescent="0.25">
      <c r="A5" s="8" t="s">
        <v>59</v>
      </c>
      <c r="B5">
        <v>7.1866728469571252E-4</v>
      </c>
    </row>
    <row r="6" spans="1:2" x14ac:dyDescent="0.25">
      <c r="A6" s="8" t="s">
        <v>26</v>
      </c>
      <c r="B6">
        <v>5.0269881891758152E-4</v>
      </c>
    </row>
    <row r="7" spans="1:2" x14ac:dyDescent="0.25">
      <c r="A7" s="8" t="s">
        <v>58</v>
      </c>
      <c r="B7">
        <v>2.5700472281827791E-4</v>
      </c>
    </row>
    <row r="8" spans="1:2" x14ac:dyDescent="0.25">
      <c r="A8" s="8" t="s">
        <v>25</v>
      </c>
      <c r="B8">
        <v>1.7397654835760035E-4</v>
      </c>
    </row>
    <row r="9" spans="1:2" x14ac:dyDescent="0.25">
      <c r="A9" s="8" t="s">
        <v>49</v>
      </c>
      <c r="B9">
        <v>1.1397708697438048E-4</v>
      </c>
    </row>
    <row r="10" spans="1:2" x14ac:dyDescent="0.25">
      <c r="A10" s="8" t="s">
        <v>40</v>
      </c>
      <c r="B10">
        <v>9.8291030987930224E-5</v>
      </c>
    </row>
    <row r="11" spans="1:2" x14ac:dyDescent="0.25">
      <c r="A11" s="8" t="s">
        <v>48</v>
      </c>
      <c r="B11">
        <v>9.7216789320896444E-5</v>
      </c>
    </row>
    <row r="12" spans="1:2" x14ac:dyDescent="0.25">
      <c r="A12" s="8" t="s">
        <v>39</v>
      </c>
      <c r="B12">
        <v>9.5083554128009223E-5</v>
      </c>
    </row>
    <row r="13" spans="1:2" x14ac:dyDescent="0.25">
      <c r="A13" s="8" t="s">
        <v>65</v>
      </c>
      <c r="B13">
        <v>8.9986305869405679E-5</v>
      </c>
    </row>
    <row r="14" spans="1:2" x14ac:dyDescent="0.25">
      <c r="A14" s="8" t="s">
        <v>76</v>
      </c>
      <c r="B14">
        <v>1.3353217316721603E-2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9E71-B9B5-4C17-8D13-6E77AB308717}">
  <dimension ref="A3:B56"/>
  <sheetViews>
    <sheetView zoomScaleNormal="100" workbookViewId="0">
      <selection activeCell="A3" sqref="A3:B56"/>
    </sheetView>
  </sheetViews>
  <sheetFormatPr defaultRowHeight="15" x14ac:dyDescent="0.25"/>
  <cols>
    <col min="1" max="1" width="18.7109375" bestFit="1" customWidth="1"/>
    <col min="2" max="2" width="28.28515625" bestFit="1" customWidth="1"/>
  </cols>
  <sheetData>
    <row r="3" spans="1:2" x14ac:dyDescent="0.25">
      <c r="A3" s="7" t="s">
        <v>74</v>
      </c>
      <c r="B3" t="s">
        <v>78</v>
      </c>
    </row>
    <row r="4" spans="1:2" x14ac:dyDescent="0.25">
      <c r="A4" s="8" t="s">
        <v>37</v>
      </c>
      <c r="B4">
        <v>6.9134615384615437</v>
      </c>
    </row>
    <row r="5" spans="1:2" x14ac:dyDescent="0.25">
      <c r="A5" s="8" t="s">
        <v>68</v>
      </c>
      <c r="B5">
        <v>6.3134615384615422</v>
      </c>
    </row>
    <row r="6" spans="1:2" x14ac:dyDescent="0.25">
      <c r="A6" s="8" t="s">
        <v>19</v>
      </c>
      <c r="B6">
        <v>6.3134615384615422</v>
      </c>
    </row>
    <row r="7" spans="1:2" x14ac:dyDescent="0.25">
      <c r="A7" s="8" t="s">
        <v>43</v>
      </c>
      <c r="B7">
        <v>6.3134615384615422</v>
      </c>
    </row>
    <row r="8" spans="1:2" x14ac:dyDescent="0.25">
      <c r="A8" s="8" t="s">
        <v>36</v>
      </c>
      <c r="B8">
        <v>5.3134615384615422</v>
      </c>
    </row>
    <row r="9" spans="1:2" x14ac:dyDescent="0.25">
      <c r="A9" s="8" t="s">
        <v>22</v>
      </c>
      <c r="B9">
        <v>5.2134615384615408</v>
      </c>
    </row>
    <row r="10" spans="1:2" x14ac:dyDescent="0.25">
      <c r="A10" s="8" t="s">
        <v>35</v>
      </c>
      <c r="B10">
        <v>4.9134615384615437</v>
      </c>
    </row>
    <row r="11" spans="1:2" x14ac:dyDescent="0.25">
      <c r="A11" s="8" t="s">
        <v>55</v>
      </c>
      <c r="B11">
        <v>4.6134615384615394</v>
      </c>
    </row>
    <row r="12" spans="1:2" x14ac:dyDescent="0.25">
      <c r="A12" s="8" t="s">
        <v>62</v>
      </c>
      <c r="B12">
        <v>4.513461538461538</v>
      </c>
    </row>
    <row r="13" spans="1:2" x14ac:dyDescent="0.25">
      <c r="A13" s="8" t="s">
        <v>63</v>
      </c>
      <c r="B13">
        <v>3.1134615384615394</v>
      </c>
    </row>
    <row r="14" spans="1:2" x14ac:dyDescent="0.25">
      <c r="A14" s="8" t="s">
        <v>44</v>
      </c>
      <c r="B14">
        <v>3.1134615384615394</v>
      </c>
    </row>
    <row r="15" spans="1:2" x14ac:dyDescent="0.25">
      <c r="A15" s="8" t="s">
        <v>34</v>
      </c>
      <c r="B15">
        <v>2.8134615384615422</v>
      </c>
    </row>
    <row r="16" spans="1:2" x14ac:dyDescent="0.25">
      <c r="A16" s="8" t="s">
        <v>60</v>
      </c>
      <c r="B16">
        <v>2.4134615384615401</v>
      </c>
    </row>
    <row r="17" spans="1:2" x14ac:dyDescent="0.25">
      <c r="A17" s="8" t="s">
        <v>46</v>
      </c>
      <c r="B17">
        <v>2.1134615384615394</v>
      </c>
    </row>
    <row r="18" spans="1:2" x14ac:dyDescent="0.25">
      <c r="A18" s="8" t="s">
        <v>33</v>
      </c>
      <c r="B18">
        <v>2.0134615384615415</v>
      </c>
    </row>
    <row r="19" spans="1:2" x14ac:dyDescent="0.25">
      <c r="A19" s="8" t="s">
        <v>41</v>
      </c>
      <c r="B19">
        <v>1.9134615384615401</v>
      </c>
    </row>
    <row r="20" spans="1:2" x14ac:dyDescent="0.25">
      <c r="A20" s="8" t="s">
        <v>53</v>
      </c>
      <c r="B20">
        <v>1.7134615384615408</v>
      </c>
    </row>
    <row r="21" spans="1:2" x14ac:dyDescent="0.25">
      <c r="A21" s="8" t="s">
        <v>32</v>
      </c>
      <c r="B21">
        <v>1.5134615384615415</v>
      </c>
    </row>
    <row r="22" spans="1:2" x14ac:dyDescent="0.25">
      <c r="A22" s="8" t="s">
        <v>29</v>
      </c>
      <c r="B22">
        <v>1.4134615384615401</v>
      </c>
    </row>
    <row r="23" spans="1:2" x14ac:dyDescent="0.25">
      <c r="A23" s="8" t="s">
        <v>69</v>
      </c>
      <c r="B23">
        <v>1.4134615384615401</v>
      </c>
    </row>
    <row r="24" spans="1:2" x14ac:dyDescent="0.25">
      <c r="A24" s="8" t="s">
        <v>61</v>
      </c>
      <c r="B24">
        <v>1.1134615384615394</v>
      </c>
    </row>
    <row r="25" spans="1:2" x14ac:dyDescent="0.25">
      <c r="A25" s="8" t="s">
        <v>52</v>
      </c>
      <c r="B25">
        <v>0.81346153846154223</v>
      </c>
    </row>
    <row r="26" spans="1:2" x14ac:dyDescent="0.25">
      <c r="A26" s="8" t="s">
        <v>56</v>
      </c>
      <c r="B26">
        <v>0.81346153846154223</v>
      </c>
    </row>
    <row r="27" spans="1:2" x14ac:dyDescent="0.25">
      <c r="A27" s="8" t="s">
        <v>57</v>
      </c>
      <c r="B27">
        <v>0.71346153846154081</v>
      </c>
    </row>
    <row r="28" spans="1:2" x14ac:dyDescent="0.25">
      <c r="A28" s="8" t="s">
        <v>38</v>
      </c>
      <c r="B28">
        <v>0.71346153846154081</v>
      </c>
    </row>
    <row r="29" spans="1:2" x14ac:dyDescent="0.25">
      <c r="A29" s="8" t="s">
        <v>54</v>
      </c>
      <c r="B29">
        <v>0.51346153846154152</v>
      </c>
    </row>
    <row r="30" spans="1:2" x14ac:dyDescent="0.25">
      <c r="A30" s="8" t="s">
        <v>20</v>
      </c>
      <c r="B30">
        <v>0.51346153846154152</v>
      </c>
    </row>
    <row r="31" spans="1:2" x14ac:dyDescent="0.25">
      <c r="A31" s="8" t="s">
        <v>26</v>
      </c>
      <c r="B31">
        <v>0.4134615384615401</v>
      </c>
    </row>
    <row r="32" spans="1:2" x14ac:dyDescent="0.25">
      <c r="A32" s="8" t="s">
        <v>58</v>
      </c>
      <c r="B32">
        <v>0.21346153846154081</v>
      </c>
    </row>
    <row r="33" spans="1:2" x14ac:dyDescent="0.25">
      <c r="A33" s="8" t="s">
        <v>66</v>
      </c>
      <c r="B33">
        <v>-8.6538461538459899E-2</v>
      </c>
    </row>
    <row r="34" spans="1:2" x14ac:dyDescent="0.25">
      <c r="A34" s="8" t="s">
        <v>70</v>
      </c>
      <c r="B34">
        <v>-0.28653846153845919</v>
      </c>
    </row>
    <row r="35" spans="1:2" x14ac:dyDescent="0.25">
      <c r="A35" s="8" t="s">
        <v>39</v>
      </c>
      <c r="B35">
        <v>-0.38653846153846061</v>
      </c>
    </row>
    <row r="36" spans="1:2" x14ac:dyDescent="0.25">
      <c r="A36" s="8" t="s">
        <v>50</v>
      </c>
      <c r="B36">
        <v>-0.48653846153845848</v>
      </c>
    </row>
    <row r="37" spans="1:2" x14ac:dyDescent="0.25">
      <c r="A37" s="8" t="s">
        <v>31</v>
      </c>
      <c r="B37">
        <v>-0.68653846153845777</v>
      </c>
    </row>
    <row r="38" spans="1:2" x14ac:dyDescent="0.25">
      <c r="A38" s="8" t="s">
        <v>21</v>
      </c>
      <c r="B38">
        <v>-0.88653846153846061</v>
      </c>
    </row>
    <row r="39" spans="1:2" x14ac:dyDescent="0.25">
      <c r="A39" s="8" t="s">
        <v>28</v>
      </c>
      <c r="B39">
        <v>-2.4865384615384585</v>
      </c>
    </row>
    <row r="40" spans="1:2" x14ac:dyDescent="0.25">
      <c r="A40" s="8" t="s">
        <v>47</v>
      </c>
      <c r="B40">
        <v>-2.5865384615384599</v>
      </c>
    </row>
    <row r="41" spans="1:2" x14ac:dyDescent="0.25">
      <c r="A41" s="8" t="s">
        <v>67</v>
      </c>
      <c r="B41">
        <v>-2.8865384615384606</v>
      </c>
    </row>
    <row r="42" spans="1:2" x14ac:dyDescent="0.25">
      <c r="A42" s="8" t="s">
        <v>48</v>
      </c>
      <c r="B42">
        <v>-2.9865384615384585</v>
      </c>
    </row>
    <row r="43" spans="1:2" x14ac:dyDescent="0.25">
      <c r="A43" s="8" t="s">
        <v>42</v>
      </c>
      <c r="B43">
        <v>-3.1865384615384578</v>
      </c>
    </row>
    <row r="44" spans="1:2" x14ac:dyDescent="0.25">
      <c r="A44" s="8" t="s">
        <v>59</v>
      </c>
      <c r="B44">
        <v>-3.2865384615384592</v>
      </c>
    </row>
    <row r="45" spans="1:2" x14ac:dyDescent="0.25">
      <c r="A45" s="8" t="s">
        <v>49</v>
      </c>
      <c r="B45">
        <v>-3.6865384615384578</v>
      </c>
    </row>
    <row r="46" spans="1:2" x14ac:dyDescent="0.25">
      <c r="A46" s="8" t="s">
        <v>25</v>
      </c>
      <c r="B46">
        <v>-3.9865384615384585</v>
      </c>
    </row>
    <row r="47" spans="1:2" x14ac:dyDescent="0.25">
      <c r="A47" s="8" t="s">
        <v>65</v>
      </c>
      <c r="B47">
        <v>-4.1865384615384578</v>
      </c>
    </row>
    <row r="48" spans="1:2" x14ac:dyDescent="0.25">
      <c r="A48" s="8" t="s">
        <v>51</v>
      </c>
      <c r="B48">
        <v>-4.2865384615384592</v>
      </c>
    </row>
    <row r="49" spans="1:2" x14ac:dyDescent="0.25">
      <c r="A49" s="8" t="s">
        <v>64</v>
      </c>
      <c r="B49">
        <v>-4.7865384615384592</v>
      </c>
    </row>
    <row r="50" spans="1:2" x14ac:dyDescent="0.25">
      <c r="A50" s="8" t="s">
        <v>40</v>
      </c>
      <c r="B50">
        <v>-4.9865384615384585</v>
      </c>
    </row>
    <row r="51" spans="1:2" x14ac:dyDescent="0.25">
      <c r="A51" s="8" t="s">
        <v>23</v>
      </c>
      <c r="B51">
        <v>-5.0865384615384599</v>
      </c>
    </row>
    <row r="52" spans="1:2" x14ac:dyDescent="0.25">
      <c r="A52" s="8" t="s">
        <v>45</v>
      </c>
      <c r="B52">
        <v>-5.6865384615384578</v>
      </c>
    </row>
    <row r="53" spans="1:2" x14ac:dyDescent="0.25">
      <c r="A53" s="8" t="s">
        <v>30</v>
      </c>
      <c r="B53">
        <v>-6.5865384615384599</v>
      </c>
    </row>
    <row r="54" spans="1:2" x14ac:dyDescent="0.25">
      <c r="A54" s="8" t="s">
        <v>27</v>
      </c>
      <c r="B54">
        <v>-7.1865384615384578</v>
      </c>
    </row>
    <row r="55" spans="1:2" x14ac:dyDescent="0.25">
      <c r="A55" s="8" t="s">
        <v>24</v>
      </c>
      <c r="B55">
        <v>-9.0865384615384599</v>
      </c>
    </row>
    <row r="56" spans="1:2" x14ac:dyDescent="0.25">
      <c r="A56" s="8" t="s">
        <v>76</v>
      </c>
      <c r="B56">
        <v>2.5278924253003565E-15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696B-AC88-4A5D-8447-21FD77C038A4}">
  <dimension ref="A3:B55"/>
  <sheetViews>
    <sheetView workbookViewId="0">
      <selection activeCell="D12" sqref="D12"/>
    </sheetView>
  </sheetViews>
  <sheetFormatPr defaultRowHeight="15" x14ac:dyDescent="0.25"/>
  <cols>
    <col min="1" max="1" width="18.7109375" bestFit="1" customWidth="1"/>
    <col min="2" max="2" width="19.140625" bestFit="1" customWidth="1"/>
  </cols>
  <sheetData>
    <row r="3" spans="1:2" x14ac:dyDescent="0.25">
      <c r="A3" s="7" t="s">
        <v>74</v>
      </c>
      <c r="B3" t="s">
        <v>75</v>
      </c>
    </row>
    <row r="4" spans="1:2" x14ac:dyDescent="0.25">
      <c r="A4" t="s">
        <v>19</v>
      </c>
      <c r="B4">
        <v>35.6</v>
      </c>
    </row>
    <row r="5" spans="1:2" x14ac:dyDescent="0.25">
      <c r="A5" t="s">
        <v>20</v>
      </c>
      <c r="B5">
        <v>29.8</v>
      </c>
    </row>
    <row r="6" spans="1:2" x14ac:dyDescent="0.25">
      <c r="A6" t="s">
        <v>21</v>
      </c>
      <c r="B6">
        <v>28.4</v>
      </c>
    </row>
    <row r="7" spans="1:2" x14ac:dyDescent="0.25">
      <c r="A7" t="s">
        <v>22</v>
      </c>
      <c r="B7">
        <v>34.5</v>
      </c>
    </row>
    <row r="8" spans="1:2" x14ac:dyDescent="0.25">
      <c r="A8" t="s">
        <v>23</v>
      </c>
      <c r="B8">
        <v>24.2</v>
      </c>
    </row>
    <row r="9" spans="1:2" x14ac:dyDescent="0.25">
      <c r="A9" t="s">
        <v>24</v>
      </c>
      <c r="B9">
        <v>20.2</v>
      </c>
    </row>
    <row r="10" spans="1:2" x14ac:dyDescent="0.25">
      <c r="A10" t="s">
        <v>25</v>
      </c>
      <c r="B10">
        <v>25.3</v>
      </c>
    </row>
    <row r="11" spans="1:2" x14ac:dyDescent="0.25">
      <c r="A11" t="s">
        <v>26</v>
      </c>
      <c r="B11">
        <v>29.7</v>
      </c>
    </row>
    <row r="12" spans="1:2" x14ac:dyDescent="0.25">
      <c r="A12" t="s">
        <v>27</v>
      </c>
      <c r="B12">
        <v>22.1</v>
      </c>
    </row>
    <row r="13" spans="1:2" x14ac:dyDescent="0.25">
      <c r="A13" t="s">
        <v>28</v>
      </c>
      <c r="B13">
        <v>26.8</v>
      </c>
    </row>
    <row r="14" spans="1:2" x14ac:dyDescent="0.25">
      <c r="A14" t="s">
        <v>29</v>
      </c>
      <c r="B14">
        <v>30.7</v>
      </c>
    </row>
    <row r="15" spans="1:2" x14ac:dyDescent="0.25">
      <c r="A15" t="s">
        <v>30</v>
      </c>
      <c r="B15">
        <v>22.7</v>
      </c>
    </row>
    <row r="16" spans="1:2" x14ac:dyDescent="0.25">
      <c r="A16" t="s">
        <v>31</v>
      </c>
      <c r="B16">
        <v>28.6</v>
      </c>
    </row>
    <row r="17" spans="1:2" x14ac:dyDescent="0.25">
      <c r="A17" t="s">
        <v>32</v>
      </c>
      <c r="B17">
        <v>30.8</v>
      </c>
    </row>
    <row r="18" spans="1:2" x14ac:dyDescent="0.25">
      <c r="A18" t="s">
        <v>33</v>
      </c>
      <c r="B18">
        <v>31.3</v>
      </c>
    </row>
    <row r="19" spans="1:2" x14ac:dyDescent="0.25">
      <c r="A19" t="s">
        <v>34</v>
      </c>
      <c r="B19">
        <v>32.1</v>
      </c>
    </row>
    <row r="20" spans="1:2" x14ac:dyDescent="0.25">
      <c r="A20" t="s">
        <v>35</v>
      </c>
      <c r="B20">
        <v>34.200000000000003</v>
      </c>
    </row>
    <row r="21" spans="1:2" x14ac:dyDescent="0.25">
      <c r="A21" t="s">
        <v>36</v>
      </c>
      <c r="B21">
        <v>34.6</v>
      </c>
    </row>
    <row r="22" spans="1:2" x14ac:dyDescent="0.25">
      <c r="A22" t="s">
        <v>37</v>
      </c>
      <c r="B22">
        <v>36.200000000000003</v>
      </c>
    </row>
    <row r="23" spans="1:2" x14ac:dyDescent="0.25">
      <c r="A23" t="s">
        <v>38</v>
      </c>
      <c r="B23">
        <v>30</v>
      </c>
    </row>
    <row r="24" spans="1:2" x14ac:dyDescent="0.25">
      <c r="A24" t="s">
        <v>39</v>
      </c>
      <c r="B24">
        <v>28.9</v>
      </c>
    </row>
    <row r="25" spans="1:2" x14ac:dyDescent="0.25">
      <c r="A25" t="s">
        <v>40</v>
      </c>
      <c r="B25">
        <v>24.3</v>
      </c>
    </row>
    <row r="26" spans="1:2" x14ac:dyDescent="0.25">
      <c r="A26" t="s">
        <v>41</v>
      </c>
      <c r="B26">
        <v>31.2</v>
      </c>
    </row>
    <row r="27" spans="1:2" x14ac:dyDescent="0.25">
      <c r="A27" t="s">
        <v>42</v>
      </c>
      <c r="B27">
        <v>26.1</v>
      </c>
    </row>
    <row r="28" spans="1:2" x14ac:dyDescent="0.25">
      <c r="A28" t="s">
        <v>43</v>
      </c>
      <c r="B28">
        <v>35.6</v>
      </c>
    </row>
    <row r="29" spans="1:2" x14ac:dyDescent="0.25">
      <c r="A29" t="s">
        <v>44</v>
      </c>
      <c r="B29">
        <v>32.4</v>
      </c>
    </row>
    <row r="30" spans="1:2" x14ac:dyDescent="0.25">
      <c r="A30" t="s">
        <v>45</v>
      </c>
      <c r="B30">
        <v>23.6</v>
      </c>
    </row>
    <row r="31" spans="1:2" x14ac:dyDescent="0.25">
      <c r="A31" t="s">
        <v>46</v>
      </c>
      <c r="B31">
        <v>31.4</v>
      </c>
    </row>
    <row r="32" spans="1:2" x14ac:dyDescent="0.25">
      <c r="A32" t="s">
        <v>47</v>
      </c>
      <c r="B32">
        <v>26.7</v>
      </c>
    </row>
    <row r="33" spans="1:2" x14ac:dyDescent="0.25">
      <c r="A33" t="s">
        <v>48</v>
      </c>
      <c r="B33">
        <v>26.3</v>
      </c>
    </row>
    <row r="34" spans="1:2" x14ac:dyDescent="0.25">
      <c r="A34" t="s">
        <v>49</v>
      </c>
      <c r="B34">
        <v>25.6</v>
      </c>
    </row>
    <row r="35" spans="1:2" x14ac:dyDescent="0.25">
      <c r="A35" t="s">
        <v>50</v>
      </c>
      <c r="B35">
        <v>28.8</v>
      </c>
    </row>
    <row r="36" spans="1:2" x14ac:dyDescent="0.25">
      <c r="A36" t="s">
        <v>51</v>
      </c>
      <c r="B36">
        <v>25</v>
      </c>
    </row>
    <row r="37" spans="1:2" x14ac:dyDescent="0.25">
      <c r="A37" t="s">
        <v>52</v>
      </c>
      <c r="B37">
        <v>30.1</v>
      </c>
    </row>
    <row r="38" spans="1:2" x14ac:dyDescent="0.25">
      <c r="A38" t="s">
        <v>53</v>
      </c>
      <c r="B38">
        <v>31</v>
      </c>
    </row>
    <row r="39" spans="1:2" x14ac:dyDescent="0.25">
      <c r="A39" t="s">
        <v>54</v>
      </c>
      <c r="B39">
        <v>29.8</v>
      </c>
    </row>
    <row r="40" spans="1:2" x14ac:dyDescent="0.25">
      <c r="A40" t="s">
        <v>55</v>
      </c>
      <c r="B40">
        <v>33.9</v>
      </c>
    </row>
    <row r="41" spans="1:2" x14ac:dyDescent="0.25">
      <c r="A41" t="s">
        <v>56</v>
      </c>
      <c r="B41">
        <v>30.1</v>
      </c>
    </row>
    <row r="42" spans="1:2" x14ac:dyDescent="0.25">
      <c r="A42" t="s">
        <v>57</v>
      </c>
      <c r="B42">
        <v>30</v>
      </c>
    </row>
    <row r="43" spans="1:2" x14ac:dyDescent="0.25">
      <c r="A43" t="s">
        <v>58</v>
      </c>
      <c r="B43">
        <v>29.5</v>
      </c>
    </row>
    <row r="44" spans="1:2" x14ac:dyDescent="0.25">
      <c r="A44" t="s">
        <v>59</v>
      </c>
      <c r="B44">
        <v>26</v>
      </c>
    </row>
    <row r="45" spans="1:2" x14ac:dyDescent="0.25">
      <c r="A45" t="s">
        <v>60</v>
      </c>
      <c r="B45">
        <v>31.7</v>
      </c>
    </row>
    <row r="46" spans="1:2" x14ac:dyDescent="0.25">
      <c r="A46" t="s">
        <v>61</v>
      </c>
      <c r="B46">
        <v>30.4</v>
      </c>
    </row>
    <row r="47" spans="1:2" x14ac:dyDescent="0.25">
      <c r="A47" t="s">
        <v>62</v>
      </c>
      <c r="B47">
        <v>33.799999999999997</v>
      </c>
    </row>
    <row r="48" spans="1:2" x14ac:dyDescent="0.25">
      <c r="A48" t="s">
        <v>63</v>
      </c>
      <c r="B48">
        <v>32.4</v>
      </c>
    </row>
    <row r="49" spans="1:2" x14ac:dyDescent="0.25">
      <c r="A49" t="s">
        <v>64</v>
      </c>
      <c r="B49">
        <v>24.5</v>
      </c>
    </row>
    <row r="50" spans="1:2" x14ac:dyDescent="0.25">
      <c r="A50" t="s">
        <v>65</v>
      </c>
      <c r="B50">
        <v>25.1</v>
      </c>
    </row>
    <row r="51" spans="1:2" x14ac:dyDescent="0.25">
      <c r="A51" t="s">
        <v>66</v>
      </c>
      <c r="B51">
        <v>29.2</v>
      </c>
    </row>
    <row r="52" spans="1:2" x14ac:dyDescent="0.25">
      <c r="A52" t="s">
        <v>67</v>
      </c>
      <c r="B52">
        <v>26.4</v>
      </c>
    </row>
    <row r="53" spans="1:2" x14ac:dyDescent="0.25">
      <c r="A53" t="s">
        <v>68</v>
      </c>
      <c r="B53">
        <v>35.6</v>
      </c>
    </row>
    <row r="54" spans="1:2" x14ac:dyDescent="0.25">
      <c r="A54" t="s">
        <v>69</v>
      </c>
      <c r="B54">
        <v>30.7</v>
      </c>
    </row>
    <row r="55" spans="1:2" x14ac:dyDescent="0.25">
      <c r="A55" t="s">
        <v>70</v>
      </c>
      <c r="B55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Clean data</vt:lpstr>
      <vt:lpstr>Raw data</vt:lpstr>
      <vt:lpstr> Top 10 States Pivot</vt:lpstr>
      <vt:lpstr>Obesity per Sq Mile Pivot</vt:lpstr>
      <vt:lpstr>Obesity Difference Pivot</vt:lpstr>
      <vt:lpstr>Map Pivot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IFEOMA IGWETU</dc:creator>
  <cp:keywords/>
  <dc:description/>
  <cp:lastModifiedBy>IFEOMA IGWETU</cp:lastModifiedBy>
  <cp:revision/>
  <dcterms:created xsi:type="dcterms:W3CDTF">2025-05-02T20:17:50Z</dcterms:created>
  <dcterms:modified xsi:type="dcterms:W3CDTF">2025-10-27T10:11:10Z</dcterms:modified>
  <cp:category/>
  <cp:contentStatus/>
</cp:coreProperties>
</file>