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7b43930d7809f1/Desktop/DA/"/>
    </mc:Choice>
  </mc:AlternateContent>
  <xr:revisionPtr revIDLastSave="8" documentId="8_{DC2C9376-24BE-4AB6-85AF-93DD2AD7DD98}" xr6:coauthVersionLast="47" xr6:coauthVersionMax="47" xr10:uidLastSave="{CF7BDEFE-BD65-4FAE-80A5-DE3708C25E57}"/>
  <bookViews>
    <workbookView xWindow="-98" yWindow="-98" windowWidth="23236" windowHeight="13875" activeTab="2" xr2:uid="{39718E41-B6C0-4DA6-8CDA-7B326F8637FE}"/>
  </bookViews>
  <sheets>
    <sheet name="Sheet1" sheetId="3" r:id="rId1"/>
    <sheet name="Sheet3" sheetId="9" r:id="rId2"/>
    <sheet name="world-population" sheetId="2" r:id="rId3"/>
    <sheet name="Merge" sheetId="5" r:id="rId4"/>
    <sheet name="Corelation" sheetId="7" r:id="rId5"/>
    <sheet name="Sheet6" sheetId="8" r:id="rId6"/>
    <sheet name="NData" sheetId="6" r:id="rId7"/>
    <sheet name="Sheet2" sheetId="4" r:id="rId8"/>
  </sheets>
  <definedNames>
    <definedName name="_xlchart.v1.0" hidden="1">'world-population'!$I$1</definedName>
    <definedName name="_xlchart.v1.1" hidden="1">'world-population'!$I$2:$I$73</definedName>
    <definedName name="ExternalData_1" localSheetId="2" hidden="1">'world-population'!$A$1:$M$71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3" i="2" l="1"/>
  <c r="D73" i="2"/>
  <c r="I8" i="9"/>
  <c r="I7" i="9"/>
  <c r="I6" i="9"/>
  <c r="I5" i="9"/>
  <c r="I4" i="9"/>
  <c r="I3" i="9"/>
  <c r="I2" i="9"/>
  <c r="I1" i="9"/>
  <c r="E9" i="9"/>
  <c r="E8" i="9"/>
  <c r="E7" i="9"/>
  <c r="E6" i="9"/>
  <c r="E5" i="9"/>
  <c r="E4" i="9"/>
  <c r="E3" i="9"/>
  <c r="E2" i="9"/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2" i="6"/>
  <c r="I2" i="6" l="1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K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3" i="2"/>
  <c r="I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6B5A1-4CA7-4B7E-A039-301BBF5FC8FB}" keepAlive="1" name="Query - world-population" description="Connection to the 'world-population' query in the workbook." type="5" refreshedVersion="8" background="1" saveData="1">
    <dbPr connection="Provider=Microsoft.Mashup.OleDb.1;Data Source=$Workbook$;Location=world-population;Extended Properties=&quot;&quot;" command="SELECT * FROM [world-population]"/>
  </connection>
</connections>
</file>

<file path=xl/sharedStrings.xml><?xml version="1.0" encoding="utf-8"?>
<sst xmlns="http://schemas.openxmlformats.org/spreadsheetml/2006/main" count="91" uniqueCount="22">
  <si>
    <t>year</t>
  </si>
  <si>
    <t>population</t>
  </si>
  <si>
    <t>Population (BN)</t>
  </si>
  <si>
    <t>yearly_growth_percentage</t>
  </si>
  <si>
    <t>Year-on-year Growth (%)</t>
  </si>
  <si>
    <t>Total Growth (%)</t>
  </si>
  <si>
    <t>yearly_growth</t>
  </si>
  <si>
    <t>Yearly growth (10 x M)</t>
  </si>
  <si>
    <t>Density per sq km</t>
  </si>
  <si>
    <t>urban_population</t>
  </si>
  <si>
    <t>Urban population. (BN)</t>
  </si>
  <si>
    <t>urban_population_percentage</t>
  </si>
  <si>
    <t>Urban Growth (%)</t>
  </si>
  <si>
    <t>Row Labels</t>
  </si>
  <si>
    <t>Grand Total</t>
  </si>
  <si>
    <t>Sum of Year-on-year Growth (%)</t>
  </si>
  <si>
    <t>Sum of Urban Growth (%)</t>
  </si>
  <si>
    <t>Total Coffee Production</t>
  </si>
  <si>
    <t>Coffee Production BN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</si>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</sst>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0" fontId="0" fillId="0" borderId="0" xfId="1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[World Population ^0 Coffee Data.xlsx]Sheet1!PivotTable3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Population Growth (%)”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Year-on-year Growth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Sheet1!$A$5:$A$75</c:f>
              <c:strCache>
                <c:ptCount val="70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</c:strCache>
            </c:strRef>
          </c:cat>
          <c:val>
            <c:numRef>
              <c:f>Sheet1!$B$5:$B$75</c:f>
              <c:numCache>
                <c:formatCode>0.00%</c:formatCode>
                <c:ptCount val="70"/>
                <c:pt idx="0">
                  <c:v>1.8800000000000001E-2</c:v>
                </c:pt>
                <c:pt idx="1">
                  <c:v>1.8100000000000002E-2</c:v>
                </c:pt>
                <c:pt idx="2">
                  <c:v>1.78E-2</c:v>
                </c:pt>
                <c:pt idx="3">
                  <c:v>1.7600000000000001E-2</c:v>
                </c:pt>
                <c:pt idx="4">
                  <c:v>1.77E-2</c:v>
                </c:pt>
                <c:pt idx="5">
                  <c:v>1.78E-2</c:v>
                </c:pt>
                <c:pt idx="6">
                  <c:v>1.7999999999999999E-2</c:v>
                </c:pt>
                <c:pt idx="7">
                  <c:v>1.8200000000000001E-2</c:v>
                </c:pt>
                <c:pt idx="8">
                  <c:v>1.84E-2</c:v>
                </c:pt>
                <c:pt idx="9">
                  <c:v>1.8599999999999998E-2</c:v>
                </c:pt>
                <c:pt idx="10">
                  <c:v>1.8700000000000001E-2</c:v>
                </c:pt>
                <c:pt idx="11">
                  <c:v>1.89E-2</c:v>
                </c:pt>
                <c:pt idx="12">
                  <c:v>1.9199999999999998E-2</c:v>
                </c:pt>
                <c:pt idx="13">
                  <c:v>1.9599999999999999E-2</c:v>
                </c:pt>
                <c:pt idx="14">
                  <c:v>0.02</c:v>
                </c:pt>
                <c:pt idx="15">
                  <c:v>2.0500000000000001E-2</c:v>
                </c:pt>
                <c:pt idx="16">
                  <c:v>2.0799999999999999E-2</c:v>
                </c:pt>
                <c:pt idx="17">
                  <c:v>2.0899999999999998E-2</c:v>
                </c:pt>
                <c:pt idx="18">
                  <c:v>2.0899999999999998E-2</c:v>
                </c:pt>
                <c:pt idx="19">
                  <c:v>2.06E-2</c:v>
                </c:pt>
                <c:pt idx="20">
                  <c:v>2.0400000000000001E-2</c:v>
                </c:pt>
                <c:pt idx="21">
                  <c:v>2.01E-2</c:v>
                </c:pt>
                <c:pt idx="22">
                  <c:v>1.9800000000000002E-2</c:v>
                </c:pt>
                <c:pt idx="23">
                  <c:v>1.9400000000000001E-2</c:v>
                </c:pt>
                <c:pt idx="24">
                  <c:v>1.89E-2</c:v>
                </c:pt>
                <c:pt idx="25">
                  <c:v>1.84E-2</c:v>
                </c:pt>
                <c:pt idx="26">
                  <c:v>1.7999999999999999E-2</c:v>
                </c:pt>
                <c:pt idx="27">
                  <c:v>1.77E-2</c:v>
                </c:pt>
                <c:pt idx="28">
                  <c:v>1.7600000000000001E-2</c:v>
                </c:pt>
                <c:pt idx="29">
                  <c:v>1.77E-2</c:v>
                </c:pt>
                <c:pt idx="30">
                  <c:v>1.77E-2</c:v>
                </c:pt>
                <c:pt idx="31">
                  <c:v>1.77E-2</c:v>
                </c:pt>
                <c:pt idx="32">
                  <c:v>1.78E-2</c:v>
                </c:pt>
                <c:pt idx="33">
                  <c:v>1.7999999999999999E-2</c:v>
                </c:pt>
                <c:pt idx="34">
                  <c:v>1.8200000000000001E-2</c:v>
                </c:pt>
                <c:pt idx="35">
                  <c:v>1.84E-2</c:v>
                </c:pt>
                <c:pt idx="36">
                  <c:v>1.8499999999999999E-2</c:v>
                </c:pt>
                <c:pt idx="37">
                  <c:v>1.84E-2</c:v>
                </c:pt>
                <c:pt idx="38">
                  <c:v>1.7899999999999999E-2</c:v>
                </c:pt>
                <c:pt idx="39">
                  <c:v>1.7100000000000001E-2</c:v>
                </c:pt>
                <c:pt idx="40">
                  <c:v>1.6299999999999999E-2</c:v>
                </c:pt>
                <c:pt idx="41">
                  <c:v>1.5599999999999999E-2</c:v>
                </c:pt>
                <c:pt idx="42">
                  <c:v>1.4999999999999999E-2</c:v>
                </c:pt>
                <c:pt idx="43">
                  <c:v>1.46E-2</c:v>
                </c:pt>
                <c:pt idx="44">
                  <c:v>1.43E-2</c:v>
                </c:pt>
                <c:pt idx="45">
                  <c:v>1.4E-2</c:v>
                </c:pt>
                <c:pt idx="46">
                  <c:v>1.38E-2</c:v>
                </c:pt>
                <c:pt idx="47">
                  <c:v>1.35E-2</c:v>
                </c:pt>
                <c:pt idx="48">
                  <c:v>1.3299999999999999E-2</c:v>
                </c:pt>
                <c:pt idx="49">
                  <c:v>1.3100000000000001E-2</c:v>
                </c:pt>
                <c:pt idx="50">
                  <c:v>1.29E-2</c:v>
                </c:pt>
                <c:pt idx="51">
                  <c:v>1.2699999999999999E-2</c:v>
                </c:pt>
                <c:pt idx="52">
                  <c:v>1.26E-2</c:v>
                </c:pt>
                <c:pt idx="53">
                  <c:v>1.2500000000000001E-2</c:v>
                </c:pt>
                <c:pt idx="54">
                  <c:v>1.2500000000000001E-2</c:v>
                </c:pt>
                <c:pt idx="55">
                  <c:v>1.2500000000000001E-2</c:v>
                </c:pt>
                <c:pt idx="56">
                  <c:v>1.24E-2</c:v>
                </c:pt>
                <c:pt idx="57">
                  <c:v>1.24E-2</c:v>
                </c:pt>
                <c:pt idx="58">
                  <c:v>1.23E-2</c:v>
                </c:pt>
                <c:pt idx="59">
                  <c:v>1.2200000000000001E-2</c:v>
                </c:pt>
                <c:pt idx="60">
                  <c:v>1.21E-2</c:v>
                </c:pt>
                <c:pt idx="61">
                  <c:v>1.2E-2</c:v>
                </c:pt>
                <c:pt idx="62">
                  <c:v>1.1900000000000001E-2</c:v>
                </c:pt>
                <c:pt idx="63">
                  <c:v>1.17E-2</c:v>
                </c:pt>
                <c:pt idx="64">
                  <c:v>1.1599999999999999E-2</c:v>
                </c:pt>
                <c:pt idx="65">
                  <c:v>1.14E-2</c:v>
                </c:pt>
                <c:pt idx="66">
                  <c:v>1.12E-2</c:v>
                </c:pt>
                <c:pt idx="67">
                  <c:v>1.0999999999999999E-2</c:v>
                </c:pt>
                <c:pt idx="68">
                  <c:v>1.0800000000000001E-2</c:v>
                </c:pt>
                <c:pt idx="69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7-4953-B325-7C5042C2F15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Urban Growth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Sheet1!$A$5:$A$75</c:f>
              <c:strCache>
                <c:ptCount val="70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</c:strCache>
            </c:strRef>
          </c:cat>
          <c:val>
            <c:numRef>
              <c:f>Sheet1!$C$5:$C$75</c:f>
              <c:numCache>
                <c:formatCode>0.00%</c:formatCode>
                <c:ptCount val="70"/>
                <c:pt idx="0">
                  <c:v>0</c:v>
                </c:pt>
                <c:pt idx="1">
                  <c:v>3.1242220639212111E-2</c:v>
                </c:pt>
                <c:pt idx="2">
                  <c:v>3.128737957795457E-2</c:v>
                </c:pt>
                <c:pt idx="3">
                  <c:v>3.1407778021673875E-2</c:v>
                </c:pt>
                <c:pt idx="4">
                  <c:v>3.1557745668710897E-2</c:v>
                </c:pt>
                <c:pt idx="5">
                  <c:v>3.1557631661825368E-2</c:v>
                </c:pt>
                <c:pt idx="6">
                  <c:v>3.1423090740548498E-2</c:v>
                </c:pt>
                <c:pt idx="7">
                  <c:v>3.1533093743673329E-2</c:v>
                </c:pt>
                <c:pt idx="8">
                  <c:v>3.1462093867335381E-2</c:v>
                </c:pt>
                <c:pt idx="9">
                  <c:v>3.12493240847979E-2</c:v>
                </c:pt>
                <c:pt idx="10">
                  <c:v>3.0854392069384819E-2</c:v>
                </c:pt>
                <c:pt idx="11">
                  <c:v>3.1210860711803436E-2</c:v>
                </c:pt>
                <c:pt idx="12">
                  <c:v>3.1409379588677212E-2</c:v>
                </c:pt>
                <c:pt idx="13">
                  <c:v>3.1402645808568927E-2</c:v>
                </c:pt>
                <c:pt idx="14">
                  <c:v>2.6477384172166506E-2</c:v>
                </c:pt>
                <c:pt idx="15">
                  <c:v>2.6524715460364331E-2</c:v>
                </c:pt>
                <c:pt idx="16">
                  <c:v>2.6699769708192891E-2</c:v>
                </c:pt>
                <c:pt idx="17">
                  <c:v>2.6638797435887169E-2</c:v>
                </c:pt>
                <c:pt idx="18">
                  <c:v>2.6362205971482977E-2</c:v>
                </c:pt>
                <c:pt idx="19">
                  <c:v>2.6050272763425912E-2</c:v>
                </c:pt>
                <c:pt idx="20">
                  <c:v>2.5563585044074848E-2</c:v>
                </c:pt>
                <c:pt idx="21">
                  <c:v>2.5849510770112508E-2</c:v>
                </c:pt>
                <c:pt idx="22">
                  <c:v>2.6281094207385676E-2</c:v>
                </c:pt>
                <c:pt idx="23">
                  <c:v>2.6642635262071345E-2</c:v>
                </c:pt>
                <c:pt idx="24">
                  <c:v>2.4974667579038736E-2</c:v>
                </c:pt>
                <c:pt idx="25">
                  <c:v>2.5185569681445068E-2</c:v>
                </c:pt>
                <c:pt idx="26">
                  <c:v>2.4751970050243075E-2</c:v>
                </c:pt>
                <c:pt idx="27">
                  <c:v>2.6531982628358954E-2</c:v>
                </c:pt>
                <c:pt idx="28">
                  <c:v>2.8153648396391708E-2</c:v>
                </c:pt>
                <c:pt idx="29">
                  <c:v>2.8240785419627837E-2</c:v>
                </c:pt>
                <c:pt idx="30">
                  <c:v>2.8511084632364563E-2</c:v>
                </c:pt>
                <c:pt idx="31">
                  <c:v>2.7667999868860434E-2</c:v>
                </c:pt>
                <c:pt idx="32">
                  <c:v>2.6798602939765912E-2</c:v>
                </c:pt>
                <c:pt idx="33">
                  <c:v>2.6937384511419846E-2</c:v>
                </c:pt>
                <c:pt idx="34">
                  <c:v>2.7022892006411805E-2</c:v>
                </c:pt>
                <c:pt idx="35">
                  <c:v>2.7224596606196909E-2</c:v>
                </c:pt>
                <c:pt idx="36">
                  <c:v>2.7284998113894253E-2</c:v>
                </c:pt>
                <c:pt idx="37">
                  <c:v>2.7016120347484046E-2</c:v>
                </c:pt>
                <c:pt idx="38">
                  <c:v>2.6199747133546399E-2</c:v>
                </c:pt>
                <c:pt idx="39">
                  <c:v>2.5563816494695416E-2</c:v>
                </c:pt>
                <c:pt idx="40">
                  <c:v>2.4990628706355718E-2</c:v>
                </c:pt>
                <c:pt idx="41">
                  <c:v>2.422827413576871E-2</c:v>
                </c:pt>
                <c:pt idx="42">
                  <c:v>2.3659838023134074E-2</c:v>
                </c:pt>
                <c:pt idx="43">
                  <c:v>2.3171638963789397E-2</c:v>
                </c:pt>
                <c:pt idx="44">
                  <c:v>2.2734450725175447E-2</c:v>
                </c:pt>
                <c:pt idx="45">
                  <c:v>2.2301002234227648E-2</c:v>
                </c:pt>
                <c:pt idx="46">
                  <c:v>2.1979962781422637E-2</c:v>
                </c:pt>
                <c:pt idx="47">
                  <c:v>2.1703494541764682E-2</c:v>
                </c:pt>
                <c:pt idx="48">
                  <c:v>2.1467250504993318E-2</c:v>
                </c:pt>
                <c:pt idx="49">
                  <c:v>2.1392944877975176E-2</c:v>
                </c:pt>
                <c:pt idx="50">
                  <c:v>2.2581605601629952E-2</c:v>
                </c:pt>
                <c:pt idx="51">
                  <c:v>2.3432372602306312E-2</c:v>
                </c:pt>
                <c:pt idx="52">
                  <c:v>2.3297959096651086E-2</c:v>
                </c:pt>
                <c:pt idx="53">
                  <c:v>2.3211895262105174E-2</c:v>
                </c:pt>
                <c:pt idx="54">
                  <c:v>2.3181659823515093E-2</c:v>
                </c:pt>
                <c:pt idx="55">
                  <c:v>2.2867583816193634E-2</c:v>
                </c:pt>
                <c:pt idx="56">
                  <c:v>2.2546045747521011E-2</c:v>
                </c:pt>
                <c:pt idx="57">
                  <c:v>2.2627177348146784E-2</c:v>
                </c:pt>
                <c:pt idx="58">
                  <c:v>2.2417819595147163E-2</c:v>
                </c:pt>
                <c:pt idx="59">
                  <c:v>2.218986985438591E-2</c:v>
                </c:pt>
                <c:pt idx="60">
                  <c:v>2.1295914064160353E-2</c:v>
                </c:pt>
                <c:pt idx="61">
                  <c:v>2.0814539535613429E-2</c:v>
                </c:pt>
                <c:pt idx="62">
                  <c:v>2.0584373464950373E-2</c:v>
                </c:pt>
                <c:pt idx="63">
                  <c:v>2.0350902878177458E-2</c:v>
                </c:pt>
                <c:pt idx="64">
                  <c:v>2.0156132777429312E-2</c:v>
                </c:pt>
                <c:pt idx="65">
                  <c:v>1.9880708215852427E-2</c:v>
                </c:pt>
                <c:pt idx="66">
                  <c:v>1.9586997460753233E-2</c:v>
                </c:pt>
                <c:pt idx="67">
                  <c:v>1.9232938399672092E-2</c:v>
                </c:pt>
                <c:pt idx="68">
                  <c:v>1.8868590746944712E-2</c:v>
                </c:pt>
                <c:pt idx="69">
                  <c:v>1.8481713544488014E-2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7-4953-B325-7C5042C2F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135840"/>
        <c:axId val="1999132480"/>
      </c:areaChart>
      <c:catAx>
        <c:axId val="199913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32480"/>
        <c:crosses val="autoZero"/>
        <c:auto val="1"/>
        <c:lblAlgn val="ctr"/>
        <c:lblOffset val="100"/>
        <c:noMultiLvlLbl val="0"/>
      </c:catAx>
      <c:valAx>
        <c:axId val="19991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3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NData!$K$1</c:f>
              <c:strCache>
                <c:ptCount val="1"/>
                <c:pt idx="0">
                  <c:v>Coffee Production BN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3934448818897638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NData!$J$2:$J$32</c:f>
              <c:numCache>
                <c:formatCode>0.00</c:formatCode>
                <c:ptCount val="31"/>
                <c:pt idx="0">
                  <c:v>2.2902280959999999</c:v>
                </c:pt>
                <c:pt idx="1">
                  <c:v>2.347462336</c:v>
                </c:pt>
                <c:pt idx="2">
                  <c:v>2.4043372970000001</c:v>
                </c:pt>
                <c:pt idx="3">
                  <c:v>2.4612235280000001</c:v>
                </c:pt>
                <c:pt idx="4">
                  <c:v>2.5182541110000001</c:v>
                </c:pt>
                <c:pt idx="5">
                  <c:v>2.5755052350000001</c:v>
                </c:pt>
                <c:pt idx="6">
                  <c:v>2.632941583</c:v>
                </c:pt>
                <c:pt idx="7">
                  <c:v>2.6908135409999998</c:v>
                </c:pt>
                <c:pt idx="8">
                  <c:v>2.7492135979999999</c:v>
                </c:pt>
                <c:pt idx="9">
                  <c:v>2.8082316550000002</c:v>
                </c:pt>
                <c:pt idx="10">
                  <c:v>2.8683079999999999</c:v>
                </c:pt>
                <c:pt idx="11">
                  <c:v>2.9330790000000002</c:v>
                </c:pt>
                <c:pt idx="12">
                  <c:v>3.001808</c:v>
                </c:pt>
                <c:pt idx="13">
                  <c:v>3.0717439999999998</c:v>
                </c:pt>
                <c:pt idx="14">
                  <c:v>3.1430449999999999</c:v>
                </c:pt>
                <c:pt idx="15">
                  <c:v>3.2159059999999999</c:v>
                </c:pt>
                <c:pt idx="16">
                  <c:v>3.2894459999999999</c:v>
                </c:pt>
                <c:pt idx="17">
                  <c:v>3.36361</c:v>
                </c:pt>
                <c:pt idx="18">
                  <c:v>3.4397190000000002</c:v>
                </c:pt>
                <c:pt idx="19">
                  <c:v>3.5168300000000001</c:v>
                </c:pt>
                <c:pt idx="20">
                  <c:v>3.594868</c:v>
                </c:pt>
                <c:pt idx="21">
                  <c:v>3.671424</c:v>
                </c:pt>
                <c:pt idx="22">
                  <c:v>3.747843</c:v>
                </c:pt>
                <c:pt idx="23">
                  <c:v>3.8249900000000001</c:v>
                </c:pt>
                <c:pt idx="24">
                  <c:v>3.9028320000000001</c:v>
                </c:pt>
                <c:pt idx="25">
                  <c:v>3.9814980000000002</c:v>
                </c:pt>
                <c:pt idx="26">
                  <c:v>4.0606530000000003</c:v>
                </c:pt>
                <c:pt idx="27">
                  <c:v>4.1401890000000003</c:v>
                </c:pt>
                <c:pt idx="28">
                  <c:v>4.2198169999999999</c:v>
                </c:pt>
                <c:pt idx="29">
                  <c:v>4.2994389999999996</c:v>
                </c:pt>
                <c:pt idx="30">
                  <c:v>4.3788999999999998</c:v>
                </c:pt>
              </c:numCache>
            </c:numRef>
          </c:xVal>
          <c:yVal>
            <c:numRef>
              <c:f>NData!$K$2:$K$32</c:f>
              <c:numCache>
                <c:formatCode>General</c:formatCode>
                <c:ptCount val="31"/>
                <c:pt idx="0">
                  <c:v>5.5937999999999999</c:v>
                </c:pt>
                <c:pt idx="1">
                  <c:v>6.0761399999999997</c:v>
                </c:pt>
                <c:pt idx="2">
                  <c:v>5.9112600000000004</c:v>
                </c:pt>
                <c:pt idx="3">
                  <c:v>5.5055399999999999</c:v>
                </c:pt>
                <c:pt idx="4">
                  <c:v>5.59884</c:v>
                </c:pt>
                <c:pt idx="5">
                  <c:v>5.2392599999999998</c:v>
                </c:pt>
                <c:pt idx="6">
                  <c:v>6.1986600000000003</c:v>
                </c:pt>
                <c:pt idx="7">
                  <c:v>5.99322</c:v>
                </c:pt>
                <c:pt idx="8">
                  <c:v>6.5319599999999998</c:v>
                </c:pt>
                <c:pt idx="9">
                  <c:v>7.8830400000000003</c:v>
                </c:pt>
                <c:pt idx="10">
                  <c:v>6.8246399999999996</c:v>
                </c:pt>
                <c:pt idx="11">
                  <c:v>6.4741200000000001</c:v>
                </c:pt>
                <c:pt idx="12">
                  <c:v>7.3574999999999999</c:v>
                </c:pt>
                <c:pt idx="13">
                  <c:v>6.3301800000000004</c:v>
                </c:pt>
                <c:pt idx="14">
                  <c:v>6.9647399999999999</c:v>
                </c:pt>
                <c:pt idx="15">
                  <c:v>6.6700799999999996</c:v>
                </c:pt>
                <c:pt idx="16">
                  <c:v>8.1240000000000006</c:v>
                </c:pt>
                <c:pt idx="17">
                  <c:v>7.3105200000000004</c:v>
                </c:pt>
                <c:pt idx="18">
                  <c:v>8.0880600000000005</c:v>
                </c:pt>
                <c:pt idx="19">
                  <c:v>7.6724399999999999</c:v>
                </c:pt>
                <c:pt idx="20">
                  <c:v>8.4045000000000005</c:v>
                </c:pt>
                <c:pt idx="21">
                  <c:v>8.4796200000000006</c:v>
                </c:pt>
                <c:pt idx="22">
                  <c:v>9.07104</c:v>
                </c:pt>
                <c:pt idx="23">
                  <c:v>9.2345400000000009</c:v>
                </c:pt>
                <c:pt idx="24">
                  <c:v>9.0179399999999994</c:v>
                </c:pt>
                <c:pt idx="25">
                  <c:v>9.3675599999999992</c:v>
                </c:pt>
                <c:pt idx="26">
                  <c:v>9.7390799999999995</c:v>
                </c:pt>
                <c:pt idx="27">
                  <c:v>9.8215800000000009</c:v>
                </c:pt>
                <c:pt idx="28">
                  <c:v>10.34778</c:v>
                </c:pt>
                <c:pt idx="29">
                  <c:v>9.9031800000000008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1-4ADB-8971-F32E46508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62943"/>
        <c:axId val="770468223"/>
      </c:scatterChart>
      <c:valAx>
        <c:axId val="77046294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Urban Population (BN)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8223"/>
        <c:crosses val="autoZero"/>
        <c:crossBetween val="midCat"/>
      </c:valAx>
      <c:valAx>
        <c:axId val="770468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 Production (BN)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6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NData!$C$1</c:f>
              <c:strCache>
                <c:ptCount val="1"/>
                <c:pt idx="0">
                  <c:v>Population (BN)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NData!$C$2:$C$32</c:f>
              <c:numCache>
                <c:formatCode>0.00</c:formatCode>
                <c:ptCount val="31"/>
                <c:pt idx="0">
                  <c:v>5.327231061</c:v>
                </c:pt>
                <c:pt idx="1">
                  <c:v>5.4142894439999996</c:v>
                </c:pt>
                <c:pt idx="2">
                  <c:v>5.4989198090000002</c:v>
                </c:pt>
                <c:pt idx="3">
                  <c:v>5.5815975460000002</c:v>
                </c:pt>
                <c:pt idx="4">
                  <c:v>5.6631504269999997</c:v>
                </c:pt>
                <c:pt idx="5">
                  <c:v>5.7442129790000003</c:v>
                </c:pt>
                <c:pt idx="6">
                  <c:v>5.8248919509999997</c:v>
                </c:pt>
                <c:pt idx="7">
                  <c:v>5.9050457879999998</c:v>
                </c:pt>
                <c:pt idx="8">
                  <c:v>5.9847939419999996</c:v>
                </c:pt>
                <c:pt idx="9">
                  <c:v>6.0642390549999998</c:v>
                </c:pt>
                <c:pt idx="10">
                  <c:v>6.1434939999999996</c:v>
                </c:pt>
                <c:pt idx="11">
                  <c:v>6.2226270000000001</c:v>
                </c:pt>
                <c:pt idx="12">
                  <c:v>6.3017729999999998</c:v>
                </c:pt>
                <c:pt idx="13">
                  <c:v>6.3811850000000003</c:v>
                </c:pt>
                <c:pt idx="14">
                  <c:v>6.4611590000000003</c:v>
                </c:pt>
                <c:pt idx="15">
                  <c:v>6.5419070000000001</c:v>
                </c:pt>
                <c:pt idx="16">
                  <c:v>6.6235179999999998</c:v>
                </c:pt>
                <c:pt idx="17">
                  <c:v>6.7059470000000001</c:v>
                </c:pt>
                <c:pt idx="18">
                  <c:v>6.7890889999999997</c:v>
                </c:pt>
                <c:pt idx="19">
                  <c:v>6.8727669999999996</c:v>
                </c:pt>
                <c:pt idx="20">
                  <c:v>6.9568240000000001</c:v>
                </c:pt>
                <c:pt idx="21">
                  <c:v>7.041194</c:v>
                </c:pt>
                <c:pt idx="22">
                  <c:v>7.1258280000000003</c:v>
                </c:pt>
                <c:pt idx="23">
                  <c:v>7.2105819999999996</c:v>
                </c:pt>
                <c:pt idx="24">
                  <c:v>7.2952909999999997</c:v>
                </c:pt>
                <c:pt idx="25">
                  <c:v>7.3797969999999999</c:v>
                </c:pt>
                <c:pt idx="26">
                  <c:v>7.4640219999999999</c:v>
                </c:pt>
                <c:pt idx="27">
                  <c:v>7.5478589999999999</c:v>
                </c:pt>
                <c:pt idx="28">
                  <c:v>7.6310909999999996</c:v>
                </c:pt>
                <c:pt idx="29">
                  <c:v>7.7134679999999998</c:v>
                </c:pt>
                <c:pt idx="30">
                  <c:v>7.7949999999999999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1CF-94B1-B877AA928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767167"/>
        <c:axId val="1448767647"/>
      </c:barChart>
      <c:lineChart>
        <c:grouping val="standard"/>
        <c:varyColors val="0"/>
        <c:ser>
          <c:idx val="1"/>
          <c:order val="1"/>
          <c:tx>
            <c:strRef>
              <c:f>NData!$K$1</c:f>
              <c:strCache>
                <c:ptCount val="1"/>
                <c:pt idx="0">
                  <c:v>Coffee Production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NData!$K$2:$K$32</c:f>
              <c:numCache>
                <c:formatCode>General</c:formatCode>
                <c:ptCount val="31"/>
                <c:pt idx="0">
                  <c:v>5.5937999999999999</c:v>
                </c:pt>
                <c:pt idx="1">
                  <c:v>6.0761399999999997</c:v>
                </c:pt>
                <c:pt idx="2">
                  <c:v>5.9112600000000004</c:v>
                </c:pt>
                <c:pt idx="3">
                  <c:v>5.5055399999999999</c:v>
                </c:pt>
                <c:pt idx="4">
                  <c:v>5.59884</c:v>
                </c:pt>
                <c:pt idx="5">
                  <c:v>5.2392599999999998</c:v>
                </c:pt>
                <c:pt idx="6">
                  <c:v>6.1986600000000003</c:v>
                </c:pt>
                <c:pt idx="7">
                  <c:v>5.99322</c:v>
                </c:pt>
                <c:pt idx="8">
                  <c:v>6.5319599999999998</c:v>
                </c:pt>
                <c:pt idx="9">
                  <c:v>7.8830400000000003</c:v>
                </c:pt>
                <c:pt idx="10">
                  <c:v>6.8246399999999996</c:v>
                </c:pt>
                <c:pt idx="11">
                  <c:v>6.4741200000000001</c:v>
                </c:pt>
                <c:pt idx="12">
                  <c:v>7.3574999999999999</c:v>
                </c:pt>
                <c:pt idx="13">
                  <c:v>6.3301800000000004</c:v>
                </c:pt>
                <c:pt idx="14">
                  <c:v>6.9647399999999999</c:v>
                </c:pt>
                <c:pt idx="15">
                  <c:v>6.6700799999999996</c:v>
                </c:pt>
                <c:pt idx="16">
                  <c:v>8.1240000000000006</c:v>
                </c:pt>
                <c:pt idx="17">
                  <c:v>7.3105200000000004</c:v>
                </c:pt>
                <c:pt idx="18">
                  <c:v>8.0880600000000005</c:v>
                </c:pt>
                <c:pt idx="19">
                  <c:v>7.6724399999999999</c:v>
                </c:pt>
                <c:pt idx="20">
                  <c:v>8.4045000000000005</c:v>
                </c:pt>
                <c:pt idx="21">
                  <c:v>8.4796200000000006</c:v>
                </c:pt>
                <c:pt idx="22">
                  <c:v>9.07104</c:v>
                </c:pt>
                <c:pt idx="23">
                  <c:v>9.2345400000000009</c:v>
                </c:pt>
                <c:pt idx="24">
                  <c:v>9.0179399999999994</c:v>
                </c:pt>
                <c:pt idx="25">
                  <c:v>9.3675599999999992</c:v>
                </c:pt>
                <c:pt idx="26">
                  <c:v>9.7390799999999995</c:v>
                </c:pt>
                <c:pt idx="27">
                  <c:v>9.8215800000000009</c:v>
                </c:pt>
                <c:pt idx="28">
                  <c:v>10.34778</c:v>
                </c:pt>
                <c:pt idx="29">
                  <c:v>9.9031800000000008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C-41CF-94B1-B877AA928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016592"/>
        <c:axId val="1448769567"/>
      </c:lineChart>
      <c:dateAx>
        <c:axId val="144876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67647"/>
        <c:crosses val="autoZero"/>
        <c:auto val="0"/>
        <c:lblOffset val="100"/>
        <c:baseTimeUnit val="days"/>
      </c:dateAx>
      <c:valAx>
        <c:axId val="144876764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67167"/>
        <c:crosses val="autoZero"/>
        <c:crossBetween val="between"/>
      </c:valAx>
      <c:valAx>
        <c:axId val="1448769567"/>
        <c:scaling>
          <c:orientation val="minMax"/>
          <c:min val="4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16592"/>
        <c:crosses val="max"/>
        <c:crossBetween val="between"/>
      </c:valAx>
      <c:catAx>
        <c:axId val="24101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144876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</a:t>
            </a:r>
            <a:r>
              <a:rPr 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orld population and Coffee production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9064590256548405"/>
          <c:y val="4.6084980388143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NData!$C$1</c:f>
              <c:strCache>
                <c:ptCount val="1"/>
                <c:pt idx="0">
                  <c:v>Population (BN)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NData!$A$2:$A$32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NData!$C$2:$C$32</c:f>
              <c:numCache>
                <c:formatCode>0.00</c:formatCode>
                <c:ptCount val="31"/>
                <c:pt idx="0">
                  <c:v>5.327231061</c:v>
                </c:pt>
                <c:pt idx="1">
                  <c:v>5.4142894439999996</c:v>
                </c:pt>
                <c:pt idx="2">
                  <c:v>5.4989198090000002</c:v>
                </c:pt>
                <c:pt idx="3">
                  <c:v>5.5815975460000002</c:v>
                </c:pt>
                <c:pt idx="4">
                  <c:v>5.6631504269999997</c:v>
                </c:pt>
                <c:pt idx="5">
                  <c:v>5.7442129790000003</c:v>
                </c:pt>
                <c:pt idx="6">
                  <c:v>5.8248919509999997</c:v>
                </c:pt>
                <c:pt idx="7">
                  <c:v>5.9050457879999998</c:v>
                </c:pt>
                <c:pt idx="8">
                  <c:v>5.9847939419999996</c:v>
                </c:pt>
                <c:pt idx="9">
                  <c:v>6.0642390549999998</c:v>
                </c:pt>
                <c:pt idx="10">
                  <c:v>6.1434939999999996</c:v>
                </c:pt>
                <c:pt idx="11">
                  <c:v>6.2226270000000001</c:v>
                </c:pt>
                <c:pt idx="12">
                  <c:v>6.3017729999999998</c:v>
                </c:pt>
                <c:pt idx="13">
                  <c:v>6.3811850000000003</c:v>
                </c:pt>
                <c:pt idx="14">
                  <c:v>6.4611590000000003</c:v>
                </c:pt>
                <c:pt idx="15">
                  <c:v>6.5419070000000001</c:v>
                </c:pt>
                <c:pt idx="16">
                  <c:v>6.6235179999999998</c:v>
                </c:pt>
                <c:pt idx="17">
                  <c:v>6.7059470000000001</c:v>
                </c:pt>
                <c:pt idx="18">
                  <c:v>6.7890889999999997</c:v>
                </c:pt>
                <c:pt idx="19">
                  <c:v>6.8727669999999996</c:v>
                </c:pt>
                <c:pt idx="20">
                  <c:v>6.9568240000000001</c:v>
                </c:pt>
                <c:pt idx="21">
                  <c:v>7.041194</c:v>
                </c:pt>
                <c:pt idx="22">
                  <c:v>7.1258280000000003</c:v>
                </c:pt>
                <c:pt idx="23">
                  <c:v>7.2105819999999996</c:v>
                </c:pt>
                <c:pt idx="24">
                  <c:v>7.2952909999999997</c:v>
                </c:pt>
                <c:pt idx="25">
                  <c:v>7.3797969999999999</c:v>
                </c:pt>
                <c:pt idx="26">
                  <c:v>7.4640219999999999</c:v>
                </c:pt>
                <c:pt idx="27">
                  <c:v>7.5478589999999999</c:v>
                </c:pt>
                <c:pt idx="28">
                  <c:v>7.6310909999999996</c:v>
                </c:pt>
                <c:pt idx="29">
                  <c:v>7.7134679999999998</c:v>
                </c:pt>
                <c:pt idx="30">
                  <c:v>7.7949999999999999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3-45DF-B4EE-CAD3EDE689A9}"/>
            </c:ext>
          </c:extLst>
        </c:ser>
        <c:ser>
          <c:idx val="1"/>
          <c:order val="1"/>
          <c:tx>
            <c:strRef>
              <c:f>NData!$K$1</c:f>
              <c:strCache>
                <c:ptCount val="1"/>
                <c:pt idx="0">
                  <c:v>Coffee Production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NData!$A$2:$A$32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NData!$K$2:$K$32</c:f>
              <c:numCache>
                <c:formatCode>General</c:formatCode>
                <c:ptCount val="31"/>
                <c:pt idx="0">
                  <c:v>5.5937999999999999</c:v>
                </c:pt>
                <c:pt idx="1">
                  <c:v>6.0761399999999997</c:v>
                </c:pt>
                <c:pt idx="2">
                  <c:v>5.9112600000000004</c:v>
                </c:pt>
                <c:pt idx="3">
                  <c:v>5.5055399999999999</c:v>
                </c:pt>
                <c:pt idx="4">
                  <c:v>5.59884</c:v>
                </c:pt>
                <c:pt idx="5">
                  <c:v>5.2392599999999998</c:v>
                </c:pt>
                <c:pt idx="6">
                  <c:v>6.1986600000000003</c:v>
                </c:pt>
                <c:pt idx="7">
                  <c:v>5.99322</c:v>
                </c:pt>
                <c:pt idx="8">
                  <c:v>6.5319599999999998</c:v>
                </c:pt>
                <c:pt idx="9">
                  <c:v>7.8830400000000003</c:v>
                </c:pt>
                <c:pt idx="10">
                  <c:v>6.8246399999999996</c:v>
                </c:pt>
                <c:pt idx="11">
                  <c:v>6.4741200000000001</c:v>
                </c:pt>
                <c:pt idx="12">
                  <c:v>7.3574999999999999</c:v>
                </c:pt>
                <c:pt idx="13">
                  <c:v>6.3301800000000004</c:v>
                </c:pt>
                <c:pt idx="14">
                  <c:v>6.9647399999999999</c:v>
                </c:pt>
                <c:pt idx="15">
                  <c:v>6.6700799999999996</c:v>
                </c:pt>
                <c:pt idx="16">
                  <c:v>8.1240000000000006</c:v>
                </c:pt>
                <c:pt idx="17">
                  <c:v>7.3105200000000004</c:v>
                </c:pt>
                <c:pt idx="18">
                  <c:v>8.0880600000000005</c:v>
                </c:pt>
                <c:pt idx="19">
                  <c:v>7.6724399999999999</c:v>
                </c:pt>
                <c:pt idx="20">
                  <c:v>8.4045000000000005</c:v>
                </c:pt>
                <c:pt idx="21">
                  <c:v>8.4796200000000006</c:v>
                </c:pt>
                <c:pt idx="22">
                  <c:v>9.07104</c:v>
                </c:pt>
                <c:pt idx="23">
                  <c:v>9.2345400000000009</c:v>
                </c:pt>
                <c:pt idx="24">
                  <c:v>9.0179399999999994</c:v>
                </c:pt>
                <c:pt idx="25">
                  <c:v>9.3675599999999992</c:v>
                </c:pt>
                <c:pt idx="26">
                  <c:v>9.7390799999999995</c:v>
                </c:pt>
                <c:pt idx="27">
                  <c:v>9.8215800000000009</c:v>
                </c:pt>
                <c:pt idx="28">
                  <c:v>10.34778</c:v>
                </c:pt>
                <c:pt idx="29">
                  <c:v>9.9031800000000008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3-45DF-B4EE-CAD3EDE68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68144"/>
        <c:axId val="351766704"/>
      </c:lineChart>
      <c:catAx>
        <c:axId val="35176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66704"/>
        <c:crosses val="autoZero"/>
        <c:auto val="1"/>
        <c:lblAlgn val="ctr"/>
        <c:lblOffset val="100"/>
        <c:noMultiLvlLbl val="0"/>
      </c:catAx>
      <c:valAx>
        <c:axId val="351766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 in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6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Urban </a:t>
            </a:r>
            <a:r>
              <a:rPr 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population and Coffee production 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NData!$J$1</c:f>
              <c:strCache>
                <c:ptCount val="1"/>
                <c:pt idx="0">
                  <c:v>Urban population. (BN)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NData!$A$2:$A$32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NData!$J$2:$J$32</c:f>
              <c:numCache>
                <c:formatCode>0.00</c:formatCode>
                <c:ptCount val="31"/>
                <c:pt idx="0">
                  <c:v>2.2902280959999999</c:v>
                </c:pt>
                <c:pt idx="1">
                  <c:v>2.347462336</c:v>
                </c:pt>
                <c:pt idx="2">
                  <c:v>2.4043372970000001</c:v>
                </c:pt>
                <c:pt idx="3">
                  <c:v>2.4612235280000001</c:v>
                </c:pt>
                <c:pt idx="4">
                  <c:v>2.5182541110000001</c:v>
                </c:pt>
                <c:pt idx="5">
                  <c:v>2.5755052350000001</c:v>
                </c:pt>
                <c:pt idx="6">
                  <c:v>2.632941583</c:v>
                </c:pt>
                <c:pt idx="7">
                  <c:v>2.6908135409999998</c:v>
                </c:pt>
                <c:pt idx="8">
                  <c:v>2.7492135979999999</c:v>
                </c:pt>
                <c:pt idx="9">
                  <c:v>2.8082316550000002</c:v>
                </c:pt>
                <c:pt idx="10">
                  <c:v>2.8683079999999999</c:v>
                </c:pt>
                <c:pt idx="11">
                  <c:v>2.9330790000000002</c:v>
                </c:pt>
                <c:pt idx="12">
                  <c:v>3.001808</c:v>
                </c:pt>
                <c:pt idx="13">
                  <c:v>3.0717439999999998</c:v>
                </c:pt>
                <c:pt idx="14">
                  <c:v>3.1430449999999999</c:v>
                </c:pt>
                <c:pt idx="15">
                  <c:v>3.2159059999999999</c:v>
                </c:pt>
                <c:pt idx="16">
                  <c:v>3.2894459999999999</c:v>
                </c:pt>
                <c:pt idx="17">
                  <c:v>3.36361</c:v>
                </c:pt>
                <c:pt idx="18">
                  <c:v>3.4397190000000002</c:v>
                </c:pt>
                <c:pt idx="19">
                  <c:v>3.5168300000000001</c:v>
                </c:pt>
                <c:pt idx="20">
                  <c:v>3.594868</c:v>
                </c:pt>
                <c:pt idx="21">
                  <c:v>3.671424</c:v>
                </c:pt>
                <c:pt idx="22">
                  <c:v>3.747843</c:v>
                </c:pt>
                <c:pt idx="23">
                  <c:v>3.8249900000000001</c:v>
                </c:pt>
                <c:pt idx="24">
                  <c:v>3.9028320000000001</c:v>
                </c:pt>
                <c:pt idx="25">
                  <c:v>3.9814980000000002</c:v>
                </c:pt>
                <c:pt idx="26">
                  <c:v>4.0606530000000003</c:v>
                </c:pt>
                <c:pt idx="27">
                  <c:v>4.1401890000000003</c:v>
                </c:pt>
                <c:pt idx="28">
                  <c:v>4.2198169999999999</c:v>
                </c:pt>
                <c:pt idx="29">
                  <c:v>4.2994389999999996</c:v>
                </c:pt>
                <c:pt idx="30">
                  <c:v>4.3788999999999998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1-4C61-9992-D825D33BABB1}"/>
            </c:ext>
          </c:extLst>
        </c:ser>
        <c:ser>
          <c:idx val="1"/>
          <c:order val="1"/>
          <c:tx>
            <c:strRef>
              <c:f>NData!$K$1</c:f>
              <c:strCache>
                <c:ptCount val="1"/>
                <c:pt idx="0">
                  <c:v>Coffee Production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NData!$A$2:$A$32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NData!$K$2:$K$32</c:f>
              <c:numCache>
                <c:formatCode>General</c:formatCode>
                <c:ptCount val="31"/>
                <c:pt idx="0">
                  <c:v>5.5937999999999999</c:v>
                </c:pt>
                <c:pt idx="1">
                  <c:v>6.0761399999999997</c:v>
                </c:pt>
                <c:pt idx="2">
                  <c:v>5.9112600000000004</c:v>
                </c:pt>
                <c:pt idx="3">
                  <c:v>5.5055399999999999</c:v>
                </c:pt>
                <c:pt idx="4">
                  <c:v>5.59884</c:v>
                </c:pt>
                <c:pt idx="5">
                  <c:v>5.2392599999999998</c:v>
                </c:pt>
                <c:pt idx="6">
                  <c:v>6.1986600000000003</c:v>
                </c:pt>
                <c:pt idx="7">
                  <c:v>5.99322</c:v>
                </c:pt>
                <c:pt idx="8">
                  <c:v>6.5319599999999998</c:v>
                </c:pt>
                <c:pt idx="9">
                  <c:v>7.8830400000000003</c:v>
                </c:pt>
                <c:pt idx="10">
                  <c:v>6.8246399999999996</c:v>
                </c:pt>
                <c:pt idx="11">
                  <c:v>6.4741200000000001</c:v>
                </c:pt>
                <c:pt idx="12">
                  <c:v>7.3574999999999999</c:v>
                </c:pt>
                <c:pt idx="13">
                  <c:v>6.3301800000000004</c:v>
                </c:pt>
                <c:pt idx="14">
                  <c:v>6.9647399999999999</c:v>
                </c:pt>
                <c:pt idx="15">
                  <c:v>6.6700799999999996</c:v>
                </c:pt>
                <c:pt idx="16">
                  <c:v>8.1240000000000006</c:v>
                </c:pt>
                <c:pt idx="17">
                  <c:v>7.3105200000000004</c:v>
                </c:pt>
                <c:pt idx="18">
                  <c:v>8.0880600000000005</c:v>
                </c:pt>
                <c:pt idx="19">
                  <c:v>7.6724399999999999</c:v>
                </c:pt>
                <c:pt idx="20">
                  <c:v>8.4045000000000005</c:v>
                </c:pt>
                <c:pt idx="21">
                  <c:v>8.4796200000000006</c:v>
                </c:pt>
                <c:pt idx="22">
                  <c:v>9.07104</c:v>
                </c:pt>
                <c:pt idx="23">
                  <c:v>9.2345400000000009</c:v>
                </c:pt>
                <c:pt idx="24">
                  <c:v>9.0179399999999994</c:v>
                </c:pt>
                <c:pt idx="25">
                  <c:v>9.3675599999999992</c:v>
                </c:pt>
                <c:pt idx="26">
                  <c:v>9.7390799999999995</c:v>
                </c:pt>
                <c:pt idx="27">
                  <c:v>9.8215800000000009</c:v>
                </c:pt>
                <c:pt idx="28">
                  <c:v>10.34778</c:v>
                </c:pt>
                <c:pt idx="29">
                  <c:v>9.9031800000000008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1-4C61-9992-D825D33B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759984"/>
        <c:axId val="351740784"/>
      </c:lineChart>
      <c:catAx>
        <c:axId val="35175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40784"/>
        <c:crosses val="autoZero"/>
        <c:auto val="1"/>
        <c:lblAlgn val="ctr"/>
        <c:lblOffset val="100"/>
        <c:noMultiLvlLbl val="0"/>
      </c:catAx>
      <c:valAx>
        <c:axId val="351740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Growth in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W</a:t>
            </a:r>
            <a:r>
              <a:rPr 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orld population and Coffee production 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NData!$C$1</c:f>
              <c:strCache>
                <c:ptCount val="1"/>
                <c:pt idx="0">
                  <c:v>Population (BN)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NData!$A$2:$A$32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NData!$C$2:$C$32</c:f>
              <c:numCache>
                <c:formatCode>0.00</c:formatCode>
                <c:ptCount val="31"/>
                <c:pt idx="0">
                  <c:v>5.327231061</c:v>
                </c:pt>
                <c:pt idx="1">
                  <c:v>5.4142894439999996</c:v>
                </c:pt>
                <c:pt idx="2">
                  <c:v>5.4989198090000002</c:v>
                </c:pt>
                <c:pt idx="3">
                  <c:v>5.5815975460000002</c:v>
                </c:pt>
                <c:pt idx="4">
                  <c:v>5.6631504269999997</c:v>
                </c:pt>
                <c:pt idx="5">
                  <c:v>5.7442129790000003</c:v>
                </c:pt>
                <c:pt idx="6">
                  <c:v>5.8248919509999997</c:v>
                </c:pt>
                <c:pt idx="7">
                  <c:v>5.9050457879999998</c:v>
                </c:pt>
                <c:pt idx="8">
                  <c:v>5.9847939419999996</c:v>
                </c:pt>
                <c:pt idx="9">
                  <c:v>6.0642390549999998</c:v>
                </c:pt>
                <c:pt idx="10">
                  <c:v>6.1434939999999996</c:v>
                </c:pt>
                <c:pt idx="11">
                  <c:v>6.2226270000000001</c:v>
                </c:pt>
                <c:pt idx="12">
                  <c:v>6.3017729999999998</c:v>
                </c:pt>
                <c:pt idx="13">
                  <c:v>6.3811850000000003</c:v>
                </c:pt>
                <c:pt idx="14">
                  <c:v>6.4611590000000003</c:v>
                </c:pt>
                <c:pt idx="15">
                  <c:v>6.5419070000000001</c:v>
                </c:pt>
                <c:pt idx="16">
                  <c:v>6.6235179999999998</c:v>
                </c:pt>
                <c:pt idx="17">
                  <c:v>6.7059470000000001</c:v>
                </c:pt>
                <c:pt idx="18">
                  <c:v>6.7890889999999997</c:v>
                </c:pt>
                <c:pt idx="19">
                  <c:v>6.8727669999999996</c:v>
                </c:pt>
                <c:pt idx="20">
                  <c:v>6.9568240000000001</c:v>
                </c:pt>
                <c:pt idx="21">
                  <c:v>7.041194</c:v>
                </c:pt>
                <c:pt idx="22">
                  <c:v>7.1258280000000003</c:v>
                </c:pt>
                <c:pt idx="23">
                  <c:v>7.2105819999999996</c:v>
                </c:pt>
                <c:pt idx="24">
                  <c:v>7.2952909999999997</c:v>
                </c:pt>
                <c:pt idx="25">
                  <c:v>7.3797969999999999</c:v>
                </c:pt>
                <c:pt idx="26">
                  <c:v>7.4640219999999999</c:v>
                </c:pt>
                <c:pt idx="27">
                  <c:v>7.5478589999999999</c:v>
                </c:pt>
                <c:pt idx="28">
                  <c:v>7.6310909999999996</c:v>
                </c:pt>
                <c:pt idx="29">
                  <c:v>7.7134679999999998</c:v>
                </c:pt>
                <c:pt idx="30">
                  <c:v>7.7949999999999999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D-4B3B-85A2-ACD4A034286E}"/>
            </c:ext>
          </c:extLst>
        </c:ser>
        <c:ser>
          <c:idx val="1"/>
          <c:order val="1"/>
          <c:tx>
            <c:strRef>
              <c:f>NData!$K$1</c:f>
              <c:strCache>
                <c:ptCount val="1"/>
                <c:pt idx="0">
                  <c:v>Coffee Production BN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NData!$A$2:$A$32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NData!$K$2:$K$32</c:f>
              <c:numCache>
                <c:formatCode>General</c:formatCode>
                <c:ptCount val="31"/>
                <c:pt idx="0">
                  <c:v>5.5937999999999999</c:v>
                </c:pt>
                <c:pt idx="1">
                  <c:v>6.0761399999999997</c:v>
                </c:pt>
                <c:pt idx="2">
                  <c:v>5.9112600000000004</c:v>
                </c:pt>
                <c:pt idx="3">
                  <c:v>5.5055399999999999</c:v>
                </c:pt>
                <c:pt idx="4">
                  <c:v>5.59884</c:v>
                </c:pt>
                <c:pt idx="5">
                  <c:v>5.2392599999999998</c:v>
                </c:pt>
                <c:pt idx="6">
                  <c:v>6.1986600000000003</c:v>
                </c:pt>
                <c:pt idx="7">
                  <c:v>5.99322</c:v>
                </c:pt>
                <c:pt idx="8">
                  <c:v>6.5319599999999998</c:v>
                </c:pt>
                <c:pt idx="9">
                  <c:v>7.8830400000000003</c:v>
                </c:pt>
                <c:pt idx="10">
                  <c:v>6.8246399999999996</c:v>
                </c:pt>
                <c:pt idx="11">
                  <c:v>6.4741200000000001</c:v>
                </c:pt>
                <c:pt idx="12">
                  <c:v>7.3574999999999999</c:v>
                </c:pt>
                <c:pt idx="13">
                  <c:v>6.3301800000000004</c:v>
                </c:pt>
                <c:pt idx="14">
                  <c:v>6.9647399999999999</c:v>
                </c:pt>
                <c:pt idx="15">
                  <c:v>6.6700799999999996</c:v>
                </c:pt>
                <c:pt idx="16">
                  <c:v>8.1240000000000006</c:v>
                </c:pt>
                <c:pt idx="17">
                  <c:v>7.3105200000000004</c:v>
                </c:pt>
                <c:pt idx="18">
                  <c:v>8.0880600000000005</c:v>
                </c:pt>
                <c:pt idx="19">
                  <c:v>7.6724399999999999</c:v>
                </c:pt>
                <c:pt idx="20">
                  <c:v>8.4045000000000005</c:v>
                </c:pt>
                <c:pt idx="21">
                  <c:v>8.4796200000000006</c:v>
                </c:pt>
                <c:pt idx="22">
                  <c:v>9.07104</c:v>
                </c:pt>
                <c:pt idx="23">
                  <c:v>9.2345400000000009</c:v>
                </c:pt>
                <c:pt idx="24">
                  <c:v>9.0179399999999994</c:v>
                </c:pt>
                <c:pt idx="25">
                  <c:v>9.3675599999999992</c:v>
                </c:pt>
                <c:pt idx="26">
                  <c:v>9.7390799999999995</c:v>
                </c:pt>
                <c:pt idx="27">
                  <c:v>9.8215800000000009</c:v>
                </c:pt>
                <c:pt idx="28">
                  <c:v>10.34778</c:v>
                </c:pt>
                <c:pt idx="29">
                  <c:v>9.9031800000000008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D-4B3B-85A2-ACD4A034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444272"/>
        <c:axId val="1262441392"/>
      </c:barChart>
      <c:catAx>
        <c:axId val="126244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41392"/>
        <c:crosses val="autoZero"/>
        <c:auto val="1"/>
        <c:lblAlgn val="ctr"/>
        <c:lblOffset val="100"/>
        <c:noMultiLvlLbl val="0"/>
      </c:catAx>
      <c:valAx>
        <c:axId val="12624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in billion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Population Dynamics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72088764946048411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24-4830-ACD4-7833ADAD896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24-4830-ACD4-7833ADAD896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24-4830-ACD4-7833ADAD89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24-4830-ACD4-7833ADAD89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24-4830-ACD4-7833ADAD89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24-4830-ACD4-7833ADAD896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24-4830-ACD4-7833ADAD896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24-4830-ACD4-7833ADAD89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Sheet3!$I$1:$I$8</c:f>
              <c:numCache>
                <c:formatCode>General</c:formatCode>
                <c:ptCount val="8"/>
                <c:pt idx="0">
                  <c:v>19</c:v>
                </c:pt>
                <c:pt idx="1">
                  <c:v>23.5</c:v>
                </c:pt>
                <c:pt idx="2">
                  <c:v>28</c:v>
                </c:pt>
                <c:pt idx="3">
                  <c:v>32.5</c:v>
                </c:pt>
                <c:pt idx="4">
                  <c:v>36</c:v>
                </c:pt>
                <c:pt idx="5">
                  <c:v>41</c:v>
                </c:pt>
                <c:pt idx="6">
                  <c:v>45.5</c:v>
                </c:pt>
                <c:pt idx="7">
                  <c:v>50</c:v>
                </c:pt>
              </c:numCache>
            </c:numRef>
          </c:cat>
          <c:val>
            <c:numRef>
              <c:f>Sheet3!$J$1:$J$8</c:f>
              <c:numCache>
                <c:formatCode>General</c:formatCode>
                <c:ptCount val="8"/>
                <c:pt idx="0">
                  <c:v>12</c:v>
                </c:pt>
                <c:pt idx="1">
                  <c:v>9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1-4FBA-9A84-860C83F3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20230079"/>
        <c:axId val="503392655"/>
      </c:barChart>
      <c:catAx>
        <c:axId val="52023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92655"/>
        <c:crosses val="autoZero"/>
        <c:auto val="1"/>
        <c:lblAlgn val="ctr"/>
        <c:lblOffset val="100"/>
        <c:noMultiLvlLbl val="0"/>
      </c:catAx>
      <c:valAx>
        <c:axId val="5033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Number of Associated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3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World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'world-population'!$C$1</c:f>
              <c:strCache>
                <c:ptCount val="1"/>
                <c:pt idx="0">
                  <c:v>Population (BN)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'world-population'!$A$2:$A$71</c:f>
              <c:numCache>
                <c:formatCode>General</c:formatCode>
                <c:ptCount val="70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</c:numCache>
            </c:numRef>
          </c:cat>
          <c:val>
            <c:numRef>
              <c:f>'world-population'!$C$2:$C$71</c:f>
              <c:numCache>
                <c:formatCode>0.00</c:formatCode>
                <c:ptCount val="70"/>
                <c:pt idx="0">
                  <c:v>2.5840342610000002</c:v>
                </c:pt>
                <c:pt idx="1">
                  <c:v>2.6308615620000002</c:v>
                </c:pt>
                <c:pt idx="2">
                  <c:v>2.6776089600000001</c:v>
                </c:pt>
                <c:pt idx="3">
                  <c:v>2.7248467409999999</c:v>
                </c:pt>
                <c:pt idx="4">
                  <c:v>2.7730199359999999</c:v>
                </c:pt>
                <c:pt idx="5">
                  <c:v>2.8224432820000001</c:v>
                </c:pt>
                <c:pt idx="6">
                  <c:v>2.8733060899999998</c:v>
                </c:pt>
                <c:pt idx="7">
                  <c:v>2.9256867049999999</c:v>
                </c:pt>
                <c:pt idx="8">
                  <c:v>2.979576185</c:v>
                </c:pt>
                <c:pt idx="9">
                  <c:v>3.0349497479999998</c:v>
                </c:pt>
                <c:pt idx="10">
                  <c:v>3.0918435070000001</c:v>
                </c:pt>
                <c:pt idx="11">
                  <c:v>3.1504207950000001</c:v>
                </c:pt>
                <c:pt idx="12">
                  <c:v>3.2110010089999999</c:v>
                </c:pt>
                <c:pt idx="13">
                  <c:v>3.273978338</c:v>
                </c:pt>
                <c:pt idx="14">
                  <c:v>3.3395835969999998</c:v>
                </c:pt>
                <c:pt idx="15">
                  <c:v>3.4079226299999998</c:v>
                </c:pt>
                <c:pt idx="16">
                  <c:v>3.4787699619999999</c:v>
                </c:pt>
                <c:pt idx="17">
                  <c:v>3.5515991269999998</c:v>
                </c:pt>
                <c:pt idx="18">
                  <c:v>3.6256806269999999</c:v>
                </c:pt>
                <c:pt idx="19">
                  <c:v>3.7004370459999998</c:v>
                </c:pt>
                <c:pt idx="20">
                  <c:v>3.7757596169999998</c:v>
                </c:pt>
                <c:pt idx="21">
                  <c:v>3.8516502450000001</c:v>
                </c:pt>
                <c:pt idx="22">
                  <c:v>3.927780238</c:v>
                </c:pt>
                <c:pt idx="23">
                  <c:v>4.0037941720000001</c:v>
                </c:pt>
                <c:pt idx="24">
                  <c:v>4.0794806059999997</c:v>
                </c:pt>
                <c:pt idx="25">
                  <c:v>4.1546668640000002</c:v>
                </c:pt>
                <c:pt idx="26">
                  <c:v>4.2295060600000003</c:v>
                </c:pt>
                <c:pt idx="27">
                  <c:v>4.3045335009999999</c:v>
                </c:pt>
                <c:pt idx="28">
                  <c:v>4.3805060999999998</c:v>
                </c:pt>
                <c:pt idx="29">
                  <c:v>4.4580035139999996</c:v>
                </c:pt>
                <c:pt idx="30">
                  <c:v>4.5369967620000002</c:v>
                </c:pt>
                <c:pt idx="31">
                  <c:v>4.6173865420000002</c:v>
                </c:pt>
                <c:pt idx="32">
                  <c:v>4.6995693039999997</c:v>
                </c:pt>
                <c:pt idx="33">
                  <c:v>4.7840116210000003</c:v>
                </c:pt>
                <c:pt idx="34">
                  <c:v>4.87092174</c:v>
                </c:pt>
                <c:pt idx="35">
                  <c:v>4.9605679120000001</c:v>
                </c:pt>
                <c:pt idx="36">
                  <c:v>5.0525221470000004</c:v>
                </c:pt>
                <c:pt idx="37">
                  <c:v>5.1454260080000003</c:v>
                </c:pt>
                <c:pt idx="38">
                  <c:v>5.2374415580000004</c:v>
                </c:pt>
                <c:pt idx="39">
                  <c:v>5.327231061</c:v>
                </c:pt>
                <c:pt idx="40">
                  <c:v>5.4142894439999996</c:v>
                </c:pt>
                <c:pt idx="41">
                  <c:v>5.4989198090000002</c:v>
                </c:pt>
                <c:pt idx="42">
                  <c:v>5.5815975460000002</c:v>
                </c:pt>
                <c:pt idx="43">
                  <c:v>5.6631504269999997</c:v>
                </c:pt>
                <c:pt idx="44">
                  <c:v>5.7442129790000003</c:v>
                </c:pt>
                <c:pt idx="45">
                  <c:v>5.8248919509999997</c:v>
                </c:pt>
                <c:pt idx="46">
                  <c:v>5.9050457879999998</c:v>
                </c:pt>
                <c:pt idx="47">
                  <c:v>5.9847939419999996</c:v>
                </c:pt>
                <c:pt idx="48">
                  <c:v>6.0642390549999998</c:v>
                </c:pt>
                <c:pt idx="49">
                  <c:v>6.1434939999999996</c:v>
                </c:pt>
                <c:pt idx="50">
                  <c:v>6.2226270000000001</c:v>
                </c:pt>
                <c:pt idx="51">
                  <c:v>6.3017729999999998</c:v>
                </c:pt>
                <c:pt idx="52">
                  <c:v>6.3811850000000003</c:v>
                </c:pt>
                <c:pt idx="53">
                  <c:v>6.4611590000000003</c:v>
                </c:pt>
                <c:pt idx="54">
                  <c:v>6.5419070000000001</c:v>
                </c:pt>
                <c:pt idx="55">
                  <c:v>6.6235179999999998</c:v>
                </c:pt>
                <c:pt idx="56">
                  <c:v>6.7059470000000001</c:v>
                </c:pt>
                <c:pt idx="57">
                  <c:v>6.7890889999999997</c:v>
                </c:pt>
                <c:pt idx="58">
                  <c:v>6.8727669999999996</c:v>
                </c:pt>
                <c:pt idx="59">
                  <c:v>6.9568240000000001</c:v>
                </c:pt>
                <c:pt idx="60">
                  <c:v>7.041194</c:v>
                </c:pt>
                <c:pt idx="61">
                  <c:v>7.1258280000000003</c:v>
                </c:pt>
                <c:pt idx="62">
                  <c:v>7.2105819999999996</c:v>
                </c:pt>
                <c:pt idx="63">
                  <c:v>7.2952909999999997</c:v>
                </c:pt>
                <c:pt idx="64">
                  <c:v>7.3797969999999999</c:v>
                </c:pt>
                <c:pt idx="65">
                  <c:v>7.4640219999999999</c:v>
                </c:pt>
                <c:pt idx="66">
                  <c:v>7.5478589999999999</c:v>
                </c:pt>
                <c:pt idx="67">
                  <c:v>7.6310909999999996</c:v>
                </c:pt>
                <c:pt idx="68">
                  <c:v>7.7134679999999998</c:v>
                </c:pt>
                <c:pt idx="69">
                  <c:v>7.7949999999999999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4-459A-B099-53A04007F120}"/>
            </c:ext>
          </c:extLst>
        </c:ser>
        <c:ser>
          <c:idx val="1"/>
          <c:order val="1"/>
          <c:tx>
            <c:strRef>
              <c:f>'world-population'!$H$1</c:f>
              <c:strCache>
                <c:ptCount val="1"/>
                <c:pt idx="0">
                  <c:v>Yearly growth (10 x 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'world-population'!$A$2:$A$71</c:f>
              <c:numCache>
                <c:formatCode>General</c:formatCode>
                <c:ptCount val="70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</c:numCache>
            </c:numRef>
          </c:cat>
          <c:val>
            <c:numRef>
              <c:f>'world-population'!$H$2:$H$71</c:f>
              <c:numCache>
                <c:formatCode>0.00</c:formatCode>
                <c:ptCount val="70"/>
                <c:pt idx="0">
                  <c:v>4.7603112000000003</c:v>
                </c:pt>
                <c:pt idx="1">
                  <c:v>4.6827300999999997</c:v>
                </c:pt>
                <c:pt idx="2">
                  <c:v>4.6747398000000002</c:v>
                </c:pt>
                <c:pt idx="3">
                  <c:v>4.7237780999999996</c:v>
                </c:pt>
                <c:pt idx="4">
                  <c:v>4.8173195</c:v>
                </c:pt>
                <c:pt idx="5">
                  <c:v>4.9423345999999997</c:v>
                </c:pt>
                <c:pt idx="6">
                  <c:v>5.0862807999999999</c:v>
                </c:pt>
                <c:pt idx="7">
                  <c:v>5.2380614999999997</c:v>
                </c:pt>
                <c:pt idx="8">
                  <c:v>5.3889480000000001</c:v>
                </c:pt>
                <c:pt idx="9">
                  <c:v>5.5373562999999999</c:v>
                </c:pt>
                <c:pt idx="10">
                  <c:v>5.6893758999999999</c:v>
                </c:pt>
                <c:pt idx="11">
                  <c:v>5.8577288000000003</c:v>
                </c:pt>
                <c:pt idx="12">
                  <c:v>6.0580214000000003</c:v>
                </c:pt>
                <c:pt idx="13">
                  <c:v>6.2977328999999997</c:v>
                </c:pt>
                <c:pt idx="14">
                  <c:v>6.5605259</c:v>
                </c:pt>
                <c:pt idx="15">
                  <c:v>6.8339033000000002</c:v>
                </c:pt>
                <c:pt idx="16">
                  <c:v>7.0847331999999996</c:v>
                </c:pt>
                <c:pt idx="17">
                  <c:v>7.2829164999999998</c:v>
                </c:pt>
                <c:pt idx="18">
                  <c:v>7.40815</c:v>
                </c:pt>
                <c:pt idx="19">
                  <c:v>7.4756419000000003</c:v>
                </c:pt>
                <c:pt idx="20">
                  <c:v>7.5322570999999998</c:v>
                </c:pt>
                <c:pt idx="21">
                  <c:v>7.5890627999999998</c:v>
                </c:pt>
                <c:pt idx="22">
                  <c:v>7.6129993000000002</c:v>
                </c:pt>
                <c:pt idx="23">
                  <c:v>7.6013934000000001</c:v>
                </c:pt>
                <c:pt idx="24">
                  <c:v>7.5686434</c:v>
                </c:pt>
                <c:pt idx="25">
                  <c:v>7.5186257999999997</c:v>
                </c:pt>
                <c:pt idx="26">
                  <c:v>7.4839196000000001</c:v>
                </c:pt>
                <c:pt idx="27">
                  <c:v>7.5027441000000001</c:v>
                </c:pt>
                <c:pt idx="28">
                  <c:v>7.5972599000000001</c:v>
                </c:pt>
                <c:pt idx="29">
                  <c:v>7.7497413999999996</c:v>
                </c:pt>
                <c:pt idx="30">
                  <c:v>7.8993247999999996</c:v>
                </c:pt>
                <c:pt idx="31">
                  <c:v>8.0389780000000002</c:v>
                </c:pt>
                <c:pt idx="32">
                  <c:v>8.2182762</c:v>
                </c:pt>
                <c:pt idx="33">
                  <c:v>8.4442316999999996</c:v>
                </c:pt>
                <c:pt idx="34">
                  <c:v>8.6910118999999995</c:v>
                </c:pt>
                <c:pt idx="35">
                  <c:v>8.9646171999999993</c:v>
                </c:pt>
                <c:pt idx="36">
                  <c:v>9.1954235000000004</c:v>
                </c:pt>
                <c:pt idx="37">
                  <c:v>9.2903860999999992</c:v>
                </c:pt>
                <c:pt idx="38">
                  <c:v>9.2015550000000008</c:v>
                </c:pt>
                <c:pt idx="39">
                  <c:v>8.9789502999999993</c:v>
                </c:pt>
                <c:pt idx="40">
                  <c:v>8.7058382999999999</c:v>
                </c:pt>
                <c:pt idx="41">
                  <c:v>8.4630364999999994</c:v>
                </c:pt>
                <c:pt idx="42">
                  <c:v>8.2677736999999993</c:v>
                </c:pt>
                <c:pt idx="43">
                  <c:v>8.1552880999999999</c:v>
                </c:pt>
                <c:pt idx="44">
                  <c:v>8.1062551999999997</c:v>
                </c:pt>
                <c:pt idx="45">
                  <c:v>8.0678972000000009</c:v>
                </c:pt>
                <c:pt idx="46">
                  <c:v>8.0153836999999992</c:v>
                </c:pt>
                <c:pt idx="47">
                  <c:v>7.9748153999999998</c:v>
                </c:pt>
                <c:pt idx="48">
                  <c:v>7.9445113000000003</c:v>
                </c:pt>
                <c:pt idx="49">
                  <c:v>7.9255000000000004</c:v>
                </c:pt>
                <c:pt idx="50">
                  <c:v>7.9132999999999996</c:v>
                </c:pt>
                <c:pt idx="51">
                  <c:v>7.9146999999999998</c:v>
                </c:pt>
                <c:pt idx="52">
                  <c:v>7.9412000000000003</c:v>
                </c:pt>
                <c:pt idx="53">
                  <c:v>7.9973999999999998</c:v>
                </c:pt>
                <c:pt idx="54">
                  <c:v>8.0747999999999998</c:v>
                </c:pt>
                <c:pt idx="55">
                  <c:v>8.1610999999999994</c:v>
                </c:pt>
                <c:pt idx="56">
                  <c:v>8.2429000000000006</c:v>
                </c:pt>
                <c:pt idx="57">
                  <c:v>8.3141999999999996</c:v>
                </c:pt>
                <c:pt idx="58">
                  <c:v>8.3678000000000008</c:v>
                </c:pt>
                <c:pt idx="59">
                  <c:v>8.4056999999999995</c:v>
                </c:pt>
                <c:pt idx="60">
                  <c:v>8.4370999999999992</c:v>
                </c:pt>
                <c:pt idx="61">
                  <c:v>8.4634</c:v>
                </c:pt>
                <c:pt idx="62">
                  <c:v>8.4754000000000005</c:v>
                </c:pt>
                <c:pt idx="63">
                  <c:v>8.4709000000000003</c:v>
                </c:pt>
                <c:pt idx="64">
                  <c:v>8.4505999999999997</c:v>
                </c:pt>
                <c:pt idx="65">
                  <c:v>8.4224999999999994</c:v>
                </c:pt>
                <c:pt idx="66">
                  <c:v>8.3836999999999993</c:v>
                </c:pt>
                <c:pt idx="67">
                  <c:v>8.3231999999999999</c:v>
                </c:pt>
                <c:pt idx="68">
                  <c:v>8.2377000000000002</c:v>
                </c:pt>
                <c:pt idx="69">
                  <c:v>8.1331000000000007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4-459A-B099-53A04007F120}"/>
            </c:ext>
          </c:extLst>
        </c:ser>
        <c:ser>
          <c:idx val="2"/>
          <c:order val="2"/>
          <c:tx>
            <c:strRef>
              <c:f>'world-population'!$L$1</c:f>
              <c:strCache>
                <c:ptCount val="1"/>
                <c:pt idx="0">
                  <c:v>Urban population. (BN)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'world-population'!$A$2:$A$71</c:f>
              <c:numCache>
                <c:formatCode>General</c:formatCode>
                <c:ptCount val="70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</c:numCache>
            </c:numRef>
          </c:cat>
          <c:val>
            <c:numRef>
              <c:f>'world-population'!$L$2:$L$71</c:f>
              <c:numCache>
                <c:formatCode>0.00</c:formatCode>
                <c:ptCount val="70"/>
                <c:pt idx="0">
                  <c:v>0.775067697</c:v>
                </c:pt>
                <c:pt idx="1">
                  <c:v>0.79928253299999996</c:v>
                </c:pt>
                <c:pt idx="2">
                  <c:v>0.82428998899999995</c:v>
                </c:pt>
                <c:pt idx="3">
                  <c:v>0.85017910600000002</c:v>
                </c:pt>
                <c:pt idx="4">
                  <c:v>0.87700884199999996</c:v>
                </c:pt>
                <c:pt idx="5">
                  <c:v>0.90468516399999999</c:v>
                </c:pt>
                <c:pt idx="6">
                  <c:v>0.93311316799999999</c:v>
                </c:pt>
                <c:pt idx="7">
                  <c:v>0.962537113</c:v>
                </c:pt>
                <c:pt idx="8">
                  <c:v>0.99282054600000003</c:v>
                </c:pt>
                <c:pt idx="9">
                  <c:v>1.023845517</c:v>
                </c:pt>
                <c:pt idx="10">
                  <c:v>1.055435648</c:v>
                </c:pt>
                <c:pt idx="11">
                  <c:v>1.088376703</c:v>
                </c:pt>
                <c:pt idx="12">
                  <c:v>1.12256194</c:v>
                </c:pt>
                <c:pt idx="13">
                  <c:v>1.157813355</c:v>
                </c:pt>
                <c:pt idx="14">
                  <c:v>1.1884692240000001</c:v>
                </c:pt>
                <c:pt idx="15">
                  <c:v>1.2199930320000001</c:v>
                </c:pt>
                <c:pt idx="16">
                  <c:v>1.252566565</c:v>
                </c:pt>
                <c:pt idx="17">
                  <c:v>1.285933432</c:v>
                </c:pt>
                <c:pt idx="18">
                  <c:v>1.319833474</c:v>
                </c:pt>
                <c:pt idx="19">
                  <c:v>1.3542154959999999</c:v>
                </c:pt>
                <c:pt idx="20">
                  <c:v>1.3888340990000001</c:v>
                </c:pt>
                <c:pt idx="21">
                  <c:v>1.424734781</c:v>
                </c:pt>
                <c:pt idx="22">
                  <c:v>1.4621783699999999</c:v>
                </c:pt>
                <c:pt idx="23">
                  <c:v>1.501134655</c:v>
                </c:pt>
                <c:pt idx="24">
                  <c:v>1.5386249940000001</c:v>
                </c:pt>
                <c:pt idx="25">
                  <c:v>1.577376141</c:v>
                </c:pt>
                <c:pt idx="26">
                  <c:v>1.616419308</c:v>
                </c:pt>
                <c:pt idx="27">
                  <c:v>1.6593061170000001</c:v>
                </c:pt>
                <c:pt idx="28">
                  <c:v>1.706021638</c:v>
                </c:pt>
                <c:pt idx="29">
                  <c:v>1.7542010290000001</c:v>
                </c:pt>
                <c:pt idx="30">
                  <c:v>1.804215203</c:v>
                </c:pt>
                <c:pt idx="31">
                  <c:v>1.854134229</c:v>
                </c:pt>
                <c:pt idx="32">
                  <c:v>1.903822436</c:v>
                </c:pt>
                <c:pt idx="33">
                  <c:v>1.9551064330000001</c:v>
                </c:pt>
                <c:pt idx="34">
                  <c:v>2.0079390629999998</c:v>
                </c:pt>
                <c:pt idx="35">
                  <c:v>2.0626043940000001</c:v>
                </c:pt>
                <c:pt idx="36">
                  <c:v>2.118882551</c:v>
                </c:pt>
                <c:pt idx="37">
                  <c:v>2.176126537</c:v>
                </c:pt>
                <c:pt idx="38">
                  <c:v>2.2331405019999999</c:v>
                </c:pt>
                <c:pt idx="39">
                  <c:v>2.2902280959999999</c:v>
                </c:pt>
                <c:pt idx="40">
                  <c:v>2.347462336</c:v>
                </c:pt>
                <c:pt idx="41">
                  <c:v>2.4043372970000001</c:v>
                </c:pt>
                <c:pt idx="42">
                  <c:v>2.4612235280000001</c:v>
                </c:pt>
                <c:pt idx="43">
                  <c:v>2.5182541110000001</c:v>
                </c:pt>
                <c:pt idx="44">
                  <c:v>2.5755052350000001</c:v>
                </c:pt>
                <c:pt idx="45">
                  <c:v>2.632941583</c:v>
                </c:pt>
                <c:pt idx="46">
                  <c:v>2.6908135409999998</c:v>
                </c:pt>
                <c:pt idx="47">
                  <c:v>2.7492135979999999</c:v>
                </c:pt>
                <c:pt idx="48">
                  <c:v>2.8082316550000002</c:v>
                </c:pt>
                <c:pt idx="49">
                  <c:v>2.8683079999999999</c:v>
                </c:pt>
                <c:pt idx="50">
                  <c:v>2.9330790000000002</c:v>
                </c:pt>
                <c:pt idx="51">
                  <c:v>3.001808</c:v>
                </c:pt>
                <c:pt idx="52">
                  <c:v>3.0717439999999998</c:v>
                </c:pt>
                <c:pt idx="53">
                  <c:v>3.1430449999999999</c:v>
                </c:pt>
                <c:pt idx="54">
                  <c:v>3.2159059999999999</c:v>
                </c:pt>
                <c:pt idx="55">
                  <c:v>3.2894459999999999</c:v>
                </c:pt>
                <c:pt idx="56">
                  <c:v>3.36361</c:v>
                </c:pt>
                <c:pt idx="57">
                  <c:v>3.4397190000000002</c:v>
                </c:pt>
                <c:pt idx="58">
                  <c:v>3.5168300000000001</c:v>
                </c:pt>
                <c:pt idx="59">
                  <c:v>3.594868</c:v>
                </c:pt>
                <c:pt idx="60">
                  <c:v>3.671424</c:v>
                </c:pt>
                <c:pt idx="61">
                  <c:v>3.747843</c:v>
                </c:pt>
                <c:pt idx="62">
                  <c:v>3.8249900000000001</c:v>
                </c:pt>
                <c:pt idx="63">
                  <c:v>3.9028320000000001</c:v>
                </c:pt>
                <c:pt idx="64">
                  <c:v>3.9814980000000002</c:v>
                </c:pt>
                <c:pt idx="65">
                  <c:v>4.0606530000000003</c:v>
                </c:pt>
                <c:pt idx="66">
                  <c:v>4.1401890000000003</c:v>
                </c:pt>
                <c:pt idx="67">
                  <c:v>4.2198169999999999</c:v>
                </c:pt>
                <c:pt idx="68">
                  <c:v>4.2994389999999996</c:v>
                </c:pt>
                <c:pt idx="69">
                  <c:v>4.3788999999999998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4-459A-B099-53A04007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299887"/>
        <c:axId val="2053314287"/>
      </c:lineChart>
      <c:catAx>
        <c:axId val="205329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14287"/>
        <c:crosses val="autoZero"/>
        <c:auto val="1"/>
        <c:lblAlgn val="ctr"/>
        <c:lblOffset val="100"/>
        <c:noMultiLvlLbl val="0"/>
      </c:catAx>
      <c:valAx>
        <c:axId val="20533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Number of People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9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Growth</a:t>
            </a:r>
          </a:p>
        </c:rich>
      </c:tx>
      <c:layout>
        <c:manualLayout>
          <c:xMode val="edge"/>
          <c:yMode val="edge"/>
          <c:x val="0.40955250788632502"/>
          <c:y val="2.75298167424639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'world-population'!$F$1</c:f>
              <c:strCache>
                <c:ptCount val="1"/>
                <c:pt idx="0">
                  <c:v>Total Growth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'world-population'!$A$2:$A$71</c:f>
              <c:numCache>
                <c:formatCode>General</c:formatCode>
                <c:ptCount val="70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</c:numCache>
            </c:numRef>
          </c:cat>
          <c:val>
            <c:numRef>
              <c:f>'world-population'!$F$2:$F$71</c:f>
              <c:numCache>
                <c:formatCode>0.00%</c:formatCode>
                <c:ptCount val="70"/>
                <c:pt idx="0">
                  <c:v>1.8800000000000001E-2</c:v>
                </c:pt>
                <c:pt idx="1">
                  <c:v>1.8100000000000002E-2</c:v>
                </c:pt>
                <c:pt idx="2">
                  <c:v>1.78E-2</c:v>
                </c:pt>
                <c:pt idx="3">
                  <c:v>1.7600000000000001E-2</c:v>
                </c:pt>
                <c:pt idx="4">
                  <c:v>1.77E-2</c:v>
                </c:pt>
                <c:pt idx="5">
                  <c:v>1.78E-2</c:v>
                </c:pt>
                <c:pt idx="6">
                  <c:v>1.7999999999999999E-2</c:v>
                </c:pt>
                <c:pt idx="7">
                  <c:v>1.8200000000000001E-2</c:v>
                </c:pt>
                <c:pt idx="8">
                  <c:v>1.84E-2</c:v>
                </c:pt>
                <c:pt idx="9">
                  <c:v>1.8599999999999998E-2</c:v>
                </c:pt>
                <c:pt idx="10">
                  <c:v>1.8700000000000001E-2</c:v>
                </c:pt>
                <c:pt idx="11">
                  <c:v>1.89E-2</c:v>
                </c:pt>
                <c:pt idx="12">
                  <c:v>1.9199999999999998E-2</c:v>
                </c:pt>
                <c:pt idx="13">
                  <c:v>1.9599999999999999E-2</c:v>
                </c:pt>
                <c:pt idx="14">
                  <c:v>0.02</c:v>
                </c:pt>
                <c:pt idx="15">
                  <c:v>2.0500000000000001E-2</c:v>
                </c:pt>
                <c:pt idx="16">
                  <c:v>2.0799999999999999E-2</c:v>
                </c:pt>
                <c:pt idx="17">
                  <c:v>2.0899999999999998E-2</c:v>
                </c:pt>
                <c:pt idx="18">
                  <c:v>2.0899999999999998E-2</c:v>
                </c:pt>
                <c:pt idx="19">
                  <c:v>2.06E-2</c:v>
                </c:pt>
                <c:pt idx="20">
                  <c:v>2.0400000000000001E-2</c:v>
                </c:pt>
                <c:pt idx="21">
                  <c:v>2.01E-2</c:v>
                </c:pt>
                <c:pt idx="22">
                  <c:v>1.9800000000000002E-2</c:v>
                </c:pt>
                <c:pt idx="23">
                  <c:v>1.9400000000000001E-2</c:v>
                </c:pt>
                <c:pt idx="24">
                  <c:v>1.89E-2</c:v>
                </c:pt>
                <c:pt idx="25">
                  <c:v>1.84E-2</c:v>
                </c:pt>
                <c:pt idx="26">
                  <c:v>1.7999999999999999E-2</c:v>
                </c:pt>
                <c:pt idx="27">
                  <c:v>1.77E-2</c:v>
                </c:pt>
                <c:pt idx="28">
                  <c:v>1.7600000000000001E-2</c:v>
                </c:pt>
                <c:pt idx="29">
                  <c:v>1.77E-2</c:v>
                </c:pt>
                <c:pt idx="30">
                  <c:v>1.77E-2</c:v>
                </c:pt>
                <c:pt idx="31">
                  <c:v>1.77E-2</c:v>
                </c:pt>
                <c:pt idx="32">
                  <c:v>1.78E-2</c:v>
                </c:pt>
                <c:pt idx="33">
                  <c:v>1.7999999999999999E-2</c:v>
                </c:pt>
                <c:pt idx="34">
                  <c:v>1.8200000000000001E-2</c:v>
                </c:pt>
                <c:pt idx="35">
                  <c:v>1.84E-2</c:v>
                </c:pt>
                <c:pt idx="36">
                  <c:v>1.8499999999999999E-2</c:v>
                </c:pt>
                <c:pt idx="37">
                  <c:v>1.84E-2</c:v>
                </c:pt>
                <c:pt idx="38">
                  <c:v>1.7899999999999999E-2</c:v>
                </c:pt>
                <c:pt idx="39">
                  <c:v>1.7100000000000001E-2</c:v>
                </c:pt>
                <c:pt idx="40">
                  <c:v>1.6299999999999999E-2</c:v>
                </c:pt>
                <c:pt idx="41">
                  <c:v>1.5599999999999999E-2</c:v>
                </c:pt>
                <c:pt idx="42">
                  <c:v>1.4999999999999999E-2</c:v>
                </c:pt>
                <c:pt idx="43">
                  <c:v>1.46E-2</c:v>
                </c:pt>
                <c:pt idx="44">
                  <c:v>1.43E-2</c:v>
                </c:pt>
                <c:pt idx="45">
                  <c:v>1.4E-2</c:v>
                </c:pt>
                <c:pt idx="46">
                  <c:v>1.38E-2</c:v>
                </c:pt>
                <c:pt idx="47">
                  <c:v>1.35E-2</c:v>
                </c:pt>
                <c:pt idx="48">
                  <c:v>1.3299999999999999E-2</c:v>
                </c:pt>
                <c:pt idx="49">
                  <c:v>1.3100000000000001E-2</c:v>
                </c:pt>
                <c:pt idx="50">
                  <c:v>1.29E-2</c:v>
                </c:pt>
                <c:pt idx="51">
                  <c:v>1.2699999999999999E-2</c:v>
                </c:pt>
                <c:pt idx="52">
                  <c:v>1.26E-2</c:v>
                </c:pt>
                <c:pt idx="53">
                  <c:v>1.2500000000000001E-2</c:v>
                </c:pt>
                <c:pt idx="54">
                  <c:v>1.2500000000000001E-2</c:v>
                </c:pt>
                <c:pt idx="55">
                  <c:v>1.2500000000000001E-2</c:v>
                </c:pt>
                <c:pt idx="56">
                  <c:v>1.24E-2</c:v>
                </c:pt>
                <c:pt idx="57">
                  <c:v>1.24E-2</c:v>
                </c:pt>
                <c:pt idx="58">
                  <c:v>1.23E-2</c:v>
                </c:pt>
                <c:pt idx="59">
                  <c:v>1.2200000000000001E-2</c:v>
                </c:pt>
                <c:pt idx="60">
                  <c:v>1.21E-2</c:v>
                </c:pt>
                <c:pt idx="61">
                  <c:v>1.2E-2</c:v>
                </c:pt>
                <c:pt idx="62">
                  <c:v>1.1900000000000001E-2</c:v>
                </c:pt>
                <c:pt idx="63">
                  <c:v>1.17E-2</c:v>
                </c:pt>
                <c:pt idx="64">
                  <c:v>1.1599999999999999E-2</c:v>
                </c:pt>
                <c:pt idx="65">
                  <c:v>1.14E-2</c:v>
                </c:pt>
                <c:pt idx="66">
                  <c:v>1.12E-2</c:v>
                </c:pt>
                <c:pt idx="67">
                  <c:v>1.0999999999999999E-2</c:v>
                </c:pt>
                <c:pt idx="68">
                  <c:v>1.0800000000000001E-2</c:v>
                </c:pt>
                <c:pt idx="69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9-4B12-BD74-40E51661E3D7}"/>
            </c:ext>
          </c:extLst>
        </c:ser>
        <c:ser>
          <c:idx val="1"/>
          <c:order val="1"/>
          <c:tx>
            <c:strRef>
              <c:f>'world-population'!$K$1</c:f>
              <c:strCache>
                <c:ptCount val="1"/>
                <c:pt idx="0">
                  <c:v>Urban Growth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'world-population'!$A$2:$A$71</c:f>
              <c:numCache>
                <c:formatCode>General</c:formatCode>
                <c:ptCount val="70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</c:numCache>
            </c:numRef>
          </c:cat>
          <c:val>
            <c:numRef>
              <c:f>'world-population'!$K$2:$K$71</c:f>
              <c:numCache>
                <c:formatCode>0.00%</c:formatCode>
                <c:ptCount val="70"/>
                <c:pt idx="0">
                  <c:v>3.1357475007511675E-2</c:v>
                </c:pt>
                <c:pt idx="1">
                  <c:v>3.1242220639212111E-2</c:v>
                </c:pt>
                <c:pt idx="2">
                  <c:v>3.128737957795457E-2</c:v>
                </c:pt>
                <c:pt idx="3">
                  <c:v>3.1407778021673875E-2</c:v>
                </c:pt>
                <c:pt idx="4">
                  <c:v>3.1557745668710897E-2</c:v>
                </c:pt>
                <c:pt idx="5">
                  <c:v>3.1557631661825368E-2</c:v>
                </c:pt>
                <c:pt idx="6">
                  <c:v>3.1423090740548498E-2</c:v>
                </c:pt>
                <c:pt idx="7">
                  <c:v>3.1533093743673329E-2</c:v>
                </c:pt>
                <c:pt idx="8">
                  <c:v>3.1462093867335381E-2</c:v>
                </c:pt>
                <c:pt idx="9">
                  <c:v>3.12493240847979E-2</c:v>
                </c:pt>
                <c:pt idx="10">
                  <c:v>3.0854392069384819E-2</c:v>
                </c:pt>
                <c:pt idx="11">
                  <c:v>3.1210860711803436E-2</c:v>
                </c:pt>
                <c:pt idx="12">
                  <c:v>3.1409379588677212E-2</c:v>
                </c:pt>
                <c:pt idx="13">
                  <c:v>3.1402645808568927E-2</c:v>
                </c:pt>
                <c:pt idx="14">
                  <c:v>2.6477384172166506E-2</c:v>
                </c:pt>
                <c:pt idx="15">
                  <c:v>2.6524715460364331E-2</c:v>
                </c:pt>
                <c:pt idx="16">
                  <c:v>2.6699769708192891E-2</c:v>
                </c:pt>
                <c:pt idx="17">
                  <c:v>2.6638797435887169E-2</c:v>
                </c:pt>
                <c:pt idx="18">
                  <c:v>2.6362205971482977E-2</c:v>
                </c:pt>
                <c:pt idx="19">
                  <c:v>2.6050272763425912E-2</c:v>
                </c:pt>
                <c:pt idx="20">
                  <c:v>2.5563585044074848E-2</c:v>
                </c:pt>
                <c:pt idx="21">
                  <c:v>2.5849510770112508E-2</c:v>
                </c:pt>
                <c:pt idx="22">
                  <c:v>2.6281094207385676E-2</c:v>
                </c:pt>
                <c:pt idx="23">
                  <c:v>2.6642635262071345E-2</c:v>
                </c:pt>
                <c:pt idx="24">
                  <c:v>2.4974667579038736E-2</c:v>
                </c:pt>
                <c:pt idx="25">
                  <c:v>2.5185569681445068E-2</c:v>
                </c:pt>
                <c:pt idx="26">
                  <c:v>2.4751970050243075E-2</c:v>
                </c:pt>
                <c:pt idx="27">
                  <c:v>2.6531982628358954E-2</c:v>
                </c:pt>
                <c:pt idx="28">
                  <c:v>2.8153648396391708E-2</c:v>
                </c:pt>
                <c:pt idx="29">
                  <c:v>2.8240785419627837E-2</c:v>
                </c:pt>
                <c:pt idx="30">
                  <c:v>2.8511084632364563E-2</c:v>
                </c:pt>
                <c:pt idx="31">
                  <c:v>2.7667999868860434E-2</c:v>
                </c:pt>
                <c:pt idx="32">
                  <c:v>2.6798602939765912E-2</c:v>
                </c:pt>
                <c:pt idx="33">
                  <c:v>2.6937384511419846E-2</c:v>
                </c:pt>
                <c:pt idx="34">
                  <c:v>2.7022892006411805E-2</c:v>
                </c:pt>
                <c:pt idx="35">
                  <c:v>2.7224596606196909E-2</c:v>
                </c:pt>
                <c:pt idx="36">
                  <c:v>2.7284998113894253E-2</c:v>
                </c:pt>
                <c:pt idx="37">
                  <c:v>2.7016120347484046E-2</c:v>
                </c:pt>
                <c:pt idx="38">
                  <c:v>2.6199747133546399E-2</c:v>
                </c:pt>
                <c:pt idx="39">
                  <c:v>2.5563816494695416E-2</c:v>
                </c:pt>
                <c:pt idx="40">
                  <c:v>2.4990628706355718E-2</c:v>
                </c:pt>
                <c:pt idx="41">
                  <c:v>2.422827413576871E-2</c:v>
                </c:pt>
                <c:pt idx="42">
                  <c:v>2.3659838023134074E-2</c:v>
                </c:pt>
                <c:pt idx="43">
                  <c:v>2.3171638963789397E-2</c:v>
                </c:pt>
                <c:pt idx="44">
                  <c:v>2.2734450725175447E-2</c:v>
                </c:pt>
                <c:pt idx="45">
                  <c:v>2.2301002234227648E-2</c:v>
                </c:pt>
                <c:pt idx="46">
                  <c:v>2.1979962781422637E-2</c:v>
                </c:pt>
                <c:pt idx="47">
                  <c:v>2.1703494541764682E-2</c:v>
                </c:pt>
                <c:pt idx="48">
                  <c:v>2.1467250504993318E-2</c:v>
                </c:pt>
                <c:pt idx="49">
                  <c:v>2.1392944877975176E-2</c:v>
                </c:pt>
                <c:pt idx="50">
                  <c:v>2.2581605601629952E-2</c:v>
                </c:pt>
                <c:pt idx="51">
                  <c:v>2.3432372602306312E-2</c:v>
                </c:pt>
                <c:pt idx="52">
                  <c:v>2.3297959096651086E-2</c:v>
                </c:pt>
                <c:pt idx="53">
                  <c:v>2.3211895262105174E-2</c:v>
                </c:pt>
                <c:pt idx="54">
                  <c:v>2.3181659823515093E-2</c:v>
                </c:pt>
                <c:pt idx="55">
                  <c:v>2.2867583816193634E-2</c:v>
                </c:pt>
                <c:pt idx="56">
                  <c:v>2.2546045747521011E-2</c:v>
                </c:pt>
                <c:pt idx="57">
                  <c:v>2.2627177348146784E-2</c:v>
                </c:pt>
                <c:pt idx="58">
                  <c:v>2.2417819595147163E-2</c:v>
                </c:pt>
                <c:pt idx="59">
                  <c:v>2.218986985438591E-2</c:v>
                </c:pt>
                <c:pt idx="60">
                  <c:v>2.1295914064160353E-2</c:v>
                </c:pt>
                <c:pt idx="61">
                  <c:v>2.0814539535613429E-2</c:v>
                </c:pt>
                <c:pt idx="62">
                  <c:v>2.0584373464950373E-2</c:v>
                </c:pt>
                <c:pt idx="63">
                  <c:v>2.0350902878177458E-2</c:v>
                </c:pt>
                <c:pt idx="64">
                  <c:v>2.0156132777429312E-2</c:v>
                </c:pt>
                <c:pt idx="65">
                  <c:v>1.9880708215852427E-2</c:v>
                </c:pt>
                <c:pt idx="66">
                  <c:v>1.9586997460753233E-2</c:v>
                </c:pt>
                <c:pt idx="67">
                  <c:v>1.9232938399672092E-2</c:v>
                </c:pt>
                <c:pt idx="68">
                  <c:v>1.8868590746944712E-2</c:v>
                </c:pt>
                <c:pt idx="69">
                  <c:v>1.8481713544488014E-2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9-4B12-BD74-40E51661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1808"/>
        <c:axId val="1263290848"/>
      </c:areaChart>
      <c:catAx>
        <c:axId val="126329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848"/>
        <c:crosses val="autoZero"/>
        <c:auto val="1"/>
        <c:lblAlgn val="ctr"/>
        <c:lblOffset val="100"/>
        <c:noMultiLvlLbl val="0"/>
      </c:catAx>
      <c:valAx>
        <c:axId val="1263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Population Dynamics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'world-population'!$E$1</c:f>
              <c:strCache>
                <c:ptCount val="1"/>
                <c:pt idx="0">
                  <c:v>Year-on-year Growth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89-4EDB-87F0-FFD97E4600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89-4EDB-87F0-FFD97E4600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89-4EDB-87F0-FFD97E46007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289-4EDB-87F0-FFD97E4600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289-4EDB-87F0-FFD97E4600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89-4EDB-87F0-FFD97E4600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89-4EDB-87F0-FFD97E4600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289-4EDB-87F0-FFD97E4600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289-4EDB-87F0-FFD97E4600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289-4EDB-87F0-FFD97E46007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289-4EDB-87F0-FFD97E46007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289-4EDB-87F0-FFD97E46007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289-4EDB-87F0-FFD97E46007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289-4EDB-87F0-FFD97E46007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289-4EDB-87F0-FFD97E46007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289-4EDB-87F0-FFD97E46007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289-4EDB-87F0-FFD97E46007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289-4EDB-87F0-FFD97E46007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289-4EDB-87F0-FFD97E46007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289-4EDB-87F0-FFD97E46007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289-4EDB-87F0-FFD97E46007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289-4EDB-87F0-FFD97E46007D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289-4EDB-87F0-FFD97E46007D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289-4EDB-87F0-FFD97E46007D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289-4EDB-87F0-FFD97E46007D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289-4EDB-87F0-FFD97E46007D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289-4EDB-87F0-FFD97E46007D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289-4EDB-87F0-FFD97E46007D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289-4EDB-87F0-FFD97E46007D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289-4EDB-87F0-FFD97E46007D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289-4EDB-87F0-FFD97E46007D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3289-4EDB-87F0-FFD97E46007D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3289-4EDB-87F0-FFD97E46007D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3289-4EDB-87F0-FFD97E46007D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3289-4EDB-87F0-FFD97E46007D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3289-4EDB-87F0-FFD97E46007D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3289-4EDB-87F0-FFD97E46007D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3289-4EDB-87F0-FFD97E46007D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3289-4EDB-87F0-FFD97E46007D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3289-4EDB-87F0-FFD97E46007D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3289-4EDB-87F0-FFD97E46007D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3289-4EDB-87F0-FFD97E46007D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3289-4EDB-87F0-FFD97E46007D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3289-4EDB-87F0-FFD97E46007D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3289-4EDB-87F0-FFD97E46007D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3289-4EDB-87F0-FFD97E46007D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3289-4EDB-87F0-FFD97E46007D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3289-4EDB-87F0-FFD97E46007D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3289-4EDB-87F0-FFD97E46007D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3289-4EDB-87F0-FFD97E46007D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3289-4EDB-87F0-FFD97E46007D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3289-4EDB-87F0-FFD97E46007D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3289-4EDB-87F0-FFD97E46007D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3289-4EDB-87F0-FFD97E46007D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3289-4EDB-87F0-FFD97E46007D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3289-4EDB-87F0-FFD97E46007D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3289-4EDB-87F0-FFD97E46007D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3289-4EDB-87F0-FFD97E46007D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3289-4EDB-87F0-FFD97E46007D}"/>
              </c:ext>
            </c:extLst>
          </c:dPt>
          <c:dPt>
            <c:idx val="5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3289-4EDB-87F0-FFD97E46007D}"/>
              </c:ext>
            </c:extLst>
          </c:dPt>
          <c:dPt>
            <c:idx val="60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3289-4EDB-87F0-FFD97E46007D}"/>
              </c:ext>
            </c:extLst>
          </c:dPt>
          <c:dPt>
            <c:idx val="61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3289-4EDB-87F0-FFD97E46007D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3289-4EDB-87F0-FFD97E46007D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3289-4EDB-87F0-FFD97E46007D}"/>
              </c:ext>
            </c:extLst>
          </c:dPt>
          <c:dPt>
            <c:idx val="64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3289-4EDB-87F0-FFD97E46007D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3289-4EDB-87F0-FFD97E46007D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3289-4EDB-87F0-FFD97E46007D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3289-4EDB-87F0-FFD97E46007D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3289-4EDB-87F0-FFD97E46007D}"/>
              </c:ext>
            </c:extLst>
          </c:dPt>
          <c:dPt>
            <c:idx val="69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3289-4EDB-87F0-FFD97E46007D}"/>
              </c:ext>
            </c:extLst>
          </c:dPt>
          <c:trendline>
            <c:spPr>
              <a:ln w="222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'world-population'!$A$2:$A$71</c:f>
              <c:numCache>
                <c:formatCode>General</c:formatCode>
                <c:ptCount val="70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</c:numCache>
            </c:numRef>
          </c:cat>
          <c:val>
            <c:numRef>
              <c:f>'world-population'!$E$2:$E$71</c:f>
              <c:numCache>
                <c:formatCode>0.00%</c:formatCode>
                <c:ptCount val="70"/>
                <c:pt idx="0">
                  <c:v>1.8800000000000001E-2</c:v>
                </c:pt>
                <c:pt idx="1">
                  <c:v>1.8100000000000002E-2</c:v>
                </c:pt>
                <c:pt idx="2">
                  <c:v>1.78E-2</c:v>
                </c:pt>
                <c:pt idx="3">
                  <c:v>1.7600000000000001E-2</c:v>
                </c:pt>
                <c:pt idx="4">
                  <c:v>1.77E-2</c:v>
                </c:pt>
                <c:pt idx="5">
                  <c:v>1.78E-2</c:v>
                </c:pt>
                <c:pt idx="6">
                  <c:v>1.7999999999999999E-2</c:v>
                </c:pt>
                <c:pt idx="7">
                  <c:v>1.8200000000000001E-2</c:v>
                </c:pt>
                <c:pt idx="8">
                  <c:v>1.84E-2</c:v>
                </c:pt>
                <c:pt idx="9">
                  <c:v>1.8599999999999998E-2</c:v>
                </c:pt>
                <c:pt idx="10">
                  <c:v>1.8700000000000001E-2</c:v>
                </c:pt>
                <c:pt idx="11">
                  <c:v>1.89E-2</c:v>
                </c:pt>
                <c:pt idx="12">
                  <c:v>1.9199999999999998E-2</c:v>
                </c:pt>
                <c:pt idx="13">
                  <c:v>1.9599999999999999E-2</c:v>
                </c:pt>
                <c:pt idx="14">
                  <c:v>0.02</c:v>
                </c:pt>
                <c:pt idx="15">
                  <c:v>2.0500000000000001E-2</c:v>
                </c:pt>
                <c:pt idx="16">
                  <c:v>2.0799999999999999E-2</c:v>
                </c:pt>
                <c:pt idx="17">
                  <c:v>2.0899999999999998E-2</c:v>
                </c:pt>
                <c:pt idx="18">
                  <c:v>2.0899999999999998E-2</c:v>
                </c:pt>
                <c:pt idx="19">
                  <c:v>2.06E-2</c:v>
                </c:pt>
                <c:pt idx="20">
                  <c:v>2.0400000000000001E-2</c:v>
                </c:pt>
                <c:pt idx="21">
                  <c:v>2.01E-2</c:v>
                </c:pt>
                <c:pt idx="22">
                  <c:v>1.9800000000000002E-2</c:v>
                </c:pt>
                <c:pt idx="23">
                  <c:v>1.9400000000000001E-2</c:v>
                </c:pt>
                <c:pt idx="24">
                  <c:v>1.89E-2</c:v>
                </c:pt>
                <c:pt idx="25">
                  <c:v>1.84E-2</c:v>
                </c:pt>
                <c:pt idx="26">
                  <c:v>1.7999999999999999E-2</c:v>
                </c:pt>
                <c:pt idx="27">
                  <c:v>1.77E-2</c:v>
                </c:pt>
                <c:pt idx="28">
                  <c:v>1.7600000000000001E-2</c:v>
                </c:pt>
                <c:pt idx="29">
                  <c:v>1.77E-2</c:v>
                </c:pt>
                <c:pt idx="30">
                  <c:v>1.77E-2</c:v>
                </c:pt>
                <c:pt idx="31">
                  <c:v>1.77E-2</c:v>
                </c:pt>
                <c:pt idx="32">
                  <c:v>1.78E-2</c:v>
                </c:pt>
                <c:pt idx="33">
                  <c:v>1.7999999999999999E-2</c:v>
                </c:pt>
                <c:pt idx="34">
                  <c:v>1.8200000000000001E-2</c:v>
                </c:pt>
                <c:pt idx="35">
                  <c:v>1.84E-2</c:v>
                </c:pt>
                <c:pt idx="36">
                  <c:v>1.8499999999999999E-2</c:v>
                </c:pt>
                <c:pt idx="37">
                  <c:v>1.84E-2</c:v>
                </c:pt>
                <c:pt idx="38">
                  <c:v>1.7899999999999999E-2</c:v>
                </c:pt>
                <c:pt idx="39">
                  <c:v>1.7100000000000001E-2</c:v>
                </c:pt>
                <c:pt idx="40">
                  <c:v>1.6299999999999999E-2</c:v>
                </c:pt>
                <c:pt idx="41">
                  <c:v>1.5599999999999999E-2</c:v>
                </c:pt>
                <c:pt idx="42">
                  <c:v>1.4999999999999999E-2</c:v>
                </c:pt>
                <c:pt idx="43">
                  <c:v>1.46E-2</c:v>
                </c:pt>
                <c:pt idx="44">
                  <c:v>1.43E-2</c:v>
                </c:pt>
                <c:pt idx="45">
                  <c:v>1.4E-2</c:v>
                </c:pt>
                <c:pt idx="46">
                  <c:v>1.38E-2</c:v>
                </c:pt>
                <c:pt idx="47">
                  <c:v>1.35E-2</c:v>
                </c:pt>
                <c:pt idx="48">
                  <c:v>1.3299999999999999E-2</c:v>
                </c:pt>
                <c:pt idx="49">
                  <c:v>1.3100000000000001E-2</c:v>
                </c:pt>
                <c:pt idx="50">
                  <c:v>1.29E-2</c:v>
                </c:pt>
                <c:pt idx="51">
                  <c:v>1.2699999999999999E-2</c:v>
                </c:pt>
                <c:pt idx="52">
                  <c:v>1.26E-2</c:v>
                </c:pt>
                <c:pt idx="53">
                  <c:v>1.2500000000000001E-2</c:v>
                </c:pt>
                <c:pt idx="54">
                  <c:v>1.2500000000000001E-2</c:v>
                </c:pt>
                <c:pt idx="55">
                  <c:v>1.2500000000000001E-2</c:v>
                </c:pt>
                <c:pt idx="56">
                  <c:v>1.24E-2</c:v>
                </c:pt>
                <c:pt idx="57">
                  <c:v>1.24E-2</c:v>
                </c:pt>
                <c:pt idx="58">
                  <c:v>1.23E-2</c:v>
                </c:pt>
                <c:pt idx="59">
                  <c:v>1.2200000000000001E-2</c:v>
                </c:pt>
                <c:pt idx="60">
                  <c:v>1.21E-2</c:v>
                </c:pt>
                <c:pt idx="61">
                  <c:v>1.2E-2</c:v>
                </c:pt>
                <c:pt idx="62">
                  <c:v>1.1900000000000001E-2</c:v>
                </c:pt>
                <c:pt idx="63">
                  <c:v>1.17E-2</c:v>
                </c:pt>
                <c:pt idx="64">
                  <c:v>1.1599999999999999E-2</c:v>
                </c:pt>
                <c:pt idx="65">
                  <c:v>1.14E-2</c:v>
                </c:pt>
                <c:pt idx="66">
                  <c:v>1.12E-2</c:v>
                </c:pt>
                <c:pt idx="67">
                  <c:v>1.0999999999999999E-2</c:v>
                </c:pt>
                <c:pt idx="68">
                  <c:v>1.0800000000000001E-2</c:v>
                </c:pt>
                <c:pt idx="69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F-4B5F-A623-181F6F1CA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44672"/>
        <c:axId val="1929023280"/>
      </c:barChart>
      <c:catAx>
        <c:axId val="4924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23280"/>
        <c:crosses val="autoZero"/>
        <c:auto val="1"/>
        <c:lblAlgn val="ctr"/>
        <c:lblOffset val="100"/>
        <c:noMultiLvlLbl val="0"/>
      </c:catAx>
      <c:valAx>
        <c:axId val="1929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Population Dynamics Bar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'world-population'!$E$1</c:f>
              <c:strCache>
                <c:ptCount val="1"/>
                <c:pt idx="0">
                  <c:v>Year-on-year Growth (%)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76-4F62-B4E8-99D50D92C6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76-4F62-B4E8-99D50D92C6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76-4F62-B4E8-99D50D92C66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76-4F62-B4E8-99D50D92C66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076-4F62-B4E8-99D50D92C66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076-4F62-B4E8-99D50D92C66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076-4F62-B4E8-99D50D92C66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076-4F62-B4E8-99D50D92C66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076-4F62-B4E8-99D50D92C66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076-4F62-B4E8-99D50D92C66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076-4F62-B4E8-99D50D92C66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076-4F62-B4E8-99D50D92C66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076-4F62-B4E8-99D50D92C661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076-4F62-B4E8-99D50D92C661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076-4F62-B4E8-99D50D92C661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076-4F62-B4E8-99D50D92C661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076-4F62-B4E8-99D50D92C661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076-4F62-B4E8-99D50D92C661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076-4F62-B4E8-99D50D92C661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076-4F62-B4E8-99D50D92C66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076-4F62-B4E8-99D50D92C661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076-4F62-B4E8-99D50D92C661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076-4F62-B4E8-99D50D92C661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076-4F62-B4E8-99D50D92C661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076-4F62-B4E8-99D50D92C66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076-4F62-B4E8-99D50D92C661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076-4F62-B4E8-99D50D92C661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076-4F62-B4E8-99D50D92C661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076-4F62-B4E8-99D50D92C661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076-4F62-B4E8-99D50D92C661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076-4F62-B4E8-99D50D92C661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076-4F62-B4E8-99D50D92C661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076-4F62-B4E8-99D50D92C661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6076-4F62-B4E8-99D50D92C661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6076-4F62-B4E8-99D50D92C661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6076-4F62-B4E8-99D50D92C661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6076-4F62-B4E8-99D50D92C661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6076-4F62-B4E8-99D50D92C661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6076-4F62-B4E8-99D50D92C661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6076-4F62-B4E8-99D50D92C661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6076-4F62-B4E8-99D50D92C661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6076-4F62-B4E8-99D50D92C661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6076-4F62-B4E8-99D50D92C661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6076-4F62-B4E8-99D50D92C661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6076-4F62-B4E8-99D50D92C661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6076-4F62-B4E8-99D50D92C661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6076-4F62-B4E8-99D50D92C661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6076-4F62-B4E8-99D50D92C661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6076-4F62-B4E8-99D50D92C661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6076-4F62-B4E8-99D50D92C661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6076-4F62-B4E8-99D50D92C661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6076-4F62-B4E8-99D50D92C661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6076-4F62-B4E8-99D50D92C661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6076-4F62-B4E8-99D50D92C661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6076-4F62-B4E8-99D50D92C661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6076-4F62-B4E8-99D50D92C661}"/>
              </c:ext>
            </c:extLst>
          </c:dPt>
          <c:dPt>
            <c:idx val="5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6076-4F62-B4E8-99D50D92C661}"/>
              </c:ext>
            </c:extLst>
          </c:dPt>
          <c:dPt>
            <c:idx val="5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6076-4F62-B4E8-99D50D92C661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6076-4F62-B4E8-99D50D92C661}"/>
              </c:ext>
            </c:extLst>
          </c:dPt>
          <c:dPt>
            <c:idx val="5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6076-4F62-B4E8-99D50D92C661}"/>
              </c:ext>
            </c:extLst>
          </c:dPt>
          <c:dPt>
            <c:idx val="60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6076-4F62-B4E8-99D50D92C661}"/>
              </c:ext>
            </c:extLst>
          </c:dPt>
          <c:dPt>
            <c:idx val="61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6076-4F62-B4E8-99D50D92C661}"/>
              </c:ext>
            </c:extLst>
          </c:dPt>
          <c:dPt>
            <c:idx val="62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6076-4F62-B4E8-99D50D92C661}"/>
              </c:ext>
            </c:extLst>
          </c:dPt>
          <c:dPt>
            <c:idx val="63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6076-4F62-B4E8-99D50D92C661}"/>
              </c:ext>
            </c:extLst>
          </c:dPt>
          <c:dPt>
            <c:idx val="64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6076-4F62-B4E8-99D50D92C661}"/>
              </c:ext>
            </c:extLst>
          </c:dPt>
          <c:dPt>
            <c:idx val="65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6076-4F62-B4E8-99D50D92C661}"/>
              </c:ext>
            </c:extLst>
          </c:dPt>
          <c:dPt>
            <c:idx val="66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6076-4F62-B4E8-99D50D92C661}"/>
              </c:ext>
            </c:extLst>
          </c:dPt>
          <c:dPt>
            <c:idx val="67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6076-4F62-B4E8-99D50D92C661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6076-4F62-B4E8-99D50D92C661}"/>
              </c:ext>
            </c:extLst>
          </c:dPt>
          <c:dPt>
            <c:idx val="69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6076-4F62-B4E8-99D50D92C661}"/>
              </c:ext>
            </c:extLst>
          </c:dPt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'world-population'!$A$2:$A$71</c:f>
              <c:numCache>
                <c:formatCode>General</c:formatCode>
                <c:ptCount val="70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</c:numCache>
            </c:numRef>
          </c:cat>
          <c:val>
            <c:numRef>
              <c:f>'world-population'!$E$2:$E$71</c:f>
              <c:numCache>
                <c:formatCode>0.00%</c:formatCode>
                <c:ptCount val="70"/>
                <c:pt idx="0">
                  <c:v>1.8800000000000001E-2</c:v>
                </c:pt>
                <c:pt idx="1">
                  <c:v>1.8100000000000002E-2</c:v>
                </c:pt>
                <c:pt idx="2">
                  <c:v>1.78E-2</c:v>
                </c:pt>
                <c:pt idx="3">
                  <c:v>1.7600000000000001E-2</c:v>
                </c:pt>
                <c:pt idx="4">
                  <c:v>1.77E-2</c:v>
                </c:pt>
                <c:pt idx="5">
                  <c:v>1.78E-2</c:v>
                </c:pt>
                <c:pt idx="6">
                  <c:v>1.7999999999999999E-2</c:v>
                </c:pt>
                <c:pt idx="7">
                  <c:v>1.8200000000000001E-2</c:v>
                </c:pt>
                <c:pt idx="8">
                  <c:v>1.84E-2</c:v>
                </c:pt>
                <c:pt idx="9">
                  <c:v>1.8599999999999998E-2</c:v>
                </c:pt>
                <c:pt idx="10">
                  <c:v>1.8700000000000001E-2</c:v>
                </c:pt>
                <c:pt idx="11">
                  <c:v>1.89E-2</c:v>
                </c:pt>
                <c:pt idx="12">
                  <c:v>1.9199999999999998E-2</c:v>
                </c:pt>
                <c:pt idx="13">
                  <c:v>1.9599999999999999E-2</c:v>
                </c:pt>
                <c:pt idx="14">
                  <c:v>0.02</c:v>
                </c:pt>
                <c:pt idx="15">
                  <c:v>2.0500000000000001E-2</c:v>
                </c:pt>
                <c:pt idx="16">
                  <c:v>2.0799999999999999E-2</c:v>
                </c:pt>
                <c:pt idx="17">
                  <c:v>2.0899999999999998E-2</c:v>
                </c:pt>
                <c:pt idx="18">
                  <c:v>2.0899999999999998E-2</c:v>
                </c:pt>
                <c:pt idx="19">
                  <c:v>2.06E-2</c:v>
                </c:pt>
                <c:pt idx="20">
                  <c:v>2.0400000000000001E-2</c:v>
                </c:pt>
                <c:pt idx="21">
                  <c:v>2.01E-2</c:v>
                </c:pt>
                <c:pt idx="22">
                  <c:v>1.9800000000000002E-2</c:v>
                </c:pt>
                <c:pt idx="23">
                  <c:v>1.9400000000000001E-2</c:v>
                </c:pt>
                <c:pt idx="24">
                  <c:v>1.89E-2</c:v>
                </c:pt>
                <c:pt idx="25">
                  <c:v>1.84E-2</c:v>
                </c:pt>
                <c:pt idx="26">
                  <c:v>1.7999999999999999E-2</c:v>
                </c:pt>
                <c:pt idx="27">
                  <c:v>1.77E-2</c:v>
                </c:pt>
                <c:pt idx="28">
                  <c:v>1.7600000000000001E-2</c:v>
                </c:pt>
                <c:pt idx="29">
                  <c:v>1.77E-2</c:v>
                </c:pt>
                <c:pt idx="30">
                  <c:v>1.77E-2</c:v>
                </c:pt>
                <c:pt idx="31">
                  <c:v>1.77E-2</c:v>
                </c:pt>
                <c:pt idx="32">
                  <c:v>1.78E-2</c:v>
                </c:pt>
                <c:pt idx="33">
                  <c:v>1.7999999999999999E-2</c:v>
                </c:pt>
                <c:pt idx="34">
                  <c:v>1.8200000000000001E-2</c:v>
                </c:pt>
                <c:pt idx="35">
                  <c:v>1.84E-2</c:v>
                </c:pt>
                <c:pt idx="36">
                  <c:v>1.8499999999999999E-2</c:v>
                </c:pt>
                <c:pt idx="37">
                  <c:v>1.84E-2</c:v>
                </c:pt>
                <c:pt idx="38">
                  <c:v>1.7899999999999999E-2</c:v>
                </c:pt>
                <c:pt idx="39">
                  <c:v>1.7100000000000001E-2</c:v>
                </c:pt>
                <c:pt idx="40">
                  <c:v>1.6299999999999999E-2</c:v>
                </c:pt>
                <c:pt idx="41">
                  <c:v>1.5599999999999999E-2</c:v>
                </c:pt>
                <c:pt idx="42">
                  <c:v>1.4999999999999999E-2</c:v>
                </c:pt>
                <c:pt idx="43">
                  <c:v>1.46E-2</c:v>
                </c:pt>
                <c:pt idx="44">
                  <c:v>1.43E-2</c:v>
                </c:pt>
                <c:pt idx="45">
                  <c:v>1.4E-2</c:v>
                </c:pt>
                <c:pt idx="46">
                  <c:v>1.38E-2</c:v>
                </c:pt>
                <c:pt idx="47">
                  <c:v>1.35E-2</c:v>
                </c:pt>
                <c:pt idx="48">
                  <c:v>1.3299999999999999E-2</c:v>
                </c:pt>
                <c:pt idx="49">
                  <c:v>1.3100000000000001E-2</c:v>
                </c:pt>
                <c:pt idx="50">
                  <c:v>1.29E-2</c:v>
                </c:pt>
                <c:pt idx="51">
                  <c:v>1.2699999999999999E-2</c:v>
                </c:pt>
                <c:pt idx="52">
                  <c:v>1.26E-2</c:v>
                </c:pt>
                <c:pt idx="53">
                  <c:v>1.2500000000000001E-2</c:v>
                </c:pt>
                <c:pt idx="54">
                  <c:v>1.2500000000000001E-2</c:v>
                </c:pt>
                <c:pt idx="55">
                  <c:v>1.2500000000000001E-2</c:v>
                </c:pt>
                <c:pt idx="56">
                  <c:v>1.24E-2</c:v>
                </c:pt>
                <c:pt idx="57">
                  <c:v>1.24E-2</c:v>
                </c:pt>
                <c:pt idx="58">
                  <c:v>1.23E-2</c:v>
                </c:pt>
                <c:pt idx="59">
                  <c:v>1.2200000000000001E-2</c:v>
                </c:pt>
                <c:pt idx="60">
                  <c:v>1.21E-2</c:v>
                </c:pt>
                <c:pt idx="61">
                  <c:v>1.2E-2</c:v>
                </c:pt>
                <c:pt idx="62">
                  <c:v>1.1900000000000001E-2</c:v>
                </c:pt>
                <c:pt idx="63">
                  <c:v>1.17E-2</c:v>
                </c:pt>
                <c:pt idx="64">
                  <c:v>1.1599999999999999E-2</c:v>
                </c:pt>
                <c:pt idx="65">
                  <c:v>1.14E-2</c:v>
                </c:pt>
                <c:pt idx="66">
                  <c:v>1.12E-2</c:v>
                </c:pt>
                <c:pt idx="67">
                  <c:v>1.0999999999999999E-2</c:v>
                </c:pt>
                <c:pt idx="68">
                  <c:v>1.0800000000000001E-2</c:v>
                </c:pt>
                <c:pt idx="69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6-4B6D-8A3E-12AAFCF5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230928"/>
        <c:axId val="103232368"/>
      </c:barChart>
      <c:catAx>
        <c:axId val="1032309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2368"/>
        <c:crosses val="autoZero"/>
        <c:auto val="1"/>
        <c:lblAlgn val="ctr"/>
        <c:lblOffset val="100"/>
        <c:noMultiLvlLbl val="0"/>
      </c:catAx>
      <c:valAx>
        <c:axId val="103232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Growth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</a:t>
            </a:r>
            <a:r>
              <a:rPr lang="en-US" baseline="0"/>
              <a:t> Population And Coffee Production</a:t>
            </a:r>
            <a:endParaRPr lang="en-US"/>
          </a:p>
        </c:rich>
      </c:tx>
      <c:layout>
        <c:manualLayout>
          <c:xMode val="edge"/>
          <c:yMode val="edge"/>
          <c:x val="0.324964082544050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NData!$K$1</c:f>
              <c:strCache>
                <c:ptCount val="1"/>
                <c:pt idx="0">
                  <c:v>Coffee Production BN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3392672790901136"/>
                  <c:y val="-9.9318314377369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NData!$C$2:$C$32</c:f>
              <c:numCache>
                <c:formatCode>0.00</c:formatCode>
                <c:ptCount val="31"/>
                <c:pt idx="0">
                  <c:v>5.327231061</c:v>
                </c:pt>
                <c:pt idx="1">
                  <c:v>5.4142894439999996</c:v>
                </c:pt>
                <c:pt idx="2">
                  <c:v>5.4989198090000002</c:v>
                </c:pt>
                <c:pt idx="3">
                  <c:v>5.5815975460000002</c:v>
                </c:pt>
                <c:pt idx="4">
                  <c:v>5.6631504269999997</c:v>
                </c:pt>
                <c:pt idx="5">
                  <c:v>5.7442129790000003</c:v>
                </c:pt>
                <c:pt idx="6">
                  <c:v>5.8248919509999997</c:v>
                </c:pt>
                <c:pt idx="7">
                  <c:v>5.9050457879999998</c:v>
                </c:pt>
                <c:pt idx="8">
                  <c:v>5.9847939419999996</c:v>
                </c:pt>
                <c:pt idx="9">
                  <c:v>6.0642390549999998</c:v>
                </c:pt>
                <c:pt idx="10">
                  <c:v>6.1434939999999996</c:v>
                </c:pt>
                <c:pt idx="11">
                  <c:v>6.2226270000000001</c:v>
                </c:pt>
                <c:pt idx="12">
                  <c:v>6.3017729999999998</c:v>
                </c:pt>
                <c:pt idx="13">
                  <c:v>6.3811850000000003</c:v>
                </c:pt>
                <c:pt idx="14">
                  <c:v>6.4611590000000003</c:v>
                </c:pt>
                <c:pt idx="15">
                  <c:v>6.5419070000000001</c:v>
                </c:pt>
                <c:pt idx="16">
                  <c:v>6.6235179999999998</c:v>
                </c:pt>
                <c:pt idx="17">
                  <c:v>6.7059470000000001</c:v>
                </c:pt>
                <c:pt idx="18">
                  <c:v>6.7890889999999997</c:v>
                </c:pt>
                <c:pt idx="19">
                  <c:v>6.8727669999999996</c:v>
                </c:pt>
                <c:pt idx="20">
                  <c:v>6.9568240000000001</c:v>
                </c:pt>
                <c:pt idx="21">
                  <c:v>7.041194</c:v>
                </c:pt>
                <c:pt idx="22">
                  <c:v>7.1258280000000003</c:v>
                </c:pt>
                <c:pt idx="23">
                  <c:v>7.2105819999999996</c:v>
                </c:pt>
                <c:pt idx="24">
                  <c:v>7.2952909999999997</c:v>
                </c:pt>
                <c:pt idx="25">
                  <c:v>7.3797969999999999</c:v>
                </c:pt>
                <c:pt idx="26">
                  <c:v>7.4640219999999999</c:v>
                </c:pt>
                <c:pt idx="27">
                  <c:v>7.5478589999999999</c:v>
                </c:pt>
                <c:pt idx="28">
                  <c:v>7.6310909999999996</c:v>
                </c:pt>
                <c:pt idx="29">
                  <c:v>7.7134679999999998</c:v>
                </c:pt>
                <c:pt idx="30">
                  <c:v>7.7949999999999999</c:v>
                </c:pt>
              </c:numCache>
            </c:numRef>
          </c:xVal>
          <c:yVal>
            <c:numRef>
              <c:f>NData!$K$2:$K$32</c:f>
              <c:numCache>
                <c:formatCode>General</c:formatCode>
                <c:ptCount val="31"/>
                <c:pt idx="0">
                  <c:v>5.5937999999999999</c:v>
                </c:pt>
                <c:pt idx="1">
                  <c:v>6.0761399999999997</c:v>
                </c:pt>
                <c:pt idx="2">
                  <c:v>5.9112600000000004</c:v>
                </c:pt>
                <c:pt idx="3">
                  <c:v>5.5055399999999999</c:v>
                </c:pt>
                <c:pt idx="4">
                  <c:v>5.59884</c:v>
                </c:pt>
                <c:pt idx="5">
                  <c:v>5.2392599999999998</c:v>
                </c:pt>
                <c:pt idx="6">
                  <c:v>6.1986600000000003</c:v>
                </c:pt>
                <c:pt idx="7">
                  <c:v>5.99322</c:v>
                </c:pt>
                <c:pt idx="8">
                  <c:v>6.5319599999999998</c:v>
                </c:pt>
                <c:pt idx="9">
                  <c:v>7.8830400000000003</c:v>
                </c:pt>
                <c:pt idx="10">
                  <c:v>6.8246399999999996</c:v>
                </c:pt>
                <c:pt idx="11">
                  <c:v>6.4741200000000001</c:v>
                </c:pt>
                <c:pt idx="12">
                  <c:v>7.3574999999999999</c:v>
                </c:pt>
                <c:pt idx="13">
                  <c:v>6.3301800000000004</c:v>
                </c:pt>
                <c:pt idx="14">
                  <c:v>6.9647399999999999</c:v>
                </c:pt>
                <c:pt idx="15">
                  <c:v>6.6700799999999996</c:v>
                </c:pt>
                <c:pt idx="16">
                  <c:v>8.1240000000000006</c:v>
                </c:pt>
                <c:pt idx="17">
                  <c:v>7.3105200000000004</c:v>
                </c:pt>
                <c:pt idx="18">
                  <c:v>8.0880600000000005</c:v>
                </c:pt>
                <c:pt idx="19">
                  <c:v>7.6724399999999999</c:v>
                </c:pt>
                <c:pt idx="20">
                  <c:v>8.4045000000000005</c:v>
                </c:pt>
                <c:pt idx="21">
                  <c:v>8.4796200000000006</c:v>
                </c:pt>
                <c:pt idx="22">
                  <c:v>9.07104</c:v>
                </c:pt>
                <c:pt idx="23">
                  <c:v>9.2345400000000009</c:v>
                </c:pt>
                <c:pt idx="24">
                  <c:v>9.0179399999999994</c:v>
                </c:pt>
                <c:pt idx="25">
                  <c:v>9.3675599999999992</c:v>
                </c:pt>
                <c:pt idx="26">
                  <c:v>9.7390799999999995</c:v>
                </c:pt>
                <c:pt idx="27">
                  <c:v>9.8215800000000009</c:v>
                </c:pt>
                <c:pt idx="28">
                  <c:v>10.34778</c:v>
                </c:pt>
                <c:pt idx="29">
                  <c:v>9.9031800000000008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D-4ECB-8E4C-552FC541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235903"/>
        <c:axId val="1448236383"/>
      </c:scatterChart>
      <c:valAx>
        <c:axId val="144823590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World Population (BN)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36383"/>
        <c:crosses val="autoZero"/>
        <c:crossBetween val="midCat"/>
      </c:valAx>
      <c:valAx>
        <c:axId val="14482363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 Production (BN)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23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</a:t>
            </a:r>
            <a:r>
              <a:rPr lang="en-US" sz="14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orld population and Coffee production 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NData!$C$1</c:f>
              <c:strCache>
                <c:ptCount val="1"/>
                <c:pt idx="0">
                  <c:v>Population (BN)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NData!$C$2:$C$32</c:f>
              <c:numCache>
                <c:formatCode>0.00</c:formatCode>
                <c:ptCount val="31"/>
                <c:pt idx="0">
                  <c:v>5.327231061</c:v>
                </c:pt>
                <c:pt idx="1">
                  <c:v>5.4142894439999996</c:v>
                </c:pt>
                <c:pt idx="2">
                  <c:v>5.4989198090000002</c:v>
                </c:pt>
                <c:pt idx="3">
                  <c:v>5.5815975460000002</c:v>
                </c:pt>
                <c:pt idx="4">
                  <c:v>5.6631504269999997</c:v>
                </c:pt>
                <c:pt idx="5">
                  <c:v>5.7442129790000003</c:v>
                </c:pt>
                <c:pt idx="6">
                  <c:v>5.8248919509999997</c:v>
                </c:pt>
                <c:pt idx="7">
                  <c:v>5.9050457879999998</c:v>
                </c:pt>
                <c:pt idx="8">
                  <c:v>5.9847939419999996</c:v>
                </c:pt>
                <c:pt idx="9">
                  <c:v>6.0642390549999998</c:v>
                </c:pt>
                <c:pt idx="10">
                  <c:v>6.1434939999999996</c:v>
                </c:pt>
                <c:pt idx="11">
                  <c:v>6.2226270000000001</c:v>
                </c:pt>
                <c:pt idx="12">
                  <c:v>6.3017729999999998</c:v>
                </c:pt>
                <c:pt idx="13">
                  <c:v>6.3811850000000003</c:v>
                </c:pt>
                <c:pt idx="14">
                  <c:v>6.4611590000000003</c:v>
                </c:pt>
                <c:pt idx="15">
                  <c:v>6.5419070000000001</c:v>
                </c:pt>
                <c:pt idx="16">
                  <c:v>6.6235179999999998</c:v>
                </c:pt>
                <c:pt idx="17">
                  <c:v>6.7059470000000001</c:v>
                </c:pt>
                <c:pt idx="18">
                  <c:v>6.7890889999999997</c:v>
                </c:pt>
                <c:pt idx="19">
                  <c:v>6.8727669999999996</c:v>
                </c:pt>
                <c:pt idx="20">
                  <c:v>6.9568240000000001</c:v>
                </c:pt>
                <c:pt idx="21">
                  <c:v>7.041194</c:v>
                </c:pt>
                <c:pt idx="22">
                  <c:v>7.1258280000000003</c:v>
                </c:pt>
                <c:pt idx="23">
                  <c:v>7.2105819999999996</c:v>
                </c:pt>
                <c:pt idx="24">
                  <c:v>7.2952909999999997</c:v>
                </c:pt>
                <c:pt idx="25">
                  <c:v>7.3797969999999999</c:v>
                </c:pt>
                <c:pt idx="26">
                  <c:v>7.4640219999999999</c:v>
                </c:pt>
                <c:pt idx="27">
                  <c:v>7.5478589999999999</c:v>
                </c:pt>
                <c:pt idx="28">
                  <c:v>7.6310909999999996</c:v>
                </c:pt>
                <c:pt idx="29">
                  <c:v>7.7134679999999998</c:v>
                </c:pt>
                <c:pt idx="30">
                  <c:v>7.7949999999999999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6-4D59-AB05-364A90F25A62}"/>
            </c:ext>
          </c:extLst>
        </c:ser>
        <c:ser>
          <c:idx val="1"/>
          <c:order val="1"/>
          <c:tx>
            <c:strRef>
              <c:f>NData!$K$1</c:f>
              <c:strCache>
                <c:ptCount val="1"/>
                <c:pt idx="0">
                  <c:v>Coffee Production BN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NData!$K$2:$K$32</c:f>
              <c:numCache>
                <c:formatCode>General</c:formatCode>
                <c:ptCount val="31"/>
                <c:pt idx="0">
                  <c:v>5.5937999999999999</c:v>
                </c:pt>
                <c:pt idx="1">
                  <c:v>6.0761399999999997</c:v>
                </c:pt>
                <c:pt idx="2">
                  <c:v>5.9112600000000004</c:v>
                </c:pt>
                <c:pt idx="3">
                  <c:v>5.5055399999999999</c:v>
                </c:pt>
                <c:pt idx="4">
                  <c:v>5.59884</c:v>
                </c:pt>
                <c:pt idx="5">
                  <c:v>5.2392599999999998</c:v>
                </c:pt>
                <c:pt idx="6">
                  <c:v>6.1986600000000003</c:v>
                </c:pt>
                <c:pt idx="7">
                  <c:v>5.99322</c:v>
                </c:pt>
                <c:pt idx="8">
                  <c:v>6.5319599999999998</c:v>
                </c:pt>
                <c:pt idx="9">
                  <c:v>7.8830400000000003</c:v>
                </c:pt>
                <c:pt idx="10">
                  <c:v>6.8246399999999996</c:v>
                </c:pt>
                <c:pt idx="11">
                  <c:v>6.4741200000000001</c:v>
                </c:pt>
                <c:pt idx="12">
                  <c:v>7.3574999999999999</c:v>
                </c:pt>
                <c:pt idx="13">
                  <c:v>6.3301800000000004</c:v>
                </c:pt>
                <c:pt idx="14">
                  <c:v>6.9647399999999999</c:v>
                </c:pt>
                <c:pt idx="15">
                  <c:v>6.6700799999999996</c:v>
                </c:pt>
                <c:pt idx="16">
                  <c:v>8.1240000000000006</c:v>
                </c:pt>
                <c:pt idx="17">
                  <c:v>7.3105200000000004</c:v>
                </c:pt>
                <c:pt idx="18">
                  <c:v>8.0880600000000005</c:v>
                </c:pt>
                <c:pt idx="19">
                  <c:v>7.6724399999999999</c:v>
                </c:pt>
                <c:pt idx="20">
                  <c:v>8.4045000000000005</c:v>
                </c:pt>
                <c:pt idx="21">
                  <c:v>8.4796200000000006</c:v>
                </c:pt>
                <c:pt idx="22">
                  <c:v>9.07104</c:v>
                </c:pt>
                <c:pt idx="23">
                  <c:v>9.2345400000000009</c:v>
                </c:pt>
                <c:pt idx="24">
                  <c:v>9.0179399999999994</c:v>
                </c:pt>
                <c:pt idx="25">
                  <c:v>9.3675599999999992</c:v>
                </c:pt>
                <c:pt idx="26">
                  <c:v>9.7390799999999995</c:v>
                </c:pt>
                <c:pt idx="27">
                  <c:v>9.8215800000000009</c:v>
                </c:pt>
                <c:pt idx="28">
                  <c:v>10.34778</c:v>
                </c:pt>
                <c:pt idx="29">
                  <c:v>9.9031800000000008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6-4D59-AB05-364A90F25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198927"/>
        <c:axId val="578200847"/>
      </c:lineChart>
      <c:catAx>
        <c:axId val="57819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200847"/>
        <c:crosses val="autoZero"/>
        <c:auto val="1"/>
        <c:lblAlgn val="ctr"/>
        <c:lblOffset val="100"/>
        <c:noMultiLvlLbl val="0"/>
      </c:catAx>
      <c:valAx>
        <c:axId val="578200847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in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1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NData!$J$1</c:f>
              <c:strCache>
                <c:ptCount val="1"/>
                <c:pt idx="0">
                  <c:v>Urban population. (BN)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NData!$J$2:$J$32</c:f>
              <c:numCache>
                <c:formatCode>0.00</c:formatCode>
                <c:ptCount val="31"/>
                <c:pt idx="0">
                  <c:v>2.2902280959999999</c:v>
                </c:pt>
                <c:pt idx="1">
                  <c:v>2.347462336</c:v>
                </c:pt>
                <c:pt idx="2">
                  <c:v>2.4043372970000001</c:v>
                </c:pt>
                <c:pt idx="3">
                  <c:v>2.4612235280000001</c:v>
                </c:pt>
                <c:pt idx="4">
                  <c:v>2.5182541110000001</c:v>
                </c:pt>
                <c:pt idx="5">
                  <c:v>2.5755052350000001</c:v>
                </c:pt>
                <c:pt idx="6">
                  <c:v>2.632941583</c:v>
                </c:pt>
                <c:pt idx="7">
                  <c:v>2.6908135409999998</c:v>
                </c:pt>
                <c:pt idx="8">
                  <c:v>2.7492135979999999</c:v>
                </c:pt>
                <c:pt idx="9">
                  <c:v>2.8082316550000002</c:v>
                </c:pt>
                <c:pt idx="10">
                  <c:v>2.8683079999999999</c:v>
                </c:pt>
                <c:pt idx="11">
                  <c:v>2.9330790000000002</c:v>
                </c:pt>
                <c:pt idx="12">
                  <c:v>3.001808</c:v>
                </c:pt>
                <c:pt idx="13">
                  <c:v>3.0717439999999998</c:v>
                </c:pt>
                <c:pt idx="14">
                  <c:v>3.1430449999999999</c:v>
                </c:pt>
                <c:pt idx="15">
                  <c:v>3.2159059999999999</c:v>
                </c:pt>
                <c:pt idx="16">
                  <c:v>3.2894459999999999</c:v>
                </c:pt>
                <c:pt idx="17">
                  <c:v>3.36361</c:v>
                </c:pt>
                <c:pt idx="18">
                  <c:v>3.4397190000000002</c:v>
                </c:pt>
                <c:pt idx="19">
                  <c:v>3.5168300000000001</c:v>
                </c:pt>
                <c:pt idx="20">
                  <c:v>3.594868</c:v>
                </c:pt>
                <c:pt idx="21">
                  <c:v>3.671424</c:v>
                </c:pt>
                <c:pt idx="22">
                  <c:v>3.747843</c:v>
                </c:pt>
                <c:pt idx="23">
                  <c:v>3.8249900000000001</c:v>
                </c:pt>
                <c:pt idx="24">
                  <c:v>3.9028320000000001</c:v>
                </c:pt>
                <c:pt idx="25">
                  <c:v>3.9814980000000002</c:v>
                </c:pt>
                <c:pt idx="26">
                  <c:v>4.0606530000000003</c:v>
                </c:pt>
                <c:pt idx="27">
                  <c:v>4.1401890000000003</c:v>
                </c:pt>
                <c:pt idx="28">
                  <c:v>4.2198169999999999</c:v>
                </c:pt>
                <c:pt idx="29">
                  <c:v>4.2994389999999996</c:v>
                </c:pt>
                <c:pt idx="30">
                  <c:v>4.3788999999999998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5-4EDA-B035-D01E1372DE0B}"/>
            </c:ext>
          </c:extLst>
        </c:ser>
        <c:ser>
          <c:idx val="1"/>
          <c:order val="1"/>
          <c:tx>
            <c:strRef>
              <c:f>NData!$K$1</c:f>
              <c:strCache>
                <c:ptCount val="1"/>
                <c:pt idx="0">
                  <c:v>Coffee Production BN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NData!$K$2:$K$32</c:f>
              <c:numCache>
                <c:formatCode>General</c:formatCode>
                <c:ptCount val="31"/>
                <c:pt idx="0">
                  <c:v>5.5937999999999999</c:v>
                </c:pt>
                <c:pt idx="1">
                  <c:v>6.0761399999999997</c:v>
                </c:pt>
                <c:pt idx="2">
                  <c:v>5.9112600000000004</c:v>
                </c:pt>
                <c:pt idx="3">
                  <c:v>5.5055399999999999</c:v>
                </c:pt>
                <c:pt idx="4">
                  <c:v>5.59884</c:v>
                </c:pt>
                <c:pt idx="5">
                  <c:v>5.2392599999999998</c:v>
                </c:pt>
                <c:pt idx="6">
                  <c:v>6.1986600000000003</c:v>
                </c:pt>
                <c:pt idx="7">
                  <c:v>5.99322</c:v>
                </c:pt>
                <c:pt idx="8">
                  <c:v>6.5319599999999998</c:v>
                </c:pt>
                <c:pt idx="9">
                  <c:v>7.8830400000000003</c:v>
                </c:pt>
                <c:pt idx="10">
                  <c:v>6.8246399999999996</c:v>
                </c:pt>
                <c:pt idx="11">
                  <c:v>6.4741200000000001</c:v>
                </c:pt>
                <c:pt idx="12">
                  <c:v>7.3574999999999999</c:v>
                </c:pt>
                <c:pt idx="13">
                  <c:v>6.3301800000000004</c:v>
                </c:pt>
                <c:pt idx="14">
                  <c:v>6.9647399999999999</c:v>
                </c:pt>
                <c:pt idx="15">
                  <c:v>6.6700799999999996</c:v>
                </c:pt>
                <c:pt idx="16">
                  <c:v>8.1240000000000006</c:v>
                </c:pt>
                <c:pt idx="17">
                  <c:v>7.3105200000000004</c:v>
                </c:pt>
                <c:pt idx="18">
                  <c:v>8.0880600000000005</c:v>
                </c:pt>
                <c:pt idx="19">
                  <c:v>7.6724399999999999</c:v>
                </c:pt>
                <c:pt idx="20">
                  <c:v>8.4045000000000005</c:v>
                </c:pt>
                <c:pt idx="21">
                  <c:v>8.4796200000000006</c:v>
                </c:pt>
                <c:pt idx="22">
                  <c:v>9.07104</c:v>
                </c:pt>
                <c:pt idx="23">
                  <c:v>9.2345400000000009</c:v>
                </c:pt>
                <c:pt idx="24">
                  <c:v>9.0179399999999994</c:v>
                </c:pt>
                <c:pt idx="25">
                  <c:v>9.3675599999999992</c:v>
                </c:pt>
                <c:pt idx="26">
                  <c:v>9.7390799999999995</c:v>
                </c:pt>
                <c:pt idx="27">
                  <c:v>9.8215800000000009</c:v>
                </c:pt>
                <c:pt idx="28">
                  <c:v>10.34778</c:v>
                </c:pt>
                <c:pt idx="29">
                  <c:v>9.9031800000000008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5-4EDA-B035-D01E1372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830111"/>
        <c:axId val="1628830591"/>
      </c:lineChart>
      <c:catAx>
        <c:axId val="162883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30591"/>
        <c:crosses val="autoZero"/>
        <c:auto val="1"/>
        <c:lblAlgn val="ctr"/>
        <c:lblOffset val="100"/>
        <c:noMultiLvlLbl val="0"/>
      </c:catAx>
      <c:valAx>
        <c:axId val="162883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8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127C544C-30D7-4046-87D7-A9E5F4954E4B}">
          <cx:tx>
            <cx:txData>
              <cx:f>_xlchart.v1.0</cx:f>
              <cx:v>Density per sq km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microsoft.com/office/2014/relationships/chartEx" Target="../charts/chartEx1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50005</xdr:colOff>
      <xdr:row>9</xdr:row>
      <xdr:rowOff>85725</xdr:rowOff>
    </xdr:from>
    <xdr:to>
      <xdr:col>9</xdr:col>
      <xdr:colOff>502443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BEDEE-E920-8332-2518-46F2D008C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273842</xdr:colOff>
      <xdr:row>8</xdr:row>
      <xdr:rowOff>147636</xdr:rowOff>
    </xdr:from>
    <xdr:to>
      <xdr:col>16</xdr:col>
      <xdr:colOff>247649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A3A3D-A219-73D4-5C53-7829BA36C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330993</xdr:colOff>
      <xdr:row>0</xdr:row>
      <xdr:rowOff>176212</xdr:rowOff>
    </xdr:from>
    <xdr:to>
      <xdr:col>25</xdr:col>
      <xdr:colOff>369093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E9E31-99CA-646F-59E1-06236106B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307180</xdr:colOff>
      <xdr:row>17</xdr:row>
      <xdr:rowOff>4763</xdr:rowOff>
    </xdr:from>
    <xdr:to>
      <xdr:col>25</xdr:col>
      <xdr:colOff>345280</xdr:colOff>
      <xdr:row>32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E0310-38DA-5B0B-04A1-4A260B86F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321469</xdr:colOff>
      <xdr:row>33</xdr:row>
      <xdr:rowOff>76200</xdr:rowOff>
    </xdr:from>
    <xdr:to>
      <xdr:col>25</xdr:col>
      <xdr:colOff>359569</xdr:colOff>
      <xdr:row>48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19C061-B4D8-EA61-34E1-2E9960F66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326231</xdr:colOff>
      <xdr:row>50</xdr:row>
      <xdr:rowOff>33336</xdr:rowOff>
    </xdr:from>
    <xdr:to>
      <xdr:col>27</xdr:col>
      <xdr:colOff>290513</xdr:colOff>
      <xdr:row>75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D44946-3A25-1583-7078-F30448BC8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475480</xdr:colOff>
      <xdr:row>33</xdr:row>
      <xdr:rowOff>49467</xdr:rowOff>
    </xdr:from>
    <xdr:to>
      <xdr:col>34</xdr:col>
      <xdr:colOff>530786</xdr:colOff>
      <xdr:row>48</xdr:row>
      <xdr:rowOff>27345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F4477D1-44E2-7C38-7561-41E011A495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23283" y="613317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214130</xdr:colOff>
      <xdr:row>22</xdr:row>
      <xdr:rowOff>60447</xdr:rowOff>
    </xdr:from>
    <xdr:to>
      <xdr:col>21</xdr:col>
      <xdr:colOff>252230</xdr:colOff>
      <xdr:row>37</xdr:row>
      <xdr:rowOff>89022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90E61-5687-F8DD-AC1F-8BAAD52B4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259556</xdr:colOff>
      <xdr:row>5</xdr:row>
      <xdr:rowOff>100013</xdr:rowOff>
    </xdr:from>
    <xdr:to>
      <xdr:col>21</xdr:col>
      <xdr:colOff>297656</xdr:colOff>
      <xdr:row>20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8350E-D261-BE68-F0B8-6809DDFAF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240505</xdr:colOff>
      <xdr:row>56</xdr:row>
      <xdr:rowOff>105508</xdr:rowOff>
    </xdr:from>
    <xdr:to>
      <xdr:col>21</xdr:col>
      <xdr:colOff>268349</xdr:colOff>
      <xdr:row>71</xdr:row>
      <xdr:rowOff>134083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A0DE17-6E07-28D6-085A-9C6B91AE2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633232</xdr:colOff>
      <xdr:row>5</xdr:row>
      <xdr:rowOff>51656</xdr:rowOff>
    </xdr:from>
    <xdr:to>
      <xdr:col>29</xdr:col>
      <xdr:colOff>7880</xdr:colOff>
      <xdr:row>20</xdr:row>
      <xdr:rowOff>82428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0C9C6E-FCBB-3B82-DCA2-BEF546AC5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167420</xdr:colOff>
      <xdr:row>56</xdr:row>
      <xdr:rowOff>141593</xdr:rowOff>
    </xdr:from>
    <xdr:to>
      <xdr:col>29</xdr:col>
      <xdr:colOff>202955</xdr:colOff>
      <xdr:row>71</xdr:row>
      <xdr:rowOff>170168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131D1C-6B59-7B8A-4499-3F36F8504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634228</xdr:colOff>
      <xdr:row>22</xdr:row>
      <xdr:rowOff>73321</xdr:rowOff>
    </xdr:from>
    <xdr:to>
      <xdr:col>29</xdr:col>
      <xdr:colOff>30656</xdr:colOff>
      <xdr:row>37</xdr:row>
      <xdr:rowOff>112268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A16BAA-0622-D673-BE48-2836222CD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270848</xdr:colOff>
      <xdr:row>39</xdr:row>
      <xdr:rowOff>62934</xdr:rowOff>
    </xdr:from>
    <xdr:to>
      <xdr:col>21</xdr:col>
      <xdr:colOff>317876</xdr:colOff>
      <xdr:row>54</xdr:row>
      <xdr:rowOff>48898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729168-8820-5FA9-590E-DF12FD757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141119</xdr:colOff>
      <xdr:row>39</xdr:row>
      <xdr:rowOff>22995</xdr:rowOff>
    </xdr:from>
    <xdr:to>
      <xdr:col>29</xdr:col>
      <xdr:colOff>159438</xdr:colOff>
      <xdr:row>54</xdr:row>
      <xdr:rowOff>87290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B33EC6-628E-6A4C-20D2-B132DD310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ftekhar Hossain" refreshedDate="45084.538712499998" createdVersion="8" refreshedVersion="8" minRefreshableVersion="3" recordCount="70" xr:uid="{2D142974-787D-40FE-9686-F839179EEE3E}">
  <cacheSource type="worksheet">
    <worksheetSource name="Table_world_population"/>
  </cacheSource>
  <cacheFields count="13">
    <cacheField name="year" numFmtId="0">
      <sharedItems containsSemiMixedTypes="0" containsString="0" containsNumber="1" containsInteger="1" minValue="1951" maxValue="2020" count="70"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population" numFmtId="0">
      <sharedItems containsSemiMixedTypes="0" containsString="0" containsNumber="1" containsInteger="1" minValue="2584034261" maxValue="7795000000"/>
    </cacheField>
    <cacheField name="Population (BN)" numFmtId="2">
      <sharedItems containsSemiMixedTypes="0" containsString="0" containsNumber="1" minValue="2.5840342610000002" maxValue="7.7949999999999999" count="70">
        <n v="2.5840342610000002"/>
        <n v="2.6308615620000002"/>
        <n v="2.6776089600000001"/>
        <n v="2.7248467409999999"/>
        <n v="2.7730199359999999"/>
        <n v="2.8224432820000001"/>
        <n v="2.8733060899999998"/>
        <n v="2.9256867049999999"/>
        <n v="2.979576185"/>
        <n v="3.0349497479999998"/>
        <n v="3.0918435070000001"/>
        <n v="3.1504207950000001"/>
        <n v="3.2110010089999999"/>
        <n v="3.273978338"/>
        <n v="3.3395835969999998"/>
        <n v="3.4079226299999998"/>
        <n v="3.4787699619999999"/>
        <n v="3.5515991269999998"/>
        <n v="3.6256806269999999"/>
        <n v="3.7004370459999998"/>
        <n v="3.7757596169999998"/>
        <n v="3.8516502450000001"/>
        <n v="3.927780238"/>
        <n v="4.0037941720000001"/>
        <n v="4.0794806059999997"/>
        <n v="4.1546668640000002"/>
        <n v="4.2295060600000003"/>
        <n v="4.3045335009999999"/>
        <n v="4.3805060999999998"/>
        <n v="4.4580035139999996"/>
        <n v="4.5369967620000002"/>
        <n v="4.6173865420000002"/>
        <n v="4.6995693039999997"/>
        <n v="4.7840116210000003"/>
        <n v="4.87092174"/>
        <n v="4.9605679120000001"/>
        <n v="5.0525221470000004"/>
        <n v="5.1454260080000003"/>
        <n v="5.2374415580000004"/>
        <n v="5.327231061"/>
        <n v="5.4142894439999996"/>
        <n v="5.4989198090000002"/>
        <n v="5.5815975460000002"/>
        <n v="5.6631504269999997"/>
        <n v="5.7442129790000003"/>
        <n v="5.8248919509999997"/>
        <n v="5.9050457879999998"/>
        <n v="5.9847939419999996"/>
        <n v="6.0642390549999998"/>
        <n v="6.1434939999999996"/>
        <n v="6.2226270000000001"/>
        <n v="6.3017729999999998"/>
        <n v="6.3811850000000003"/>
        <n v="6.4611590000000003"/>
        <n v="6.5419070000000001"/>
        <n v="6.6235179999999998"/>
        <n v="6.7059470000000001"/>
        <n v="6.7890889999999997"/>
        <n v="6.8727669999999996"/>
        <n v="6.9568240000000001"/>
        <n v="7.041194"/>
        <n v="7.1258280000000003"/>
        <n v="7.2105819999999996"/>
        <n v="7.2952909999999997"/>
        <n v="7.3797969999999999"/>
        <n v="7.4640219999999999"/>
        <n v="7.5478589999999999"/>
        <n v="7.6310909999999996"/>
        <n v="7.7134679999999998"/>
        <n v="7.7949999999999999"/>
      </sharedItems>
    </cacheField>
    <cacheField name="yearly_growth_percentage" numFmtId="10">
      <sharedItems containsSemiMixedTypes="0" containsString="0" containsNumber="1" minValue="1.0500000000000001E-2" maxValue="2.0899999999999998E-2"/>
    </cacheField>
    <cacheField name="Year-on-year Growth (%)" numFmtId="10">
      <sharedItems containsSemiMixedTypes="0" containsString="0" containsNumber="1" minValue="1.0500000000000001E-2" maxValue="2.0899999999999998E-2"/>
    </cacheField>
    <cacheField name="Total Growth (%)" numFmtId="10">
      <sharedItems containsSemiMixedTypes="0" containsString="0" containsNumber="1" minValue="1.0500000000000001E-2" maxValue="2.0899999999999998E-2"/>
    </cacheField>
    <cacheField name="yearly_growth" numFmtId="0">
      <sharedItems containsSemiMixedTypes="0" containsString="0" containsNumber="1" containsInteger="1" minValue="46747398" maxValue="92903861"/>
    </cacheField>
    <cacheField name="Yearly growth (10 x M)" numFmtId="2">
      <sharedItems containsSemiMixedTypes="0" containsString="0" containsNumber="1" minValue="4.6747398000000002" maxValue="9.2903860999999992" count="70">
        <n v="4.7603112000000003"/>
        <n v="4.6827300999999997"/>
        <n v="4.6747398000000002"/>
        <n v="4.7237780999999996"/>
        <n v="4.8173195"/>
        <n v="4.9423345999999997"/>
        <n v="5.0862807999999999"/>
        <n v="5.2380614999999997"/>
        <n v="5.3889480000000001"/>
        <n v="5.5373562999999999"/>
        <n v="5.6893758999999999"/>
        <n v="5.8577288000000003"/>
        <n v="6.0580214000000003"/>
        <n v="6.2977328999999997"/>
        <n v="6.5605259"/>
        <n v="6.8339033000000002"/>
        <n v="7.0847331999999996"/>
        <n v="7.2829164999999998"/>
        <n v="7.40815"/>
        <n v="7.4756419000000003"/>
        <n v="7.5322570999999998"/>
        <n v="7.5890627999999998"/>
        <n v="7.6129993000000002"/>
        <n v="7.6013934000000001"/>
        <n v="7.5686434"/>
        <n v="7.5186257999999997"/>
        <n v="7.4839196000000001"/>
        <n v="7.5027441000000001"/>
        <n v="7.5972599000000001"/>
        <n v="7.7497413999999996"/>
        <n v="7.8993247999999996"/>
        <n v="8.0389780000000002"/>
        <n v="8.2182762"/>
        <n v="8.4442316999999996"/>
        <n v="8.6910118999999995"/>
        <n v="8.9646171999999993"/>
        <n v="9.1954235000000004"/>
        <n v="9.2903860999999992"/>
        <n v="9.2015550000000008"/>
        <n v="8.9789502999999993"/>
        <n v="8.7058382999999999"/>
        <n v="8.4630364999999994"/>
        <n v="8.2677736999999993"/>
        <n v="8.1552880999999999"/>
        <n v="8.1062551999999997"/>
        <n v="8.0678972000000009"/>
        <n v="8.0153836999999992"/>
        <n v="7.9748153999999998"/>
        <n v="7.9445113000000003"/>
        <n v="7.9255000000000004"/>
        <n v="7.9132999999999996"/>
        <n v="7.9146999999999998"/>
        <n v="7.9412000000000003"/>
        <n v="7.9973999999999998"/>
        <n v="8.0747999999999998"/>
        <n v="8.1610999999999994"/>
        <n v="8.2429000000000006"/>
        <n v="8.3141999999999996"/>
        <n v="8.3678000000000008"/>
        <n v="8.4056999999999995"/>
        <n v="8.4370999999999992"/>
        <n v="8.4634"/>
        <n v="8.4754000000000005"/>
        <n v="8.4709000000000003"/>
        <n v="8.4505999999999997"/>
        <n v="8.4224999999999994"/>
        <n v="8.3836999999999993"/>
        <n v="8.3231999999999999"/>
        <n v="8.2377000000000002"/>
        <n v="8.1331000000000007"/>
      </sharedItems>
    </cacheField>
    <cacheField name="Density per sq km" numFmtId="0">
      <sharedItems containsSemiMixedTypes="0" containsString="0" containsNumber="1" containsInteger="1" minValue="17" maxValue="52"/>
    </cacheField>
    <cacheField name="urban_population" numFmtId="0">
      <sharedItems containsSemiMixedTypes="0" containsString="0" containsNumber="1" containsInteger="1" minValue="775067697" maxValue="4378900000"/>
    </cacheField>
    <cacheField name="Urban Growth (%)" numFmtId="10">
      <sharedItems containsSemiMixedTypes="0" containsString="0" containsNumber="1" minValue="0" maxValue="3.1557745668710897E-2"/>
    </cacheField>
    <cacheField name="Urban population. (BN)" numFmtId="2">
      <sharedItems containsSemiMixedTypes="0" containsString="0" containsNumber="1" minValue="0.775067697" maxValue="4.3788999999999998" count="70">
        <n v="0.775067697"/>
        <n v="0.79928253299999996"/>
        <n v="0.82428998899999995"/>
        <n v="0.85017910600000002"/>
        <n v="0.87700884199999996"/>
        <n v="0.90468516399999999"/>
        <n v="0.93311316799999999"/>
        <n v="0.962537113"/>
        <n v="0.99282054600000003"/>
        <n v="1.023845517"/>
        <n v="1.055435648"/>
        <n v="1.088376703"/>
        <n v="1.12256194"/>
        <n v="1.157813355"/>
        <n v="1.1884692240000001"/>
        <n v="1.2199930320000001"/>
        <n v="1.252566565"/>
        <n v="1.285933432"/>
        <n v="1.319833474"/>
        <n v="1.3542154959999999"/>
        <n v="1.3888340990000001"/>
        <n v="1.424734781"/>
        <n v="1.4621783699999999"/>
        <n v="1.501134655"/>
        <n v="1.5386249940000001"/>
        <n v="1.577376141"/>
        <n v="1.616419308"/>
        <n v="1.6593061170000001"/>
        <n v="1.706021638"/>
        <n v="1.7542010290000001"/>
        <n v="1.804215203"/>
        <n v="1.854134229"/>
        <n v="1.903822436"/>
        <n v="1.9551064330000001"/>
        <n v="2.0079390629999998"/>
        <n v="2.0626043940000001"/>
        <n v="2.118882551"/>
        <n v="2.176126537"/>
        <n v="2.2331405019999999"/>
        <n v="2.2902280959999999"/>
        <n v="2.347462336"/>
        <n v="2.4043372970000001"/>
        <n v="2.4612235280000001"/>
        <n v="2.5182541110000001"/>
        <n v="2.5755052350000001"/>
        <n v="2.632941583"/>
        <n v="2.6908135409999998"/>
        <n v="2.7492135979999999"/>
        <n v="2.8082316550000002"/>
        <n v="2.8683079999999999"/>
        <n v="2.9330790000000002"/>
        <n v="3.001808"/>
        <n v="3.0717439999999998"/>
        <n v="3.1430449999999999"/>
        <n v="3.2159059999999999"/>
        <n v="3.2894459999999999"/>
        <n v="3.36361"/>
        <n v="3.4397190000000002"/>
        <n v="3.5168300000000001"/>
        <n v="3.594868"/>
        <n v="3.671424"/>
        <n v="3.747843"/>
        <n v="3.8249900000000001"/>
        <n v="3.9028320000000001"/>
        <n v="3.9814980000000002"/>
        <n v="4.0606530000000003"/>
        <n v="4.1401890000000003"/>
        <n v="4.2198169999999999"/>
        <n v="4.2994389999999996"/>
        <n v="4.3788999999999998"/>
      </sharedItems>
    </cacheField>
    <cacheField name="urban_population_percentage" numFmtId="9">
      <sharedItems containsSemiMixedTypes="0" containsString="0" containsNumber="1" minValue="0.3" maxValue="0.5600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n v="2584034261"/>
    <x v="0"/>
    <n v="1.8800000000000001E-2"/>
    <n v="1.8800000000000001E-2"/>
    <n v="1.8800000000000001E-2"/>
    <n v="47603112"/>
    <x v="0"/>
    <n v="17"/>
    <n v="775067697"/>
    <n v="0"/>
    <x v="0"/>
    <n v="0.3"/>
  </r>
  <r>
    <x v="1"/>
    <n v="2630861562"/>
    <x v="1"/>
    <n v="1.8100000000000002E-2"/>
    <n v="1.8100000000000002E-2"/>
    <n v="1.8100000000000002E-2"/>
    <n v="46827301"/>
    <x v="1"/>
    <n v="18"/>
    <n v="799282533"/>
    <n v="3.1242220639212111E-2"/>
    <x v="1"/>
    <n v="0.3"/>
  </r>
  <r>
    <x v="2"/>
    <n v="2677608960"/>
    <x v="2"/>
    <n v="1.78E-2"/>
    <n v="1.78E-2"/>
    <n v="1.78E-2"/>
    <n v="46747398"/>
    <x v="2"/>
    <n v="18"/>
    <n v="824289989"/>
    <n v="3.128737957795457E-2"/>
    <x v="2"/>
    <n v="0.31"/>
  </r>
  <r>
    <x v="3"/>
    <n v="2724846741"/>
    <x v="3"/>
    <n v="1.7600000000000001E-2"/>
    <n v="1.7600000000000001E-2"/>
    <n v="1.7600000000000001E-2"/>
    <n v="47237781"/>
    <x v="3"/>
    <n v="18"/>
    <n v="850179106"/>
    <n v="3.1407778021673875E-2"/>
    <x v="3"/>
    <n v="0.31"/>
  </r>
  <r>
    <x v="4"/>
    <n v="2773019936"/>
    <x v="4"/>
    <n v="1.77E-2"/>
    <n v="1.77E-2"/>
    <n v="1.77E-2"/>
    <n v="48173195"/>
    <x v="4"/>
    <n v="19"/>
    <n v="877008842"/>
    <n v="3.1557745668710897E-2"/>
    <x v="4"/>
    <n v="0.32"/>
  </r>
  <r>
    <x v="5"/>
    <n v="2822443282"/>
    <x v="5"/>
    <n v="1.78E-2"/>
    <n v="1.78E-2"/>
    <n v="1.78E-2"/>
    <n v="49423346"/>
    <x v="5"/>
    <n v="19"/>
    <n v="904685164"/>
    <n v="3.1557631661825368E-2"/>
    <x v="5"/>
    <n v="0.32"/>
  </r>
  <r>
    <x v="6"/>
    <n v="2873306090"/>
    <x v="6"/>
    <n v="1.7999999999999999E-2"/>
    <n v="1.7999999999999999E-2"/>
    <n v="1.7999999999999999E-2"/>
    <n v="50862808"/>
    <x v="6"/>
    <n v="19"/>
    <n v="933113168"/>
    <n v="3.1423090740548498E-2"/>
    <x v="6"/>
    <n v="0.32"/>
  </r>
  <r>
    <x v="7"/>
    <n v="2925686705"/>
    <x v="7"/>
    <n v="1.8200000000000001E-2"/>
    <n v="1.8200000000000001E-2"/>
    <n v="1.8200000000000001E-2"/>
    <n v="52380615"/>
    <x v="7"/>
    <n v="20"/>
    <n v="962537113"/>
    <n v="3.1533093743673329E-2"/>
    <x v="7"/>
    <n v="0.33"/>
  </r>
  <r>
    <x v="8"/>
    <n v="2979576185"/>
    <x v="8"/>
    <n v="1.84E-2"/>
    <n v="1.84E-2"/>
    <n v="1.84E-2"/>
    <n v="53889480"/>
    <x v="8"/>
    <n v="20"/>
    <n v="992820546"/>
    <n v="3.1462093867335381E-2"/>
    <x v="8"/>
    <n v="0.33"/>
  </r>
  <r>
    <x v="9"/>
    <n v="3034949748"/>
    <x v="9"/>
    <n v="1.8599999999999998E-2"/>
    <n v="1.8599999999999998E-2"/>
    <n v="1.8599999999999998E-2"/>
    <n v="55373563"/>
    <x v="9"/>
    <n v="20"/>
    <n v="1023845517"/>
    <n v="3.12493240847979E-2"/>
    <x v="9"/>
    <n v="0.34"/>
  </r>
  <r>
    <x v="10"/>
    <n v="3091843507"/>
    <x v="10"/>
    <n v="1.8700000000000001E-2"/>
    <n v="1.8700000000000001E-2"/>
    <n v="1.8700000000000001E-2"/>
    <n v="56893759"/>
    <x v="10"/>
    <n v="21"/>
    <n v="1055435648"/>
    <n v="3.0854392069384819E-2"/>
    <x v="10"/>
    <n v="0.34"/>
  </r>
  <r>
    <x v="11"/>
    <n v="3150420795"/>
    <x v="11"/>
    <n v="1.89E-2"/>
    <n v="1.89E-2"/>
    <n v="1.89E-2"/>
    <n v="58577288"/>
    <x v="11"/>
    <n v="21"/>
    <n v="1088376703"/>
    <n v="3.1210860711803436E-2"/>
    <x v="11"/>
    <n v="0.35"/>
  </r>
  <r>
    <x v="12"/>
    <n v="3211001009"/>
    <x v="12"/>
    <n v="1.9199999999999998E-2"/>
    <n v="1.9199999999999998E-2"/>
    <n v="1.9199999999999998E-2"/>
    <n v="60580214"/>
    <x v="12"/>
    <n v="22"/>
    <n v="1122561940"/>
    <n v="3.1409379588677212E-2"/>
    <x v="12"/>
    <n v="0.35"/>
  </r>
  <r>
    <x v="13"/>
    <n v="3273978338"/>
    <x v="13"/>
    <n v="1.9599999999999999E-2"/>
    <n v="1.9599999999999999E-2"/>
    <n v="1.9599999999999999E-2"/>
    <n v="62977329"/>
    <x v="13"/>
    <n v="22"/>
    <n v="1157813355"/>
    <n v="3.1402645808568927E-2"/>
    <x v="13"/>
    <n v="0.35"/>
  </r>
  <r>
    <x v="14"/>
    <n v="3339583597"/>
    <x v="14"/>
    <n v="0.02"/>
    <n v="0.02"/>
    <n v="0.02"/>
    <n v="65605259"/>
    <x v="14"/>
    <n v="22"/>
    <n v="1188469224"/>
    <n v="2.6477384172166506E-2"/>
    <x v="14"/>
    <n v="0.36"/>
  </r>
  <r>
    <x v="15"/>
    <n v="3407922630"/>
    <x v="15"/>
    <n v="2.0500000000000001E-2"/>
    <n v="2.0500000000000001E-2"/>
    <n v="2.0500000000000001E-2"/>
    <n v="68339033"/>
    <x v="15"/>
    <n v="23"/>
    <n v="1219993032"/>
    <n v="2.6524715460364331E-2"/>
    <x v="15"/>
    <n v="0.36"/>
  </r>
  <r>
    <x v="16"/>
    <n v="3478769962"/>
    <x v="16"/>
    <n v="2.0799999999999999E-2"/>
    <n v="2.0799999999999999E-2"/>
    <n v="2.0799999999999999E-2"/>
    <n v="70847332"/>
    <x v="16"/>
    <n v="23"/>
    <n v="1252566565"/>
    <n v="2.6699769708192891E-2"/>
    <x v="16"/>
    <n v="0.36"/>
  </r>
  <r>
    <x v="17"/>
    <n v="3551599127"/>
    <x v="17"/>
    <n v="2.0899999999999998E-2"/>
    <n v="2.0899999999999998E-2"/>
    <n v="2.0899999999999998E-2"/>
    <n v="72829165"/>
    <x v="17"/>
    <n v="24"/>
    <n v="1285933432"/>
    <n v="2.6638797435887169E-2"/>
    <x v="17"/>
    <n v="0.36"/>
  </r>
  <r>
    <x v="18"/>
    <n v="3625680627"/>
    <x v="18"/>
    <n v="2.0899999999999998E-2"/>
    <n v="2.0899999999999998E-2"/>
    <n v="2.0899999999999998E-2"/>
    <n v="74081500"/>
    <x v="18"/>
    <n v="24"/>
    <n v="1319833474"/>
    <n v="2.6362205971482977E-2"/>
    <x v="18"/>
    <n v="0.36"/>
  </r>
  <r>
    <x v="19"/>
    <n v="3700437046"/>
    <x v="19"/>
    <n v="2.06E-2"/>
    <n v="2.06E-2"/>
    <n v="2.06E-2"/>
    <n v="74756419"/>
    <x v="19"/>
    <n v="25"/>
    <n v="1354215496"/>
    <n v="2.6050272763425912E-2"/>
    <x v="19"/>
    <n v="0.37"/>
  </r>
  <r>
    <x v="20"/>
    <n v="3775759617"/>
    <x v="20"/>
    <n v="2.0400000000000001E-2"/>
    <n v="2.0400000000000001E-2"/>
    <n v="2.0400000000000001E-2"/>
    <n v="75322571"/>
    <x v="20"/>
    <n v="25"/>
    <n v="1388834099"/>
    <n v="2.5563585044074848E-2"/>
    <x v="20"/>
    <n v="0.37"/>
  </r>
  <r>
    <x v="21"/>
    <n v="3851650245"/>
    <x v="21"/>
    <n v="2.01E-2"/>
    <n v="2.01E-2"/>
    <n v="2.01E-2"/>
    <n v="75890628"/>
    <x v="21"/>
    <n v="26"/>
    <n v="1424734781"/>
    <n v="2.5849510770112508E-2"/>
    <x v="21"/>
    <n v="0.37"/>
  </r>
  <r>
    <x v="22"/>
    <n v="3927780238"/>
    <x v="22"/>
    <n v="1.9800000000000002E-2"/>
    <n v="1.9800000000000002E-2"/>
    <n v="1.9800000000000002E-2"/>
    <n v="76129993"/>
    <x v="22"/>
    <n v="26"/>
    <n v="1462178370"/>
    <n v="2.6281094207385676E-2"/>
    <x v="22"/>
    <n v="0.37"/>
  </r>
  <r>
    <x v="23"/>
    <n v="4003794172"/>
    <x v="23"/>
    <n v="1.9400000000000001E-2"/>
    <n v="1.9400000000000001E-2"/>
    <n v="1.9400000000000001E-2"/>
    <n v="76013934"/>
    <x v="23"/>
    <n v="27"/>
    <n v="1501134655"/>
    <n v="2.6642635262071345E-2"/>
    <x v="23"/>
    <n v="0.37"/>
  </r>
  <r>
    <x v="24"/>
    <n v="4079480606"/>
    <x v="24"/>
    <n v="1.89E-2"/>
    <n v="1.89E-2"/>
    <n v="1.89E-2"/>
    <n v="75686434"/>
    <x v="24"/>
    <n v="27"/>
    <n v="1538624994"/>
    <n v="2.4974667579038736E-2"/>
    <x v="24"/>
    <n v="0.38"/>
  </r>
  <r>
    <x v="25"/>
    <n v="4154666864"/>
    <x v="25"/>
    <n v="1.84E-2"/>
    <n v="1.84E-2"/>
    <n v="1.84E-2"/>
    <n v="75186258"/>
    <x v="25"/>
    <n v="28"/>
    <n v="1577376141"/>
    <n v="2.5185569681445068E-2"/>
    <x v="25"/>
    <n v="0.38"/>
  </r>
  <r>
    <x v="26"/>
    <n v="4229506060"/>
    <x v="26"/>
    <n v="1.7999999999999999E-2"/>
    <n v="1.7999999999999999E-2"/>
    <n v="1.7999999999999999E-2"/>
    <n v="74839196"/>
    <x v="26"/>
    <n v="28"/>
    <n v="1616419308"/>
    <n v="2.4751970050243075E-2"/>
    <x v="26"/>
    <n v="0.38"/>
  </r>
  <r>
    <x v="27"/>
    <n v="4304533501"/>
    <x v="27"/>
    <n v="1.77E-2"/>
    <n v="1.77E-2"/>
    <n v="1.77E-2"/>
    <n v="75027441"/>
    <x v="27"/>
    <n v="29"/>
    <n v="1659306117"/>
    <n v="2.6531982628358954E-2"/>
    <x v="27"/>
    <n v="0.39"/>
  </r>
  <r>
    <x v="28"/>
    <n v="4380506100"/>
    <x v="28"/>
    <n v="1.7600000000000001E-2"/>
    <n v="1.7600000000000001E-2"/>
    <n v="1.7600000000000001E-2"/>
    <n v="75972599"/>
    <x v="28"/>
    <n v="29"/>
    <n v="1706021638"/>
    <n v="2.8153648396391708E-2"/>
    <x v="28"/>
    <n v="0.39"/>
  </r>
  <r>
    <x v="29"/>
    <n v="4458003514"/>
    <x v="29"/>
    <n v="1.77E-2"/>
    <n v="1.77E-2"/>
    <n v="1.77E-2"/>
    <n v="77497414"/>
    <x v="29"/>
    <n v="30"/>
    <n v="1754201029"/>
    <n v="2.8240785419627837E-2"/>
    <x v="29"/>
    <n v="0.39"/>
  </r>
  <r>
    <x v="30"/>
    <n v="4536996762"/>
    <x v="30"/>
    <n v="1.77E-2"/>
    <n v="1.77E-2"/>
    <n v="1.77E-2"/>
    <n v="78993248"/>
    <x v="30"/>
    <n v="30"/>
    <n v="1804215203"/>
    <n v="2.8511084632364563E-2"/>
    <x v="30"/>
    <n v="0.4"/>
  </r>
  <r>
    <x v="31"/>
    <n v="4617386542"/>
    <x v="31"/>
    <n v="1.77E-2"/>
    <n v="1.77E-2"/>
    <n v="1.77E-2"/>
    <n v="80389780"/>
    <x v="31"/>
    <n v="31"/>
    <n v="1854134229"/>
    <n v="2.7667999868860434E-2"/>
    <x v="31"/>
    <n v="0.4"/>
  </r>
  <r>
    <x v="32"/>
    <n v="4699569304"/>
    <x v="32"/>
    <n v="1.78E-2"/>
    <n v="1.78E-2"/>
    <n v="1.78E-2"/>
    <n v="82182762"/>
    <x v="32"/>
    <n v="32"/>
    <n v="1903822436"/>
    <n v="2.6798602939765912E-2"/>
    <x v="32"/>
    <n v="0.41"/>
  </r>
  <r>
    <x v="33"/>
    <n v="4784011621"/>
    <x v="33"/>
    <n v="1.7999999999999999E-2"/>
    <n v="1.7999999999999999E-2"/>
    <n v="1.7999999999999999E-2"/>
    <n v="84442317"/>
    <x v="33"/>
    <n v="32"/>
    <n v="1955106433"/>
    <n v="2.6937384511419846E-2"/>
    <x v="33"/>
    <n v="0.41"/>
  </r>
  <r>
    <x v="34"/>
    <n v="4870921740"/>
    <x v="34"/>
    <n v="1.8200000000000001E-2"/>
    <n v="1.8200000000000001E-2"/>
    <n v="1.8200000000000001E-2"/>
    <n v="86910119"/>
    <x v="34"/>
    <n v="33"/>
    <n v="2007939063"/>
    <n v="2.7022892006411805E-2"/>
    <x v="34"/>
    <n v="0.41"/>
  </r>
  <r>
    <x v="35"/>
    <n v="4960567912"/>
    <x v="35"/>
    <n v="1.84E-2"/>
    <n v="1.84E-2"/>
    <n v="1.84E-2"/>
    <n v="89646172"/>
    <x v="35"/>
    <n v="33"/>
    <n v="2062604394"/>
    <n v="2.7224596606196909E-2"/>
    <x v="35"/>
    <n v="0.42"/>
  </r>
  <r>
    <x v="36"/>
    <n v="5052522147"/>
    <x v="36"/>
    <n v="1.8499999999999999E-2"/>
    <n v="1.8499999999999999E-2"/>
    <n v="1.8499999999999999E-2"/>
    <n v="91954235"/>
    <x v="36"/>
    <n v="34"/>
    <n v="2118882551"/>
    <n v="2.7284998113894253E-2"/>
    <x v="36"/>
    <n v="0.42"/>
  </r>
  <r>
    <x v="37"/>
    <n v="5145426008"/>
    <x v="37"/>
    <n v="1.84E-2"/>
    <n v="1.84E-2"/>
    <n v="1.84E-2"/>
    <n v="92903861"/>
    <x v="37"/>
    <n v="35"/>
    <n v="2176126537"/>
    <n v="2.7016120347484046E-2"/>
    <x v="37"/>
    <n v="0.42"/>
  </r>
  <r>
    <x v="38"/>
    <n v="5237441558"/>
    <x v="38"/>
    <n v="1.7899999999999999E-2"/>
    <n v="1.7899999999999999E-2"/>
    <n v="1.7899999999999999E-2"/>
    <n v="92015550"/>
    <x v="38"/>
    <n v="35"/>
    <n v="2233140502"/>
    <n v="2.6199747133546399E-2"/>
    <x v="38"/>
    <n v="0.43"/>
  </r>
  <r>
    <x v="39"/>
    <n v="5327231061"/>
    <x v="39"/>
    <n v="1.7100000000000001E-2"/>
    <n v="1.7100000000000001E-2"/>
    <n v="1.7100000000000001E-2"/>
    <n v="89789503"/>
    <x v="39"/>
    <n v="36"/>
    <n v="2290228096"/>
    <n v="2.5563816494695416E-2"/>
    <x v="39"/>
    <n v="0.43"/>
  </r>
  <r>
    <x v="40"/>
    <n v="5414289444"/>
    <x v="40"/>
    <n v="1.6299999999999999E-2"/>
    <n v="1.6299999999999999E-2"/>
    <n v="1.6299999999999999E-2"/>
    <n v="87058383"/>
    <x v="40"/>
    <n v="36"/>
    <n v="2347462336"/>
    <n v="2.4990628706355718E-2"/>
    <x v="40"/>
    <n v="0.43"/>
  </r>
  <r>
    <x v="41"/>
    <n v="5498919809"/>
    <x v="41"/>
    <n v="1.5599999999999999E-2"/>
    <n v="1.5599999999999999E-2"/>
    <n v="1.5599999999999999E-2"/>
    <n v="84630365"/>
    <x v="41"/>
    <n v="37"/>
    <n v="2404337297"/>
    <n v="2.422827413576871E-2"/>
    <x v="41"/>
    <n v="0.44"/>
  </r>
  <r>
    <x v="42"/>
    <n v="5581597546"/>
    <x v="42"/>
    <n v="1.4999999999999999E-2"/>
    <n v="1.4999999999999999E-2"/>
    <n v="1.4999999999999999E-2"/>
    <n v="82677737"/>
    <x v="42"/>
    <n v="37"/>
    <n v="2461223528"/>
    <n v="2.3659838023134074E-2"/>
    <x v="42"/>
    <n v="0.44"/>
  </r>
  <r>
    <x v="43"/>
    <n v="5663150427"/>
    <x v="43"/>
    <n v="1.46E-2"/>
    <n v="1.46E-2"/>
    <n v="1.46E-2"/>
    <n v="81552881"/>
    <x v="43"/>
    <n v="38"/>
    <n v="2518254111"/>
    <n v="2.3171638963789397E-2"/>
    <x v="43"/>
    <n v="0.44"/>
  </r>
  <r>
    <x v="44"/>
    <n v="5744212979"/>
    <x v="44"/>
    <n v="1.43E-2"/>
    <n v="1.43E-2"/>
    <n v="1.43E-2"/>
    <n v="81062552"/>
    <x v="44"/>
    <n v="39"/>
    <n v="2575505235"/>
    <n v="2.2734450725175447E-2"/>
    <x v="44"/>
    <n v="0.45"/>
  </r>
  <r>
    <x v="45"/>
    <n v="5824891951"/>
    <x v="45"/>
    <n v="1.4E-2"/>
    <n v="1.4E-2"/>
    <n v="1.4E-2"/>
    <n v="80678972"/>
    <x v="45"/>
    <n v="39"/>
    <n v="2632941583"/>
    <n v="2.2301002234227648E-2"/>
    <x v="45"/>
    <n v="0.45"/>
  </r>
  <r>
    <x v="46"/>
    <n v="5905045788"/>
    <x v="46"/>
    <n v="1.38E-2"/>
    <n v="1.38E-2"/>
    <n v="1.38E-2"/>
    <n v="80153837"/>
    <x v="46"/>
    <n v="40"/>
    <n v="2690813541"/>
    <n v="2.1979962781422637E-2"/>
    <x v="46"/>
    <n v="0.46"/>
  </r>
  <r>
    <x v="47"/>
    <n v="5984793942"/>
    <x v="47"/>
    <n v="1.35E-2"/>
    <n v="1.35E-2"/>
    <n v="1.35E-2"/>
    <n v="79748154"/>
    <x v="47"/>
    <n v="40"/>
    <n v="2749213598"/>
    <n v="2.1703494541764682E-2"/>
    <x v="47"/>
    <n v="0.46"/>
  </r>
  <r>
    <x v="48"/>
    <n v="6064239055"/>
    <x v="48"/>
    <n v="1.3299999999999999E-2"/>
    <n v="1.3299999999999999E-2"/>
    <n v="1.3299999999999999E-2"/>
    <n v="79445113"/>
    <x v="48"/>
    <n v="41"/>
    <n v="2808231655"/>
    <n v="2.1467250504993318E-2"/>
    <x v="48"/>
    <n v="0.46"/>
  </r>
  <r>
    <x v="49"/>
    <n v="6143494000"/>
    <x v="49"/>
    <n v="1.3100000000000001E-2"/>
    <n v="1.3100000000000001E-2"/>
    <n v="1.3100000000000001E-2"/>
    <n v="79255000"/>
    <x v="49"/>
    <n v="41"/>
    <n v="2868308000"/>
    <n v="2.1392944877975176E-2"/>
    <x v="49"/>
    <n v="0.46"/>
  </r>
  <r>
    <x v="50"/>
    <n v="6222627000"/>
    <x v="50"/>
    <n v="1.29E-2"/>
    <n v="1.29E-2"/>
    <n v="1.29E-2"/>
    <n v="79133000"/>
    <x v="50"/>
    <n v="42"/>
    <n v="2933079000"/>
    <n v="2.2581605601629952E-2"/>
    <x v="50"/>
    <n v="0.47"/>
  </r>
  <r>
    <x v="51"/>
    <n v="6301773000"/>
    <x v="51"/>
    <n v="1.2699999999999999E-2"/>
    <n v="1.2699999999999999E-2"/>
    <n v="1.2699999999999999E-2"/>
    <n v="79147000"/>
    <x v="51"/>
    <n v="42"/>
    <n v="3001808000"/>
    <n v="2.3432372602306312E-2"/>
    <x v="51"/>
    <n v="0.47"/>
  </r>
  <r>
    <x v="52"/>
    <n v="6381185000"/>
    <x v="52"/>
    <n v="1.26E-2"/>
    <n v="1.26E-2"/>
    <n v="1.26E-2"/>
    <n v="79412000"/>
    <x v="52"/>
    <n v="43"/>
    <n v="3071744000"/>
    <n v="2.3297959096651086E-2"/>
    <x v="52"/>
    <n v="0.48"/>
  </r>
  <r>
    <x v="53"/>
    <n v="6461159000"/>
    <x v="53"/>
    <n v="1.2500000000000001E-2"/>
    <n v="1.2500000000000001E-2"/>
    <n v="1.2500000000000001E-2"/>
    <n v="79974000"/>
    <x v="53"/>
    <n v="43"/>
    <n v="3143045000"/>
    <n v="2.3211895262105174E-2"/>
    <x v="53"/>
    <n v="0.48"/>
  </r>
  <r>
    <x v="54"/>
    <n v="6541907000"/>
    <x v="54"/>
    <n v="1.2500000000000001E-2"/>
    <n v="1.2500000000000001E-2"/>
    <n v="1.2500000000000001E-2"/>
    <n v="80748000"/>
    <x v="54"/>
    <n v="44"/>
    <n v="3215906000"/>
    <n v="2.3181659823515093E-2"/>
    <x v="54"/>
    <n v="0.49"/>
  </r>
  <r>
    <x v="55"/>
    <n v="6623518000"/>
    <x v="55"/>
    <n v="1.2500000000000001E-2"/>
    <n v="1.2500000000000001E-2"/>
    <n v="1.2500000000000001E-2"/>
    <n v="81611000"/>
    <x v="55"/>
    <n v="44"/>
    <n v="3289446000"/>
    <n v="2.2867583816193634E-2"/>
    <x v="55"/>
    <n v="0.5"/>
  </r>
  <r>
    <x v="56"/>
    <n v="6705947000"/>
    <x v="56"/>
    <n v="1.24E-2"/>
    <n v="1.24E-2"/>
    <n v="1.24E-2"/>
    <n v="82429000"/>
    <x v="56"/>
    <n v="45"/>
    <n v="3363610000"/>
    <n v="2.2546045747521011E-2"/>
    <x v="56"/>
    <n v="0.5"/>
  </r>
  <r>
    <x v="57"/>
    <n v="6789089000"/>
    <x v="57"/>
    <n v="1.24E-2"/>
    <n v="1.24E-2"/>
    <n v="1.24E-2"/>
    <n v="83142000"/>
    <x v="57"/>
    <n v="46"/>
    <n v="3439719000"/>
    <n v="2.2627177348146784E-2"/>
    <x v="57"/>
    <n v="0.5"/>
  </r>
  <r>
    <x v="58"/>
    <n v="6872767000"/>
    <x v="58"/>
    <n v="1.23E-2"/>
    <n v="1.23E-2"/>
    <n v="1.23E-2"/>
    <n v="83678000"/>
    <x v="58"/>
    <n v="47"/>
    <n v="3516830000"/>
    <n v="2.2417819595147163E-2"/>
    <x v="58"/>
    <n v="0.51"/>
  </r>
  <r>
    <x v="59"/>
    <n v="6956824000"/>
    <x v="59"/>
    <n v="1.2200000000000001E-2"/>
    <n v="1.2200000000000001E-2"/>
    <n v="1.2200000000000001E-2"/>
    <n v="84057000"/>
    <x v="59"/>
    <n v="47"/>
    <n v="3594868000"/>
    <n v="2.218986985438591E-2"/>
    <x v="59"/>
    <n v="0.51"/>
  </r>
  <r>
    <x v="60"/>
    <n v="7041194000"/>
    <x v="60"/>
    <n v="1.21E-2"/>
    <n v="1.21E-2"/>
    <n v="1.21E-2"/>
    <n v="84371000"/>
    <x v="60"/>
    <n v="47"/>
    <n v="3671424000"/>
    <n v="2.1295914064160353E-2"/>
    <x v="60"/>
    <n v="0.52"/>
  </r>
  <r>
    <x v="61"/>
    <n v="7125828000"/>
    <x v="61"/>
    <n v="1.2E-2"/>
    <n v="1.2E-2"/>
    <n v="1.2E-2"/>
    <n v="84634000"/>
    <x v="61"/>
    <n v="48"/>
    <n v="3747843000"/>
    <n v="2.0814539535613429E-2"/>
    <x v="61"/>
    <n v="0.52"/>
  </r>
  <r>
    <x v="62"/>
    <n v="7210582000"/>
    <x v="62"/>
    <n v="1.1900000000000001E-2"/>
    <n v="1.1900000000000001E-2"/>
    <n v="1.1900000000000001E-2"/>
    <n v="84754000"/>
    <x v="62"/>
    <n v="48"/>
    <n v="3824990000"/>
    <n v="2.0584373464950373E-2"/>
    <x v="62"/>
    <n v="0.53"/>
  </r>
  <r>
    <x v="63"/>
    <n v="7295291000"/>
    <x v="63"/>
    <n v="1.17E-2"/>
    <n v="1.17E-2"/>
    <n v="1.17E-2"/>
    <n v="84709000"/>
    <x v="63"/>
    <n v="49"/>
    <n v="3902832000"/>
    <n v="2.0350902878177458E-2"/>
    <x v="63"/>
    <n v="0.53"/>
  </r>
  <r>
    <x v="64"/>
    <n v="7379797000"/>
    <x v="64"/>
    <n v="1.1599999999999999E-2"/>
    <n v="1.1599999999999999E-2"/>
    <n v="1.1599999999999999E-2"/>
    <n v="84506000"/>
    <x v="64"/>
    <n v="50"/>
    <n v="3981498000"/>
    <n v="2.0156132777429312E-2"/>
    <x v="64"/>
    <n v="0.54"/>
  </r>
  <r>
    <x v="65"/>
    <n v="7464022000"/>
    <x v="65"/>
    <n v="1.14E-2"/>
    <n v="1.14E-2"/>
    <n v="1.14E-2"/>
    <n v="84225000"/>
    <x v="65"/>
    <n v="50"/>
    <n v="4060653000"/>
    <n v="1.9880708215852427E-2"/>
    <x v="65"/>
    <n v="0.54"/>
  </r>
  <r>
    <x v="66"/>
    <n v="7547859000"/>
    <x v="66"/>
    <n v="1.12E-2"/>
    <n v="1.12E-2"/>
    <n v="1.12E-2"/>
    <n v="83837000"/>
    <x v="66"/>
    <n v="51"/>
    <n v="4140189000"/>
    <n v="1.9586997460753233E-2"/>
    <x v="66"/>
    <n v="0.55000000000000004"/>
  </r>
  <r>
    <x v="67"/>
    <n v="7631091000"/>
    <x v="67"/>
    <n v="1.0999999999999999E-2"/>
    <n v="1.0999999999999999E-2"/>
    <n v="1.0999999999999999E-2"/>
    <n v="83232000"/>
    <x v="67"/>
    <n v="51"/>
    <n v="4219817000"/>
    <n v="1.9232938399672092E-2"/>
    <x v="67"/>
    <n v="0.55000000000000004"/>
  </r>
  <r>
    <x v="68"/>
    <n v="7713468000"/>
    <x v="68"/>
    <n v="1.0800000000000001E-2"/>
    <n v="1.0800000000000001E-2"/>
    <n v="1.0800000000000001E-2"/>
    <n v="82377000"/>
    <x v="68"/>
    <n v="52"/>
    <n v="4299439000"/>
    <n v="1.8868590746944712E-2"/>
    <x v="68"/>
    <n v="0.56000000000000005"/>
  </r>
  <r>
    <x v="69"/>
    <n v="7795000000"/>
    <x v="69"/>
    <n v="1.0500000000000001E-2"/>
    <n v="1.0500000000000001E-2"/>
    <n v="1.0500000000000001E-2"/>
    <n v="81331000"/>
    <x v="69"/>
    <n v="52"/>
    <n v="4378900000"/>
    <n v="1.8481713544488014E-2"/>
    <x v="69"/>
    <n v="0.5600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9EF0B-2F38-4334-A3C6-BFF8EFD1C971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4:C75" firstHeaderRow="0" firstDataRow="1" firstDataCol="1"/>
  <pivotFields count="13">
    <pivotField axis="axisRow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numFmtId="2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umFmtId="10" showAll="0"/>
    <pivotField dataField="1" numFmtId="10" showAll="0"/>
    <pivotField numFmtId="10" showAll="0"/>
    <pivotField showAll="0"/>
    <pivotField numFmtId="2" showAll="0">
      <items count="71">
        <item x="2"/>
        <item x="1"/>
        <item x="3"/>
        <item x="0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6"/>
        <item x="27"/>
        <item x="25"/>
        <item x="20"/>
        <item x="24"/>
        <item x="21"/>
        <item x="28"/>
        <item x="23"/>
        <item x="22"/>
        <item x="29"/>
        <item x="30"/>
        <item x="50"/>
        <item x="51"/>
        <item x="49"/>
        <item x="52"/>
        <item x="48"/>
        <item x="47"/>
        <item x="53"/>
        <item x="46"/>
        <item x="31"/>
        <item x="45"/>
        <item x="54"/>
        <item x="44"/>
        <item x="69"/>
        <item x="43"/>
        <item x="55"/>
        <item x="32"/>
        <item x="68"/>
        <item x="56"/>
        <item x="42"/>
        <item x="57"/>
        <item x="67"/>
        <item x="58"/>
        <item x="66"/>
        <item x="59"/>
        <item x="65"/>
        <item x="60"/>
        <item x="33"/>
        <item x="64"/>
        <item x="41"/>
        <item x="61"/>
        <item x="63"/>
        <item x="62"/>
        <item x="34"/>
        <item x="40"/>
        <item x="35"/>
        <item x="39"/>
        <item x="36"/>
        <item x="38"/>
        <item x="37"/>
        <item t="default"/>
      </items>
    </pivotField>
    <pivotField showAll="0"/>
    <pivotField showAll="0"/>
    <pivotField dataField="1" numFmtId="10" showAll="0"/>
    <pivotField numFmtId="2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umFmtId="9" showAll="0"/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ar-on-year Growth (%)" fld="4" baseField="0" baseItem="0" numFmtId="10"/>
    <dataField name="Sum of Urban Growth (%)" fld="10" baseField="0" baseItem="0" numFmtId="10"/>
  </dataFields>
  <formats count="5">
    <format dxfId="19">
      <pivotArea dataOnly="0" outline="0" fieldPosition="0">
        <references count="1">
          <reference field="4294967294" count="1">
            <x v="0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22DE49-364A-4E2A-BAF8-0CE87D2ADFB4}" autoFormatId="16" applyNumberFormats="0" applyBorderFormats="0" applyFontFormats="0" applyPatternFormats="0" applyAlignmentFormats="0" applyWidthHeightFormats="0">
  <queryTableRefresh nextId="15">
    <queryTableFields count="13">
      <queryTableField id="1" name="year" tableColumnId="1"/>
      <queryTableField id="2" name="population" tableColumnId="2"/>
      <queryTableField id="3" name="Population (BN)" tableColumnId="3"/>
      <queryTableField id="4" name="yearly_growth_percentage" tableColumnId="4"/>
      <queryTableField id="5" name="Year-on-year Growth (%)" tableColumnId="5"/>
      <queryTableField id="6" name="Total Growth (%)" tableColumnId="6"/>
      <queryTableField id="7" name="yearly_growth" tableColumnId="7"/>
      <queryTableField id="8" name="Yearly growth (10 x M)" tableColumnId="8"/>
      <queryTableField id="10" name="Density per sq km" tableColumnId="10"/>
      <queryTableField id="11" name="urban_population" tableColumnId="11"/>
      <queryTableField id="14" dataBound="0" tableColumnId="14"/>
      <queryTableField id="12" name="Urban population. (BN)" tableColumnId="12"/>
      <queryTableField id="13" name="urban_population_percentage" tableColumnId="13"/>
    </queryTableFields>
    <queryTableDeletedFields count="1">
      <deletedField name="pop_density_km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CB79C9-3CAE-4016-939C-93F3E6E79DF1}" name="Table_world_population" displayName="Table_world_population" ref="A1:M72" tableType="queryTable" totalsRowCount="1">
  <autoFilter ref="A1:M71" xr:uid="{3BCB79C9-3CAE-4016-939C-93F3E6E79DF1}"/>
  <tableColumns count="13">
    <tableColumn id="1" xr3:uid="{0E374EE5-8948-4BB7-ADD5-0E160DCDF961}" uniqueName="1" name="year" queryTableFieldId="1"/>
    <tableColumn id="2" xr3:uid="{4A1CF1FB-9E09-420F-A70E-0662B2869B55}" uniqueName="2" name="population" queryTableFieldId="2"/>
    <tableColumn id="3" xr3:uid="{0816CDF5-7B08-4815-A132-F00A1343E1FC}" uniqueName="3" name="Population (BN)" queryTableFieldId="3" dataDxfId="14" totalsRowDxfId="13"/>
    <tableColumn id="4" xr3:uid="{C345C10F-6771-4FDE-9C3B-E9FEAC0BA88C}" uniqueName="4" name="yearly_growth_percentage" queryTableFieldId="4" dataDxfId="12" totalsRowDxfId="11" dataCellStyle="Percent" totalsRowCellStyle="Percent"/>
    <tableColumn id="5" xr3:uid="{02058AE8-D339-470A-9E3B-7B05F9787E2F}" uniqueName="5" name="Year-on-year Growth (%)" queryTableFieldId="5" dataDxfId="10" totalsRowDxfId="9" dataCellStyle="Percent" totalsRowCellStyle="Percent"/>
    <tableColumn id="6" xr3:uid="{AE436BF1-8EA5-483C-B6CF-FC40C5963B81}" uniqueName="6" name="Total Growth (%)" queryTableFieldId="6" dataDxfId="8" totalsRowDxfId="7" dataCellStyle="Percent" totalsRowCellStyle="Percent"/>
    <tableColumn id="7" xr3:uid="{AD951A91-6224-4C39-B765-BF90B6ADFE81}" uniqueName="7" name="yearly_growth" queryTableFieldId="7"/>
    <tableColumn id="8" xr3:uid="{3F9AC514-9572-4249-84CC-5A0F5A84360A}" uniqueName="8" name="Yearly growth (10 x M)" queryTableFieldId="8" dataDxfId="6" totalsRowDxfId="5"/>
    <tableColumn id="10" xr3:uid="{0EFF4C10-EEF8-4E27-B666-70041D1A2369}" uniqueName="10" name="Density per sq km" queryTableFieldId="10"/>
    <tableColumn id="11" xr3:uid="{F5E234B6-93E0-4886-BC1F-4DE5E14DDF63}" uniqueName="11" name="urban_population" queryTableFieldId="11"/>
    <tableColumn id="14" xr3:uid="{73DE934B-19B8-47D1-90F0-8FEAD516DD7E}" uniqueName="14" name="Urban Growth (%)" queryTableFieldId="14" dataDxfId="4" totalsRowDxfId="3" dataCellStyle="Percent" totalsRowCellStyle="Percent">
      <calculatedColumnFormula>(J2-J1)/J1*100</calculatedColumnFormula>
    </tableColumn>
    <tableColumn id="12" xr3:uid="{502BE8FF-079B-4AFC-997D-D636DDE122C0}" uniqueName="12" name="Urban population. (BN)" queryTableFieldId="12" dataDxfId="2" totalsRowDxfId="1"/>
    <tableColumn id="13" xr3:uid="{052FE7C6-B6B7-42D3-99F5-97FCC93E03A7}" uniqueName="13" name="urban_population_percentage" queryTableFieldId="13" totalsRowDxfId="0" dataCellStyle="Percent" totalsRow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FADA-A5C1-497D-A364-25B239D4C4EA}">
  <dimension ref="A4:C75"/>
  <sheetViews>
    <sheetView zoomScale="50" zoomScaleNormal="50" workbookViewId="0">
      <selection activeCell="J5" sqref="J5"/>
    </sheetView>
  </sheetViews>
  <sheetFormatPr defaultRowHeight="14.25" x14ac:dyDescent="0.45"/>
  <cols>
    <col min="1" max="1" width="12.06640625" bestFit="1" customWidth="1"/>
    <col min="2" max="2" width="27.33203125" style="6" bestFit="1" customWidth="1"/>
    <col min="3" max="3" width="21.796875" style="2" bestFit="1" customWidth="1"/>
    <col min="4" max="4" width="10.73046875" bestFit="1" customWidth="1"/>
    <col min="5" max="7" width="11.73046875" bestFit="1" customWidth="1"/>
    <col min="8" max="8" width="10.73046875" bestFit="1" customWidth="1"/>
    <col min="9" max="16" width="11.73046875" bestFit="1" customWidth="1"/>
    <col min="17" max="17" width="10.73046875" bestFit="1" customWidth="1"/>
    <col min="18" max="27" width="11.73046875" bestFit="1" customWidth="1"/>
    <col min="28" max="28" width="10.73046875" bestFit="1" customWidth="1"/>
    <col min="29" max="29" width="11.73046875" bestFit="1" customWidth="1"/>
    <col min="30" max="30" width="9.73046875" bestFit="1" customWidth="1"/>
    <col min="31" max="35" width="11.73046875" bestFit="1" customWidth="1"/>
    <col min="36" max="36" width="10.73046875" bestFit="1" customWidth="1"/>
    <col min="37" max="50" width="11.73046875" bestFit="1" customWidth="1"/>
    <col min="51" max="70" width="8.73046875" bestFit="1" customWidth="1"/>
    <col min="71" max="71" width="5.73046875" bestFit="1" customWidth="1"/>
    <col min="72" max="75" width="11.73046875" bestFit="1" customWidth="1"/>
    <col min="76" max="76" width="8.73046875" bestFit="1" customWidth="1"/>
    <col min="77" max="77" width="8.796875" bestFit="1" customWidth="1"/>
    <col min="78" max="83" width="11.73046875" bestFit="1" customWidth="1"/>
    <col min="84" max="84" width="8.73046875" bestFit="1" customWidth="1"/>
    <col min="85" max="85" width="8.796875" bestFit="1" customWidth="1"/>
    <col min="86" max="87" width="11.73046875" bestFit="1" customWidth="1"/>
    <col min="88" max="88" width="5.73046875" bestFit="1" customWidth="1"/>
    <col min="89" max="89" width="8.796875" bestFit="1" customWidth="1"/>
    <col min="90" max="91" width="11.73046875" bestFit="1" customWidth="1"/>
    <col min="92" max="92" width="8.73046875" bestFit="1" customWidth="1"/>
    <col min="93" max="93" width="8.796875" bestFit="1" customWidth="1"/>
    <col min="94" max="95" width="11.73046875" bestFit="1" customWidth="1"/>
    <col min="96" max="96" width="8.73046875" bestFit="1" customWidth="1"/>
    <col min="97" max="97" width="8.796875" bestFit="1" customWidth="1"/>
    <col min="98" max="98" width="8.73046875" bestFit="1" customWidth="1"/>
    <col min="99" max="99" width="8.796875" bestFit="1" customWidth="1"/>
    <col min="100" max="101" width="11.73046875" bestFit="1" customWidth="1"/>
    <col min="102" max="102" width="8.73046875" bestFit="1" customWidth="1"/>
    <col min="103" max="103" width="8.796875" bestFit="1" customWidth="1"/>
    <col min="104" max="104" width="8.73046875" bestFit="1" customWidth="1"/>
    <col min="105" max="105" width="8.796875" bestFit="1" customWidth="1"/>
    <col min="106" max="106" width="8.73046875" bestFit="1" customWidth="1"/>
    <col min="107" max="107" width="8.796875" bestFit="1" customWidth="1"/>
    <col min="108" max="108" width="8.73046875" bestFit="1" customWidth="1"/>
    <col min="109" max="109" width="8.796875" bestFit="1" customWidth="1"/>
    <col min="110" max="110" width="8.73046875" bestFit="1" customWidth="1"/>
    <col min="111" max="111" width="8.796875" bestFit="1" customWidth="1"/>
    <col min="112" max="112" width="8.73046875" bestFit="1" customWidth="1"/>
    <col min="113" max="113" width="8.796875" bestFit="1" customWidth="1"/>
    <col min="114" max="114" width="8.73046875" bestFit="1" customWidth="1"/>
    <col min="115" max="115" width="8.796875" bestFit="1" customWidth="1"/>
    <col min="116" max="117" width="11.73046875" bestFit="1" customWidth="1"/>
    <col min="118" max="118" width="8.73046875" bestFit="1" customWidth="1"/>
    <col min="119" max="119" width="8.796875" bestFit="1" customWidth="1"/>
    <col min="120" max="121" width="11.73046875" bestFit="1" customWidth="1"/>
    <col min="122" max="122" width="8.73046875" bestFit="1" customWidth="1"/>
    <col min="123" max="123" width="8.796875" bestFit="1" customWidth="1"/>
    <col min="124" max="124" width="8.73046875" bestFit="1" customWidth="1"/>
    <col min="125" max="125" width="8.796875" bestFit="1" customWidth="1"/>
    <col min="126" max="126" width="8.73046875" bestFit="1" customWidth="1"/>
    <col min="127" max="127" width="8.796875" bestFit="1" customWidth="1"/>
    <col min="128" max="129" width="10.73046875" bestFit="1" customWidth="1"/>
    <col min="130" max="142" width="11.73046875" bestFit="1" customWidth="1"/>
  </cols>
  <sheetData>
    <row r="4" spans="1:3" x14ac:dyDescent="0.45">
      <c r="A4" s="4" t="s">
        <v>13</v>
      </c>
      <c r="B4" s="6" t="s">
        <v>15</v>
      </c>
      <c r="C4" s="2" t="s">
        <v>16</v>
      </c>
    </row>
    <row r="5" spans="1:3" x14ac:dyDescent="0.45">
      <c r="A5" s="5">
        <v>1951</v>
      </c>
      <c r="B5" s="6">
        <v>1.8800000000000001E-2</v>
      </c>
      <c r="C5" s="2">
        <v>0</v>
      </c>
    </row>
    <row r="6" spans="1:3" x14ac:dyDescent="0.45">
      <c r="A6" s="5">
        <v>1952</v>
      </c>
      <c r="B6" s="6">
        <v>1.8100000000000002E-2</v>
      </c>
      <c r="C6" s="2">
        <v>3.1242220639212111E-2</v>
      </c>
    </row>
    <row r="7" spans="1:3" x14ac:dyDescent="0.45">
      <c r="A7" s="5">
        <v>1953</v>
      </c>
      <c r="B7" s="6">
        <v>1.78E-2</v>
      </c>
      <c r="C7" s="2">
        <v>3.128737957795457E-2</v>
      </c>
    </row>
    <row r="8" spans="1:3" x14ac:dyDescent="0.45">
      <c r="A8" s="5">
        <v>1954</v>
      </c>
      <c r="B8" s="6">
        <v>1.7600000000000001E-2</v>
      </c>
      <c r="C8" s="2">
        <v>3.1407778021673875E-2</v>
      </c>
    </row>
    <row r="9" spans="1:3" x14ac:dyDescent="0.45">
      <c r="A9" s="5">
        <v>1955</v>
      </c>
      <c r="B9" s="6">
        <v>1.77E-2</v>
      </c>
      <c r="C9" s="2">
        <v>3.1557745668710897E-2</v>
      </c>
    </row>
    <row r="10" spans="1:3" x14ac:dyDescent="0.45">
      <c r="A10" s="5">
        <v>1956</v>
      </c>
      <c r="B10" s="6">
        <v>1.78E-2</v>
      </c>
      <c r="C10" s="2">
        <v>3.1557631661825368E-2</v>
      </c>
    </row>
    <row r="11" spans="1:3" x14ac:dyDescent="0.45">
      <c r="A11" s="5">
        <v>1957</v>
      </c>
      <c r="B11" s="6">
        <v>1.7999999999999999E-2</v>
      </c>
      <c r="C11" s="2">
        <v>3.1423090740548498E-2</v>
      </c>
    </row>
    <row r="12" spans="1:3" x14ac:dyDescent="0.45">
      <c r="A12" s="5">
        <v>1958</v>
      </c>
      <c r="B12" s="6">
        <v>1.8200000000000001E-2</v>
      </c>
      <c r="C12" s="2">
        <v>3.1533093743673329E-2</v>
      </c>
    </row>
    <row r="13" spans="1:3" x14ac:dyDescent="0.45">
      <c r="A13" s="5">
        <v>1959</v>
      </c>
      <c r="B13" s="6">
        <v>1.84E-2</v>
      </c>
      <c r="C13" s="2">
        <v>3.1462093867335381E-2</v>
      </c>
    </row>
    <row r="14" spans="1:3" x14ac:dyDescent="0.45">
      <c r="A14" s="5">
        <v>1960</v>
      </c>
      <c r="B14" s="6">
        <v>1.8599999999999998E-2</v>
      </c>
      <c r="C14" s="2">
        <v>3.12493240847979E-2</v>
      </c>
    </row>
    <row r="15" spans="1:3" x14ac:dyDescent="0.45">
      <c r="A15" s="5">
        <v>1961</v>
      </c>
      <c r="B15" s="6">
        <v>1.8700000000000001E-2</v>
      </c>
      <c r="C15" s="2">
        <v>3.0854392069384819E-2</v>
      </c>
    </row>
    <row r="16" spans="1:3" x14ac:dyDescent="0.45">
      <c r="A16" s="5">
        <v>1962</v>
      </c>
      <c r="B16" s="6">
        <v>1.89E-2</v>
      </c>
      <c r="C16" s="2">
        <v>3.1210860711803436E-2</v>
      </c>
    </row>
    <row r="17" spans="1:3" x14ac:dyDescent="0.45">
      <c r="A17" s="5">
        <v>1963</v>
      </c>
      <c r="B17" s="6">
        <v>1.9199999999999998E-2</v>
      </c>
      <c r="C17" s="2">
        <v>3.1409379588677212E-2</v>
      </c>
    </row>
    <row r="18" spans="1:3" x14ac:dyDescent="0.45">
      <c r="A18" s="5">
        <v>1964</v>
      </c>
      <c r="B18" s="6">
        <v>1.9599999999999999E-2</v>
      </c>
      <c r="C18" s="2">
        <v>3.1402645808568927E-2</v>
      </c>
    </row>
    <row r="19" spans="1:3" x14ac:dyDescent="0.45">
      <c r="A19" s="5">
        <v>1965</v>
      </c>
      <c r="B19" s="6">
        <v>0.02</v>
      </c>
      <c r="C19" s="2">
        <v>2.6477384172166506E-2</v>
      </c>
    </row>
    <row r="20" spans="1:3" x14ac:dyDescent="0.45">
      <c r="A20" s="5">
        <v>1966</v>
      </c>
      <c r="B20" s="6">
        <v>2.0500000000000001E-2</v>
      </c>
      <c r="C20" s="2">
        <v>2.6524715460364331E-2</v>
      </c>
    </row>
    <row r="21" spans="1:3" x14ac:dyDescent="0.45">
      <c r="A21" s="5">
        <v>1967</v>
      </c>
      <c r="B21" s="6">
        <v>2.0799999999999999E-2</v>
      </c>
      <c r="C21" s="2">
        <v>2.6699769708192891E-2</v>
      </c>
    </row>
    <row r="22" spans="1:3" x14ac:dyDescent="0.45">
      <c r="A22" s="5">
        <v>1968</v>
      </c>
      <c r="B22" s="6">
        <v>2.0899999999999998E-2</v>
      </c>
      <c r="C22" s="2">
        <v>2.6638797435887169E-2</v>
      </c>
    </row>
    <row r="23" spans="1:3" x14ac:dyDescent="0.45">
      <c r="A23" s="5">
        <v>1969</v>
      </c>
      <c r="B23" s="6">
        <v>2.0899999999999998E-2</v>
      </c>
      <c r="C23" s="2">
        <v>2.6362205971482977E-2</v>
      </c>
    </row>
    <row r="24" spans="1:3" x14ac:dyDescent="0.45">
      <c r="A24" s="5">
        <v>1970</v>
      </c>
      <c r="B24" s="6">
        <v>2.06E-2</v>
      </c>
      <c r="C24" s="2">
        <v>2.6050272763425912E-2</v>
      </c>
    </row>
    <row r="25" spans="1:3" x14ac:dyDescent="0.45">
      <c r="A25" s="5">
        <v>1971</v>
      </c>
      <c r="B25" s="6">
        <v>2.0400000000000001E-2</v>
      </c>
      <c r="C25" s="2">
        <v>2.5563585044074848E-2</v>
      </c>
    </row>
    <row r="26" spans="1:3" x14ac:dyDescent="0.45">
      <c r="A26" s="5">
        <v>1972</v>
      </c>
      <c r="B26" s="6">
        <v>2.01E-2</v>
      </c>
      <c r="C26" s="2">
        <v>2.5849510770112508E-2</v>
      </c>
    </row>
    <row r="27" spans="1:3" x14ac:dyDescent="0.45">
      <c r="A27" s="5">
        <v>1973</v>
      </c>
      <c r="B27" s="6">
        <v>1.9800000000000002E-2</v>
      </c>
      <c r="C27" s="2">
        <v>2.6281094207385676E-2</v>
      </c>
    </row>
    <row r="28" spans="1:3" x14ac:dyDescent="0.45">
      <c r="A28" s="5">
        <v>1974</v>
      </c>
      <c r="B28" s="6">
        <v>1.9400000000000001E-2</v>
      </c>
      <c r="C28" s="2">
        <v>2.6642635262071345E-2</v>
      </c>
    </row>
    <row r="29" spans="1:3" x14ac:dyDescent="0.45">
      <c r="A29" s="5">
        <v>1975</v>
      </c>
      <c r="B29" s="6">
        <v>1.89E-2</v>
      </c>
      <c r="C29" s="2">
        <v>2.4974667579038736E-2</v>
      </c>
    </row>
    <row r="30" spans="1:3" x14ac:dyDescent="0.45">
      <c r="A30" s="5">
        <v>1976</v>
      </c>
      <c r="B30" s="6">
        <v>1.84E-2</v>
      </c>
      <c r="C30" s="2">
        <v>2.5185569681445068E-2</v>
      </c>
    </row>
    <row r="31" spans="1:3" x14ac:dyDescent="0.45">
      <c r="A31" s="5">
        <v>1977</v>
      </c>
      <c r="B31" s="6">
        <v>1.7999999999999999E-2</v>
      </c>
      <c r="C31" s="2">
        <v>2.4751970050243075E-2</v>
      </c>
    </row>
    <row r="32" spans="1:3" x14ac:dyDescent="0.45">
      <c r="A32" s="5">
        <v>1978</v>
      </c>
      <c r="B32" s="6">
        <v>1.77E-2</v>
      </c>
      <c r="C32" s="2">
        <v>2.6531982628358954E-2</v>
      </c>
    </row>
    <row r="33" spans="1:3" x14ac:dyDescent="0.45">
      <c r="A33" s="5">
        <v>1979</v>
      </c>
      <c r="B33" s="6">
        <v>1.7600000000000001E-2</v>
      </c>
      <c r="C33" s="2">
        <v>2.8153648396391708E-2</v>
      </c>
    </row>
    <row r="34" spans="1:3" x14ac:dyDescent="0.45">
      <c r="A34" s="5">
        <v>1980</v>
      </c>
      <c r="B34" s="6">
        <v>1.77E-2</v>
      </c>
      <c r="C34" s="2">
        <v>2.8240785419627837E-2</v>
      </c>
    </row>
    <row r="35" spans="1:3" x14ac:dyDescent="0.45">
      <c r="A35" s="5">
        <v>1981</v>
      </c>
      <c r="B35" s="6">
        <v>1.77E-2</v>
      </c>
      <c r="C35" s="2">
        <v>2.8511084632364563E-2</v>
      </c>
    </row>
    <row r="36" spans="1:3" x14ac:dyDescent="0.45">
      <c r="A36" s="5">
        <v>1982</v>
      </c>
      <c r="B36" s="6">
        <v>1.77E-2</v>
      </c>
      <c r="C36" s="2">
        <v>2.7667999868860434E-2</v>
      </c>
    </row>
    <row r="37" spans="1:3" x14ac:dyDescent="0.45">
      <c r="A37" s="5">
        <v>1983</v>
      </c>
      <c r="B37" s="6">
        <v>1.78E-2</v>
      </c>
      <c r="C37" s="2">
        <v>2.6798602939765912E-2</v>
      </c>
    </row>
    <row r="38" spans="1:3" x14ac:dyDescent="0.45">
      <c r="A38" s="5">
        <v>1984</v>
      </c>
      <c r="B38" s="6">
        <v>1.7999999999999999E-2</v>
      </c>
      <c r="C38" s="2">
        <v>2.6937384511419846E-2</v>
      </c>
    </row>
    <row r="39" spans="1:3" x14ac:dyDescent="0.45">
      <c r="A39" s="5">
        <v>1985</v>
      </c>
      <c r="B39" s="6">
        <v>1.8200000000000001E-2</v>
      </c>
      <c r="C39" s="2">
        <v>2.7022892006411805E-2</v>
      </c>
    </row>
    <row r="40" spans="1:3" x14ac:dyDescent="0.45">
      <c r="A40" s="5">
        <v>1986</v>
      </c>
      <c r="B40" s="6">
        <v>1.84E-2</v>
      </c>
      <c r="C40" s="2">
        <v>2.7224596606196909E-2</v>
      </c>
    </row>
    <row r="41" spans="1:3" x14ac:dyDescent="0.45">
      <c r="A41" s="5">
        <v>1987</v>
      </c>
      <c r="B41" s="6">
        <v>1.8499999999999999E-2</v>
      </c>
      <c r="C41" s="2">
        <v>2.7284998113894253E-2</v>
      </c>
    </row>
    <row r="42" spans="1:3" x14ac:dyDescent="0.45">
      <c r="A42" s="5">
        <v>1988</v>
      </c>
      <c r="B42" s="6">
        <v>1.84E-2</v>
      </c>
      <c r="C42" s="2">
        <v>2.7016120347484046E-2</v>
      </c>
    </row>
    <row r="43" spans="1:3" x14ac:dyDescent="0.45">
      <c r="A43" s="5">
        <v>1989</v>
      </c>
      <c r="B43" s="6">
        <v>1.7899999999999999E-2</v>
      </c>
      <c r="C43" s="2">
        <v>2.6199747133546399E-2</v>
      </c>
    </row>
    <row r="44" spans="1:3" x14ac:dyDescent="0.45">
      <c r="A44" s="5">
        <v>1990</v>
      </c>
      <c r="B44" s="6">
        <v>1.7100000000000001E-2</v>
      </c>
      <c r="C44" s="2">
        <v>2.5563816494695416E-2</v>
      </c>
    </row>
    <row r="45" spans="1:3" x14ac:dyDescent="0.45">
      <c r="A45" s="5">
        <v>1991</v>
      </c>
      <c r="B45" s="6">
        <v>1.6299999999999999E-2</v>
      </c>
      <c r="C45" s="2">
        <v>2.4990628706355718E-2</v>
      </c>
    </row>
    <row r="46" spans="1:3" x14ac:dyDescent="0.45">
      <c r="A46" s="5">
        <v>1992</v>
      </c>
      <c r="B46" s="6">
        <v>1.5599999999999999E-2</v>
      </c>
      <c r="C46" s="2">
        <v>2.422827413576871E-2</v>
      </c>
    </row>
    <row r="47" spans="1:3" x14ac:dyDescent="0.45">
      <c r="A47" s="5">
        <v>1993</v>
      </c>
      <c r="B47" s="6">
        <v>1.4999999999999999E-2</v>
      </c>
      <c r="C47" s="2">
        <v>2.3659838023134074E-2</v>
      </c>
    </row>
    <row r="48" spans="1:3" x14ac:dyDescent="0.45">
      <c r="A48" s="5">
        <v>1994</v>
      </c>
      <c r="B48" s="6">
        <v>1.46E-2</v>
      </c>
      <c r="C48" s="2">
        <v>2.3171638963789397E-2</v>
      </c>
    </row>
    <row r="49" spans="1:3" x14ac:dyDescent="0.45">
      <c r="A49" s="5">
        <v>1995</v>
      </c>
      <c r="B49" s="6">
        <v>1.43E-2</v>
      </c>
      <c r="C49" s="2">
        <v>2.2734450725175447E-2</v>
      </c>
    </row>
    <row r="50" spans="1:3" x14ac:dyDescent="0.45">
      <c r="A50" s="5">
        <v>1996</v>
      </c>
      <c r="B50" s="6">
        <v>1.4E-2</v>
      </c>
      <c r="C50" s="2">
        <v>2.2301002234227648E-2</v>
      </c>
    </row>
    <row r="51" spans="1:3" x14ac:dyDescent="0.45">
      <c r="A51" s="5">
        <v>1997</v>
      </c>
      <c r="B51" s="6">
        <v>1.38E-2</v>
      </c>
      <c r="C51" s="2">
        <v>2.1979962781422637E-2</v>
      </c>
    </row>
    <row r="52" spans="1:3" x14ac:dyDescent="0.45">
      <c r="A52" s="5">
        <v>1998</v>
      </c>
      <c r="B52" s="6">
        <v>1.35E-2</v>
      </c>
      <c r="C52" s="2">
        <v>2.1703494541764682E-2</v>
      </c>
    </row>
    <row r="53" spans="1:3" x14ac:dyDescent="0.45">
      <c r="A53" s="5">
        <v>1999</v>
      </c>
      <c r="B53" s="6">
        <v>1.3299999999999999E-2</v>
      </c>
      <c r="C53" s="2">
        <v>2.1467250504993318E-2</v>
      </c>
    </row>
    <row r="54" spans="1:3" x14ac:dyDescent="0.45">
      <c r="A54" s="5">
        <v>2000</v>
      </c>
      <c r="B54" s="6">
        <v>1.3100000000000001E-2</v>
      </c>
      <c r="C54" s="2">
        <v>2.1392944877975176E-2</v>
      </c>
    </row>
    <row r="55" spans="1:3" x14ac:dyDescent="0.45">
      <c r="A55" s="5">
        <v>2001</v>
      </c>
      <c r="B55" s="6">
        <v>1.29E-2</v>
      </c>
      <c r="C55" s="2">
        <v>2.2581605601629952E-2</v>
      </c>
    </row>
    <row r="56" spans="1:3" x14ac:dyDescent="0.45">
      <c r="A56" s="5">
        <v>2002</v>
      </c>
      <c r="B56" s="6">
        <v>1.2699999999999999E-2</v>
      </c>
      <c r="C56" s="2">
        <v>2.3432372602306312E-2</v>
      </c>
    </row>
    <row r="57" spans="1:3" x14ac:dyDescent="0.45">
      <c r="A57" s="5">
        <v>2003</v>
      </c>
      <c r="B57" s="6">
        <v>1.26E-2</v>
      </c>
      <c r="C57" s="2">
        <v>2.3297959096651086E-2</v>
      </c>
    </row>
    <row r="58" spans="1:3" x14ac:dyDescent="0.45">
      <c r="A58" s="5">
        <v>2004</v>
      </c>
      <c r="B58" s="6">
        <v>1.2500000000000001E-2</v>
      </c>
      <c r="C58" s="2">
        <v>2.3211895262105174E-2</v>
      </c>
    </row>
    <row r="59" spans="1:3" x14ac:dyDescent="0.45">
      <c r="A59" s="5">
        <v>2005</v>
      </c>
      <c r="B59" s="6">
        <v>1.2500000000000001E-2</v>
      </c>
      <c r="C59" s="2">
        <v>2.3181659823515093E-2</v>
      </c>
    </row>
    <row r="60" spans="1:3" x14ac:dyDescent="0.45">
      <c r="A60" s="5">
        <v>2006</v>
      </c>
      <c r="B60" s="6">
        <v>1.2500000000000001E-2</v>
      </c>
      <c r="C60" s="2">
        <v>2.2867583816193634E-2</v>
      </c>
    </row>
    <row r="61" spans="1:3" x14ac:dyDescent="0.45">
      <c r="A61" s="5">
        <v>2007</v>
      </c>
      <c r="B61" s="6">
        <v>1.24E-2</v>
      </c>
      <c r="C61" s="2">
        <v>2.2546045747521011E-2</v>
      </c>
    </row>
    <row r="62" spans="1:3" x14ac:dyDescent="0.45">
      <c r="A62" s="5">
        <v>2008</v>
      </c>
      <c r="B62" s="6">
        <v>1.24E-2</v>
      </c>
      <c r="C62" s="2">
        <v>2.2627177348146784E-2</v>
      </c>
    </row>
    <row r="63" spans="1:3" x14ac:dyDescent="0.45">
      <c r="A63" s="5">
        <v>2009</v>
      </c>
      <c r="B63" s="6">
        <v>1.23E-2</v>
      </c>
      <c r="C63" s="2">
        <v>2.2417819595147163E-2</v>
      </c>
    </row>
    <row r="64" spans="1:3" x14ac:dyDescent="0.45">
      <c r="A64" s="5">
        <v>2010</v>
      </c>
      <c r="B64" s="6">
        <v>1.2200000000000001E-2</v>
      </c>
      <c r="C64" s="2">
        <v>2.218986985438591E-2</v>
      </c>
    </row>
    <row r="65" spans="1:3" x14ac:dyDescent="0.45">
      <c r="A65" s="5">
        <v>2011</v>
      </c>
      <c r="B65" s="6">
        <v>1.21E-2</v>
      </c>
      <c r="C65" s="2">
        <v>2.1295914064160353E-2</v>
      </c>
    </row>
    <row r="66" spans="1:3" x14ac:dyDescent="0.45">
      <c r="A66" s="5">
        <v>2012</v>
      </c>
      <c r="B66" s="6">
        <v>1.2E-2</v>
      </c>
      <c r="C66" s="2">
        <v>2.0814539535613429E-2</v>
      </c>
    </row>
    <row r="67" spans="1:3" x14ac:dyDescent="0.45">
      <c r="A67" s="5">
        <v>2013</v>
      </c>
      <c r="B67" s="6">
        <v>1.1900000000000001E-2</v>
      </c>
      <c r="C67" s="2">
        <v>2.0584373464950373E-2</v>
      </c>
    </row>
    <row r="68" spans="1:3" x14ac:dyDescent="0.45">
      <c r="A68" s="5">
        <v>2014</v>
      </c>
      <c r="B68" s="6">
        <v>1.17E-2</v>
      </c>
      <c r="C68" s="2">
        <v>2.0350902878177458E-2</v>
      </c>
    </row>
    <row r="69" spans="1:3" x14ac:dyDescent="0.45">
      <c r="A69" s="5">
        <v>2015</v>
      </c>
      <c r="B69" s="6">
        <v>1.1599999999999999E-2</v>
      </c>
      <c r="C69" s="2">
        <v>2.0156132777429312E-2</v>
      </c>
    </row>
    <row r="70" spans="1:3" x14ac:dyDescent="0.45">
      <c r="A70" s="5">
        <v>2016</v>
      </c>
      <c r="B70" s="6">
        <v>1.14E-2</v>
      </c>
      <c r="C70" s="2">
        <v>1.9880708215852427E-2</v>
      </c>
    </row>
    <row r="71" spans="1:3" x14ac:dyDescent="0.45">
      <c r="A71" s="5">
        <v>2017</v>
      </c>
      <c r="B71" s="6">
        <v>1.12E-2</v>
      </c>
      <c r="C71" s="2">
        <v>1.9586997460753233E-2</v>
      </c>
    </row>
    <row r="72" spans="1:3" x14ac:dyDescent="0.45">
      <c r="A72" s="5">
        <v>2018</v>
      </c>
      <c r="B72" s="6">
        <v>1.0999999999999999E-2</v>
      </c>
      <c r="C72" s="2">
        <v>1.9232938399672092E-2</v>
      </c>
    </row>
    <row r="73" spans="1:3" x14ac:dyDescent="0.45">
      <c r="A73" s="5">
        <v>2019</v>
      </c>
      <c r="B73" s="6">
        <v>1.0800000000000001E-2</v>
      </c>
      <c r="C73" s="2">
        <v>1.8868590746944712E-2</v>
      </c>
    </row>
    <row r="74" spans="1:3" x14ac:dyDescent="0.45">
      <c r="A74" s="5">
        <v>2020</v>
      </c>
      <c r="B74" s="6">
        <v>1.0500000000000001E-2</v>
      </c>
      <c r="C74" s="2">
        <v>1.8481713544488014E-2</v>
      </c>
    </row>
    <row r="75" spans="1:3" x14ac:dyDescent="0.45">
      <c r="A75" s="5" t="s">
        <v>14</v>
      </c>
      <c r="B75" s="6">
        <v>1.1315</v>
      </c>
      <c r="C75" s="2">
        <v>1.7539897587193261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CD81-5ADB-4317-B8CC-A128B5BF33B5}">
  <dimension ref="A1:J9"/>
  <sheetViews>
    <sheetView workbookViewId="0">
      <selection activeCell="S8" sqref="S8"/>
    </sheetView>
  </sheetViews>
  <sheetFormatPr defaultRowHeight="14.25" x14ac:dyDescent="0.45"/>
  <sheetData>
    <row r="1" spans="1:10" x14ac:dyDescent="0.45">
      <c r="A1" s="8" t="s">
        <v>19</v>
      </c>
      <c r="B1" s="8" t="s">
        <v>21</v>
      </c>
      <c r="F1" s="8" t="s">
        <v>19</v>
      </c>
      <c r="G1" s="8" t="s">
        <v>21</v>
      </c>
      <c r="I1">
        <f>MEDIAN(17,21)</f>
        <v>19</v>
      </c>
      <c r="J1">
        <v>12</v>
      </c>
    </row>
    <row r="2" spans="1:10" x14ac:dyDescent="0.45">
      <c r="A2">
        <v>21</v>
      </c>
      <c r="B2">
        <v>12</v>
      </c>
      <c r="E2">
        <f>MEDIAN(17,21)</f>
        <v>19</v>
      </c>
      <c r="F2">
        <v>21</v>
      </c>
      <c r="G2">
        <v>12</v>
      </c>
      <c r="I2">
        <f>MEDIAN(22,25)</f>
        <v>23.5</v>
      </c>
      <c r="J2">
        <v>9</v>
      </c>
    </row>
    <row r="3" spans="1:10" x14ac:dyDescent="0.45">
      <c r="A3">
        <v>25</v>
      </c>
      <c r="B3">
        <v>9</v>
      </c>
      <c r="E3">
        <f>MEDIAN(22,25)</f>
        <v>23.5</v>
      </c>
      <c r="F3">
        <v>25</v>
      </c>
      <c r="G3">
        <v>9</v>
      </c>
      <c r="I3">
        <f>MEDIAN(26,30)</f>
        <v>28</v>
      </c>
      <c r="J3">
        <v>10</v>
      </c>
    </row>
    <row r="4" spans="1:10" x14ac:dyDescent="0.45">
      <c r="A4">
        <v>30</v>
      </c>
      <c r="B4">
        <v>10</v>
      </c>
      <c r="E4">
        <f>MEDIAN(26,30)</f>
        <v>28</v>
      </c>
      <c r="F4">
        <v>30</v>
      </c>
      <c r="G4">
        <v>10</v>
      </c>
      <c r="I4">
        <f>MEDIAN(31,34)</f>
        <v>32.5</v>
      </c>
      <c r="J4">
        <v>6</v>
      </c>
    </row>
    <row r="5" spans="1:10" x14ac:dyDescent="0.45">
      <c r="A5">
        <v>34</v>
      </c>
      <c r="B5">
        <v>6</v>
      </c>
      <c r="E5">
        <f>MEDIAN(31,34)</f>
        <v>32.5</v>
      </c>
      <c r="F5">
        <v>34</v>
      </c>
      <c r="G5">
        <v>6</v>
      </c>
      <c r="I5">
        <f>MEDIAN(34,38)</f>
        <v>36</v>
      </c>
      <c r="J5">
        <v>7</v>
      </c>
    </row>
    <row r="6" spans="1:10" x14ac:dyDescent="0.45">
      <c r="A6">
        <v>38</v>
      </c>
      <c r="B6">
        <v>7</v>
      </c>
      <c r="E6">
        <f>MEDIAN(34,38)</f>
        <v>36</v>
      </c>
      <c r="F6">
        <v>38</v>
      </c>
      <c r="G6">
        <v>7</v>
      </c>
      <c r="I6">
        <f>MEDIAN(39,43)</f>
        <v>41</v>
      </c>
      <c r="J6">
        <v>10</v>
      </c>
    </row>
    <row r="7" spans="1:10" x14ac:dyDescent="0.45">
      <c r="A7">
        <v>43</v>
      </c>
      <c r="B7">
        <v>10</v>
      </c>
      <c r="E7">
        <f>MEDIAN(39,43)</f>
        <v>41</v>
      </c>
      <c r="F7">
        <v>43</v>
      </c>
      <c r="G7">
        <v>10</v>
      </c>
      <c r="I7">
        <f>MEDIAN(44,47)</f>
        <v>45.5</v>
      </c>
      <c r="J7">
        <v>7</v>
      </c>
    </row>
    <row r="8" spans="1:10" ht="14.65" thickBot="1" x14ac:dyDescent="0.5">
      <c r="A8">
        <v>47</v>
      </c>
      <c r="B8">
        <v>7</v>
      </c>
      <c r="E8">
        <f>MEDIAN(44,47)</f>
        <v>45.5</v>
      </c>
      <c r="F8">
        <v>47</v>
      </c>
      <c r="G8">
        <v>7</v>
      </c>
      <c r="I8">
        <f>MEDIAN(48,52)</f>
        <v>50</v>
      </c>
      <c r="J8" s="7">
        <v>9</v>
      </c>
    </row>
    <row r="9" spans="1:10" ht="14.65" thickBot="1" x14ac:dyDescent="0.5">
      <c r="A9" s="7" t="s">
        <v>20</v>
      </c>
      <c r="B9" s="7">
        <v>9</v>
      </c>
      <c r="E9">
        <f>MEDIAN(48,52)</f>
        <v>50</v>
      </c>
      <c r="F9" s="7" t="s">
        <v>20</v>
      </c>
      <c r="G9" s="7">
        <v>9</v>
      </c>
    </row>
  </sheetData>
  <sortState xmlns:xlrd2="http://schemas.microsoft.com/office/spreadsheetml/2017/richdata2" ref="A2:A8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6FCE9-8DA1-4496-9D0F-F0E9C61FDE02}">
  <dimension ref="A1:O73"/>
  <sheetViews>
    <sheetView tabSelected="1" topLeftCell="K1" zoomScale="62" zoomScaleNormal="62" workbookViewId="0">
      <selection activeCell="I1" sqref="I1:I1048576"/>
    </sheetView>
  </sheetViews>
  <sheetFormatPr defaultRowHeight="14.25" x14ac:dyDescent="0.45"/>
  <cols>
    <col min="1" max="1" width="6.46484375" bestFit="1" customWidth="1"/>
    <col min="2" max="2" width="11.86328125" bestFit="1" customWidth="1"/>
    <col min="3" max="3" width="15.86328125" style="3" bestFit="1" customWidth="1"/>
    <col min="4" max="4" width="24.9296875" style="2" bestFit="1" customWidth="1"/>
    <col min="5" max="5" width="23.265625" style="2" bestFit="1" customWidth="1"/>
    <col min="6" max="6" width="16.73046875" style="2" bestFit="1" customWidth="1"/>
    <col min="7" max="7" width="14.6640625" bestFit="1" customWidth="1"/>
    <col min="8" max="8" width="21.53125" style="3" bestFit="1" customWidth="1"/>
    <col min="9" max="10" width="17.6640625" bestFit="1" customWidth="1"/>
    <col min="11" max="11" width="17.6640625" style="2" customWidth="1"/>
    <col min="12" max="12" width="22" style="3" bestFit="1" customWidth="1"/>
    <col min="13" max="13" width="27.9296875" style="1" bestFit="1" customWidth="1"/>
  </cols>
  <sheetData>
    <row r="1" spans="1:15" x14ac:dyDescent="0.45">
      <c r="A1" t="s">
        <v>0</v>
      </c>
      <c r="B1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t="s">
        <v>6</v>
      </c>
      <c r="H1" s="3" t="s">
        <v>7</v>
      </c>
      <c r="I1" t="s">
        <v>8</v>
      </c>
      <c r="J1" t="s">
        <v>9</v>
      </c>
      <c r="K1" s="2" t="s">
        <v>12</v>
      </c>
      <c r="L1" s="3" t="s">
        <v>10</v>
      </c>
      <c r="M1" s="1" t="s">
        <v>11</v>
      </c>
      <c r="O1" t="s">
        <v>19</v>
      </c>
    </row>
    <row r="2" spans="1:15" x14ac:dyDescent="0.45">
      <c r="A2">
        <v>1951</v>
      </c>
      <c r="B2">
        <v>2584034261</v>
      </c>
      <c r="C2" s="3">
        <v>2.5840342610000002</v>
      </c>
      <c r="D2" s="2">
        <v>1.8800000000000001E-2</v>
      </c>
      <c r="E2" s="2">
        <v>1.8800000000000001E-2</v>
      </c>
      <c r="F2" s="2">
        <v>1.8800000000000001E-2</v>
      </c>
      <c r="G2">
        <v>47603112</v>
      </c>
      <c r="H2" s="3">
        <v>4.7603112000000003</v>
      </c>
      <c r="I2">
        <v>17</v>
      </c>
      <c r="J2">
        <v>775067697</v>
      </c>
      <c r="K2" s="2">
        <f>AVERAGE(K3:K12)</f>
        <v>3.1357475007511675E-2</v>
      </c>
      <c r="L2" s="3">
        <v>0.775067697</v>
      </c>
      <c r="M2" s="1">
        <v>0.3</v>
      </c>
      <c r="O2">
        <v>21</v>
      </c>
    </row>
    <row r="3" spans="1:15" x14ac:dyDescent="0.45">
      <c r="A3">
        <v>1952</v>
      </c>
      <c r="B3">
        <v>2630861562</v>
      </c>
      <c r="C3" s="3">
        <v>2.6308615620000002</v>
      </c>
      <c r="D3" s="2">
        <v>1.8100000000000002E-2</v>
      </c>
      <c r="E3" s="2">
        <v>1.8100000000000002E-2</v>
      </c>
      <c r="F3" s="2">
        <v>1.8100000000000002E-2</v>
      </c>
      <c r="G3">
        <v>46827301</v>
      </c>
      <c r="H3" s="3">
        <v>4.6827300999999997</v>
      </c>
      <c r="I3">
        <v>18</v>
      </c>
      <c r="J3">
        <v>799282533</v>
      </c>
      <c r="K3" s="2">
        <f>(J3-J2)/J2</f>
        <v>3.1242220639212111E-2</v>
      </c>
      <c r="L3" s="3">
        <v>0.79928253299999996</v>
      </c>
      <c r="M3" s="1">
        <v>0.3</v>
      </c>
      <c r="O3">
        <v>25</v>
      </c>
    </row>
    <row r="4" spans="1:15" x14ac:dyDescent="0.45">
      <c r="A4">
        <v>1953</v>
      </c>
      <c r="B4">
        <v>2677608960</v>
      </c>
      <c r="C4" s="3">
        <v>2.6776089600000001</v>
      </c>
      <c r="D4" s="2">
        <v>1.78E-2</v>
      </c>
      <c r="E4" s="2">
        <v>1.78E-2</v>
      </c>
      <c r="F4" s="2">
        <v>1.78E-2</v>
      </c>
      <c r="G4">
        <v>46747398</v>
      </c>
      <c r="H4" s="3">
        <v>4.6747398000000002</v>
      </c>
      <c r="I4">
        <v>18</v>
      </c>
      <c r="J4">
        <v>824289989</v>
      </c>
      <c r="K4" s="2">
        <f t="shared" ref="K4:K67" si="0">(J4-J3)/J3</f>
        <v>3.128737957795457E-2</v>
      </c>
      <c r="L4" s="3">
        <v>0.82428998899999995</v>
      </c>
      <c r="M4" s="1">
        <v>0.31</v>
      </c>
      <c r="O4">
        <v>30</v>
      </c>
    </row>
    <row r="5" spans="1:15" x14ac:dyDescent="0.45">
      <c r="A5">
        <v>1954</v>
      </c>
      <c r="B5">
        <v>2724846741</v>
      </c>
      <c r="C5" s="3">
        <v>2.7248467409999999</v>
      </c>
      <c r="D5" s="2">
        <v>1.7600000000000001E-2</v>
      </c>
      <c r="E5" s="2">
        <v>1.7600000000000001E-2</v>
      </c>
      <c r="F5" s="2">
        <v>1.7600000000000001E-2</v>
      </c>
      <c r="G5">
        <v>47237781</v>
      </c>
      <c r="H5" s="3">
        <v>4.7237780999999996</v>
      </c>
      <c r="I5">
        <v>18</v>
      </c>
      <c r="J5">
        <v>850179106</v>
      </c>
      <c r="K5" s="2">
        <f t="shared" si="0"/>
        <v>3.1407778021673875E-2</v>
      </c>
      <c r="L5" s="3">
        <v>0.85017910600000002</v>
      </c>
      <c r="M5" s="1">
        <v>0.31</v>
      </c>
      <c r="O5">
        <v>34</v>
      </c>
    </row>
    <row r="6" spans="1:15" x14ac:dyDescent="0.45">
      <c r="A6">
        <v>1955</v>
      </c>
      <c r="B6">
        <v>2773019936</v>
      </c>
      <c r="C6" s="3">
        <v>2.7730199359999999</v>
      </c>
      <c r="D6" s="2">
        <v>1.77E-2</v>
      </c>
      <c r="E6" s="2">
        <v>1.77E-2</v>
      </c>
      <c r="F6" s="2">
        <v>1.77E-2</v>
      </c>
      <c r="G6">
        <v>48173195</v>
      </c>
      <c r="H6" s="3">
        <v>4.8173195</v>
      </c>
      <c r="I6">
        <v>19</v>
      </c>
      <c r="J6">
        <v>877008842</v>
      </c>
      <c r="K6" s="2">
        <f t="shared" si="0"/>
        <v>3.1557745668710897E-2</v>
      </c>
      <c r="L6" s="3">
        <v>0.87700884199999996</v>
      </c>
      <c r="M6" s="1">
        <v>0.32</v>
      </c>
      <c r="O6">
        <v>38</v>
      </c>
    </row>
    <row r="7" spans="1:15" x14ac:dyDescent="0.45">
      <c r="A7">
        <v>1956</v>
      </c>
      <c r="B7">
        <v>2822443282</v>
      </c>
      <c r="C7" s="3">
        <v>2.8224432820000001</v>
      </c>
      <c r="D7" s="2">
        <v>1.78E-2</v>
      </c>
      <c r="E7" s="2">
        <v>1.78E-2</v>
      </c>
      <c r="F7" s="2">
        <v>1.78E-2</v>
      </c>
      <c r="G7">
        <v>49423346</v>
      </c>
      <c r="H7" s="3">
        <v>4.9423345999999997</v>
      </c>
      <c r="I7">
        <v>19</v>
      </c>
      <c r="J7">
        <v>904685164</v>
      </c>
      <c r="K7" s="2">
        <f t="shared" si="0"/>
        <v>3.1557631661825368E-2</v>
      </c>
      <c r="L7" s="3">
        <v>0.90468516399999999</v>
      </c>
      <c r="M7" s="1">
        <v>0.32</v>
      </c>
      <c r="O7">
        <v>43</v>
      </c>
    </row>
    <row r="8" spans="1:15" x14ac:dyDescent="0.45">
      <c r="A8">
        <v>1957</v>
      </c>
      <c r="B8">
        <v>2873306090</v>
      </c>
      <c r="C8" s="3">
        <v>2.8733060899999998</v>
      </c>
      <c r="D8" s="2">
        <v>1.7999999999999999E-2</v>
      </c>
      <c r="E8" s="2">
        <v>1.7999999999999999E-2</v>
      </c>
      <c r="F8" s="2">
        <v>1.7999999999999999E-2</v>
      </c>
      <c r="G8">
        <v>50862808</v>
      </c>
      <c r="H8" s="3">
        <v>5.0862807999999999</v>
      </c>
      <c r="I8">
        <v>19</v>
      </c>
      <c r="J8">
        <v>933113168</v>
      </c>
      <c r="K8" s="2">
        <f t="shared" si="0"/>
        <v>3.1423090740548498E-2</v>
      </c>
      <c r="L8" s="3">
        <v>0.93311316799999999</v>
      </c>
      <c r="M8" s="1">
        <v>0.32</v>
      </c>
      <c r="O8">
        <v>47</v>
      </c>
    </row>
    <row r="9" spans="1:15" x14ac:dyDescent="0.45">
      <c r="A9">
        <v>1958</v>
      </c>
      <c r="B9">
        <v>2925686705</v>
      </c>
      <c r="C9" s="3">
        <v>2.9256867049999999</v>
      </c>
      <c r="D9" s="2">
        <v>1.8200000000000001E-2</v>
      </c>
      <c r="E9" s="2">
        <v>1.8200000000000001E-2</v>
      </c>
      <c r="F9" s="2">
        <v>1.8200000000000001E-2</v>
      </c>
      <c r="G9">
        <v>52380615</v>
      </c>
      <c r="H9" s="3">
        <v>5.2380614999999997</v>
      </c>
      <c r="I9">
        <v>20</v>
      </c>
      <c r="J9">
        <v>962537113</v>
      </c>
      <c r="K9" s="2">
        <f t="shared" si="0"/>
        <v>3.1533093743673329E-2</v>
      </c>
      <c r="L9" s="3">
        <v>0.962537113</v>
      </c>
      <c r="M9" s="1">
        <v>0.33</v>
      </c>
    </row>
    <row r="10" spans="1:15" x14ac:dyDescent="0.45">
      <c r="A10">
        <v>1959</v>
      </c>
      <c r="B10">
        <v>2979576185</v>
      </c>
      <c r="C10" s="3">
        <v>2.979576185</v>
      </c>
      <c r="D10" s="2">
        <v>1.84E-2</v>
      </c>
      <c r="E10" s="2">
        <v>1.84E-2</v>
      </c>
      <c r="F10" s="2">
        <v>1.84E-2</v>
      </c>
      <c r="G10">
        <v>53889480</v>
      </c>
      <c r="H10" s="3">
        <v>5.3889480000000001</v>
      </c>
      <c r="I10">
        <v>20</v>
      </c>
      <c r="J10">
        <v>992820546</v>
      </c>
      <c r="K10" s="2">
        <f t="shared" si="0"/>
        <v>3.1462093867335381E-2</v>
      </c>
      <c r="L10" s="3">
        <v>0.99282054600000003</v>
      </c>
      <c r="M10" s="1">
        <v>0.33</v>
      </c>
    </row>
    <row r="11" spans="1:15" x14ac:dyDescent="0.45">
      <c r="A11">
        <v>1960</v>
      </c>
      <c r="B11">
        <v>3034949748</v>
      </c>
      <c r="C11" s="3">
        <v>3.0349497479999998</v>
      </c>
      <c r="D11" s="2">
        <v>1.8599999999999998E-2</v>
      </c>
      <c r="E11" s="2">
        <v>1.8599999999999998E-2</v>
      </c>
      <c r="F11" s="2">
        <v>1.8599999999999998E-2</v>
      </c>
      <c r="G11">
        <v>55373563</v>
      </c>
      <c r="H11" s="3">
        <v>5.5373562999999999</v>
      </c>
      <c r="I11">
        <v>20</v>
      </c>
      <c r="J11">
        <v>1023845517</v>
      </c>
      <c r="K11" s="2">
        <f t="shared" si="0"/>
        <v>3.12493240847979E-2</v>
      </c>
      <c r="L11" s="3">
        <v>1.023845517</v>
      </c>
      <c r="M11" s="1">
        <v>0.34</v>
      </c>
    </row>
    <row r="12" spans="1:15" x14ac:dyDescent="0.45">
      <c r="A12">
        <v>1961</v>
      </c>
      <c r="B12">
        <v>3091843507</v>
      </c>
      <c r="C12" s="3">
        <v>3.0918435070000001</v>
      </c>
      <c r="D12" s="2">
        <v>1.8700000000000001E-2</v>
      </c>
      <c r="E12" s="2">
        <v>1.8700000000000001E-2</v>
      </c>
      <c r="F12" s="2">
        <v>1.8700000000000001E-2</v>
      </c>
      <c r="G12">
        <v>56893759</v>
      </c>
      <c r="H12" s="3">
        <v>5.6893758999999999</v>
      </c>
      <c r="I12">
        <v>21</v>
      </c>
      <c r="J12">
        <v>1055435648</v>
      </c>
      <c r="K12" s="2">
        <f t="shared" si="0"/>
        <v>3.0854392069384819E-2</v>
      </c>
      <c r="L12" s="3">
        <v>1.055435648</v>
      </c>
      <c r="M12" s="1">
        <v>0.34</v>
      </c>
    </row>
    <row r="13" spans="1:15" x14ac:dyDescent="0.45">
      <c r="A13">
        <v>1962</v>
      </c>
      <c r="B13">
        <v>3150420795</v>
      </c>
      <c r="C13" s="3">
        <v>3.1504207950000001</v>
      </c>
      <c r="D13" s="2">
        <v>1.89E-2</v>
      </c>
      <c r="E13" s="2">
        <v>1.89E-2</v>
      </c>
      <c r="F13" s="2">
        <v>1.89E-2</v>
      </c>
      <c r="G13">
        <v>58577288</v>
      </c>
      <c r="H13" s="3">
        <v>5.8577288000000003</v>
      </c>
      <c r="I13">
        <v>21</v>
      </c>
      <c r="J13">
        <v>1088376703</v>
      </c>
      <c r="K13" s="2">
        <f t="shared" si="0"/>
        <v>3.1210860711803436E-2</v>
      </c>
      <c r="L13" s="3">
        <v>1.088376703</v>
      </c>
      <c r="M13" s="1">
        <v>0.35</v>
      </c>
    </row>
    <row r="14" spans="1:15" x14ac:dyDescent="0.45">
      <c r="A14">
        <v>1963</v>
      </c>
      <c r="B14">
        <v>3211001009</v>
      </c>
      <c r="C14" s="3">
        <v>3.2110010089999999</v>
      </c>
      <c r="D14" s="2">
        <v>1.9199999999999998E-2</v>
      </c>
      <c r="E14" s="2">
        <v>1.9199999999999998E-2</v>
      </c>
      <c r="F14" s="2">
        <v>1.9199999999999998E-2</v>
      </c>
      <c r="G14">
        <v>60580214</v>
      </c>
      <c r="H14" s="3">
        <v>6.0580214000000003</v>
      </c>
      <c r="I14">
        <v>22</v>
      </c>
      <c r="J14">
        <v>1122561940</v>
      </c>
      <c r="K14" s="2">
        <f t="shared" si="0"/>
        <v>3.1409379588677212E-2</v>
      </c>
      <c r="L14" s="3">
        <v>1.12256194</v>
      </c>
      <c r="M14" s="1">
        <v>0.35</v>
      </c>
    </row>
    <row r="15" spans="1:15" x14ac:dyDescent="0.45">
      <c r="A15">
        <v>1964</v>
      </c>
      <c r="B15">
        <v>3273978338</v>
      </c>
      <c r="C15" s="3">
        <v>3.273978338</v>
      </c>
      <c r="D15" s="2">
        <v>1.9599999999999999E-2</v>
      </c>
      <c r="E15" s="2">
        <v>1.9599999999999999E-2</v>
      </c>
      <c r="F15" s="2">
        <v>1.9599999999999999E-2</v>
      </c>
      <c r="G15">
        <v>62977329</v>
      </c>
      <c r="H15" s="3">
        <v>6.2977328999999997</v>
      </c>
      <c r="I15">
        <v>22</v>
      </c>
      <c r="J15">
        <v>1157813355</v>
      </c>
      <c r="K15" s="2">
        <f t="shared" si="0"/>
        <v>3.1402645808568927E-2</v>
      </c>
      <c r="L15" s="3">
        <v>1.157813355</v>
      </c>
      <c r="M15" s="1">
        <v>0.35</v>
      </c>
    </row>
    <row r="16" spans="1:15" x14ac:dyDescent="0.45">
      <c r="A16">
        <v>1965</v>
      </c>
      <c r="B16">
        <v>3339583597</v>
      </c>
      <c r="C16" s="3">
        <v>3.3395835969999998</v>
      </c>
      <c r="D16" s="2">
        <v>0.02</v>
      </c>
      <c r="E16" s="2">
        <v>0.02</v>
      </c>
      <c r="F16" s="2">
        <v>0.02</v>
      </c>
      <c r="G16">
        <v>65605259</v>
      </c>
      <c r="H16" s="3">
        <v>6.5605259</v>
      </c>
      <c r="I16">
        <v>22</v>
      </c>
      <c r="J16">
        <v>1188469224</v>
      </c>
      <c r="K16" s="2">
        <f t="shared" si="0"/>
        <v>2.6477384172166506E-2</v>
      </c>
      <c r="L16" s="3">
        <v>1.1884692240000001</v>
      </c>
      <c r="M16" s="1">
        <v>0.36</v>
      </c>
    </row>
    <row r="17" spans="1:13" x14ac:dyDescent="0.45">
      <c r="A17">
        <v>1966</v>
      </c>
      <c r="B17">
        <v>3407922630</v>
      </c>
      <c r="C17" s="3">
        <v>3.4079226299999998</v>
      </c>
      <c r="D17" s="2">
        <v>2.0500000000000001E-2</v>
      </c>
      <c r="E17" s="2">
        <v>2.0500000000000001E-2</v>
      </c>
      <c r="F17" s="2">
        <v>2.0500000000000001E-2</v>
      </c>
      <c r="G17">
        <v>68339033</v>
      </c>
      <c r="H17" s="3">
        <v>6.8339033000000002</v>
      </c>
      <c r="I17">
        <v>23</v>
      </c>
      <c r="J17">
        <v>1219993032</v>
      </c>
      <c r="K17" s="2">
        <f t="shared" si="0"/>
        <v>2.6524715460364331E-2</v>
      </c>
      <c r="L17" s="3">
        <v>1.2199930320000001</v>
      </c>
      <c r="M17" s="1">
        <v>0.36</v>
      </c>
    </row>
    <row r="18" spans="1:13" x14ac:dyDescent="0.45">
      <c r="A18">
        <v>1967</v>
      </c>
      <c r="B18">
        <v>3478769962</v>
      </c>
      <c r="C18" s="3">
        <v>3.4787699619999999</v>
      </c>
      <c r="D18" s="2">
        <v>2.0799999999999999E-2</v>
      </c>
      <c r="E18" s="2">
        <v>2.0799999999999999E-2</v>
      </c>
      <c r="F18" s="2">
        <v>2.0799999999999999E-2</v>
      </c>
      <c r="G18">
        <v>70847332</v>
      </c>
      <c r="H18" s="3">
        <v>7.0847331999999996</v>
      </c>
      <c r="I18">
        <v>23</v>
      </c>
      <c r="J18">
        <v>1252566565</v>
      </c>
      <c r="K18" s="2">
        <f t="shared" si="0"/>
        <v>2.6699769708192891E-2</v>
      </c>
      <c r="L18" s="3">
        <v>1.252566565</v>
      </c>
      <c r="M18" s="1">
        <v>0.36</v>
      </c>
    </row>
    <row r="19" spans="1:13" x14ac:dyDescent="0.45">
      <c r="A19">
        <v>1968</v>
      </c>
      <c r="B19">
        <v>3551599127</v>
      </c>
      <c r="C19" s="3">
        <v>3.5515991269999998</v>
      </c>
      <c r="D19" s="2">
        <v>2.0899999999999998E-2</v>
      </c>
      <c r="E19" s="2">
        <v>2.0899999999999998E-2</v>
      </c>
      <c r="F19" s="2">
        <v>2.0899999999999998E-2</v>
      </c>
      <c r="G19">
        <v>72829165</v>
      </c>
      <c r="H19" s="3">
        <v>7.2829164999999998</v>
      </c>
      <c r="I19">
        <v>24</v>
      </c>
      <c r="J19">
        <v>1285933432</v>
      </c>
      <c r="K19" s="2">
        <f t="shared" si="0"/>
        <v>2.6638797435887169E-2</v>
      </c>
      <c r="L19" s="3">
        <v>1.285933432</v>
      </c>
      <c r="M19" s="1">
        <v>0.36</v>
      </c>
    </row>
    <row r="20" spans="1:13" x14ac:dyDescent="0.45">
      <c r="A20">
        <v>1969</v>
      </c>
      <c r="B20">
        <v>3625680627</v>
      </c>
      <c r="C20" s="3">
        <v>3.6256806269999999</v>
      </c>
      <c r="D20" s="2">
        <v>2.0899999999999998E-2</v>
      </c>
      <c r="E20" s="2">
        <v>2.0899999999999998E-2</v>
      </c>
      <c r="F20" s="2">
        <v>2.0899999999999998E-2</v>
      </c>
      <c r="G20">
        <v>74081500</v>
      </c>
      <c r="H20" s="3">
        <v>7.40815</v>
      </c>
      <c r="I20">
        <v>24</v>
      </c>
      <c r="J20">
        <v>1319833474</v>
      </c>
      <c r="K20" s="2">
        <f t="shared" si="0"/>
        <v>2.6362205971482977E-2</v>
      </c>
      <c r="L20" s="3">
        <v>1.319833474</v>
      </c>
      <c r="M20" s="1">
        <v>0.36</v>
      </c>
    </row>
    <row r="21" spans="1:13" x14ac:dyDescent="0.45">
      <c r="A21">
        <v>1970</v>
      </c>
      <c r="B21">
        <v>3700437046</v>
      </c>
      <c r="C21" s="3">
        <v>3.7004370459999998</v>
      </c>
      <c r="D21" s="2">
        <v>2.06E-2</v>
      </c>
      <c r="E21" s="2">
        <v>2.06E-2</v>
      </c>
      <c r="F21" s="2">
        <v>2.06E-2</v>
      </c>
      <c r="G21">
        <v>74756419</v>
      </c>
      <c r="H21" s="3">
        <v>7.4756419000000003</v>
      </c>
      <c r="I21">
        <v>25</v>
      </c>
      <c r="J21">
        <v>1354215496</v>
      </c>
      <c r="K21" s="2">
        <f t="shared" si="0"/>
        <v>2.6050272763425912E-2</v>
      </c>
      <c r="L21" s="3">
        <v>1.3542154959999999</v>
      </c>
      <c r="M21" s="1">
        <v>0.37</v>
      </c>
    </row>
    <row r="22" spans="1:13" x14ac:dyDescent="0.45">
      <c r="A22">
        <v>1971</v>
      </c>
      <c r="B22">
        <v>3775759617</v>
      </c>
      <c r="C22" s="3">
        <v>3.7757596169999998</v>
      </c>
      <c r="D22" s="2">
        <v>2.0400000000000001E-2</v>
      </c>
      <c r="E22" s="2">
        <v>2.0400000000000001E-2</v>
      </c>
      <c r="F22" s="2">
        <v>2.0400000000000001E-2</v>
      </c>
      <c r="G22">
        <v>75322571</v>
      </c>
      <c r="H22" s="3">
        <v>7.5322570999999998</v>
      </c>
      <c r="I22">
        <v>25</v>
      </c>
      <c r="J22">
        <v>1388834099</v>
      </c>
      <c r="K22" s="2">
        <f t="shared" si="0"/>
        <v>2.5563585044074848E-2</v>
      </c>
      <c r="L22" s="3">
        <v>1.3888340990000001</v>
      </c>
      <c r="M22" s="1">
        <v>0.37</v>
      </c>
    </row>
    <row r="23" spans="1:13" x14ac:dyDescent="0.45">
      <c r="A23">
        <v>1972</v>
      </c>
      <c r="B23">
        <v>3851650245</v>
      </c>
      <c r="C23" s="3">
        <v>3.8516502450000001</v>
      </c>
      <c r="D23" s="2">
        <v>2.01E-2</v>
      </c>
      <c r="E23" s="2">
        <v>2.01E-2</v>
      </c>
      <c r="F23" s="2">
        <v>2.01E-2</v>
      </c>
      <c r="G23">
        <v>75890628</v>
      </c>
      <c r="H23" s="3">
        <v>7.5890627999999998</v>
      </c>
      <c r="I23">
        <v>26</v>
      </c>
      <c r="J23">
        <v>1424734781</v>
      </c>
      <c r="K23" s="2">
        <f t="shared" si="0"/>
        <v>2.5849510770112508E-2</v>
      </c>
      <c r="L23" s="3">
        <v>1.424734781</v>
      </c>
      <c r="M23" s="1">
        <v>0.37</v>
      </c>
    </row>
    <row r="24" spans="1:13" x14ac:dyDescent="0.45">
      <c r="A24">
        <v>1973</v>
      </c>
      <c r="B24">
        <v>3927780238</v>
      </c>
      <c r="C24" s="3">
        <v>3.927780238</v>
      </c>
      <c r="D24" s="2">
        <v>1.9800000000000002E-2</v>
      </c>
      <c r="E24" s="2">
        <v>1.9800000000000002E-2</v>
      </c>
      <c r="F24" s="2">
        <v>1.9800000000000002E-2</v>
      </c>
      <c r="G24">
        <v>76129993</v>
      </c>
      <c r="H24" s="3">
        <v>7.6129993000000002</v>
      </c>
      <c r="I24">
        <v>26</v>
      </c>
      <c r="J24">
        <v>1462178370</v>
      </c>
      <c r="K24" s="2">
        <f t="shared" si="0"/>
        <v>2.6281094207385676E-2</v>
      </c>
      <c r="L24" s="3">
        <v>1.4621783699999999</v>
      </c>
      <c r="M24" s="1">
        <v>0.37</v>
      </c>
    </row>
    <row r="25" spans="1:13" x14ac:dyDescent="0.45">
      <c r="A25">
        <v>1974</v>
      </c>
      <c r="B25">
        <v>4003794172</v>
      </c>
      <c r="C25" s="3">
        <v>4.0037941720000001</v>
      </c>
      <c r="D25" s="2">
        <v>1.9400000000000001E-2</v>
      </c>
      <c r="E25" s="2">
        <v>1.9400000000000001E-2</v>
      </c>
      <c r="F25" s="2">
        <v>1.9400000000000001E-2</v>
      </c>
      <c r="G25">
        <v>76013934</v>
      </c>
      <c r="H25" s="3">
        <v>7.6013934000000001</v>
      </c>
      <c r="I25">
        <v>27</v>
      </c>
      <c r="J25">
        <v>1501134655</v>
      </c>
      <c r="K25" s="2">
        <f t="shared" si="0"/>
        <v>2.6642635262071345E-2</v>
      </c>
      <c r="L25" s="3">
        <v>1.501134655</v>
      </c>
      <c r="M25" s="1">
        <v>0.37</v>
      </c>
    </row>
    <row r="26" spans="1:13" x14ac:dyDescent="0.45">
      <c r="A26">
        <v>1975</v>
      </c>
      <c r="B26">
        <v>4079480606</v>
      </c>
      <c r="C26" s="3">
        <v>4.0794806059999997</v>
      </c>
      <c r="D26" s="2">
        <v>1.89E-2</v>
      </c>
      <c r="E26" s="2">
        <v>1.89E-2</v>
      </c>
      <c r="F26" s="2">
        <v>1.89E-2</v>
      </c>
      <c r="G26">
        <v>75686434</v>
      </c>
      <c r="H26" s="3">
        <v>7.5686434</v>
      </c>
      <c r="I26">
        <v>27</v>
      </c>
      <c r="J26">
        <v>1538624994</v>
      </c>
      <c r="K26" s="2">
        <f t="shared" si="0"/>
        <v>2.4974667579038736E-2</v>
      </c>
      <c r="L26" s="3">
        <v>1.5386249940000001</v>
      </c>
      <c r="M26" s="1">
        <v>0.38</v>
      </c>
    </row>
    <row r="27" spans="1:13" x14ac:dyDescent="0.45">
      <c r="A27">
        <v>1976</v>
      </c>
      <c r="B27">
        <v>4154666864</v>
      </c>
      <c r="C27" s="3">
        <v>4.1546668640000002</v>
      </c>
      <c r="D27" s="2">
        <v>1.84E-2</v>
      </c>
      <c r="E27" s="2">
        <v>1.84E-2</v>
      </c>
      <c r="F27" s="2">
        <v>1.84E-2</v>
      </c>
      <c r="G27">
        <v>75186258</v>
      </c>
      <c r="H27" s="3">
        <v>7.5186257999999997</v>
      </c>
      <c r="I27">
        <v>28</v>
      </c>
      <c r="J27">
        <v>1577376141</v>
      </c>
      <c r="K27" s="2">
        <f t="shared" si="0"/>
        <v>2.5185569681445068E-2</v>
      </c>
      <c r="L27" s="3">
        <v>1.577376141</v>
      </c>
      <c r="M27" s="1">
        <v>0.38</v>
      </c>
    </row>
    <row r="28" spans="1:13" x14ac:dyDescent="0.45">
      <c r="A28">
        <v>1977</v>
      </c>
      <c r="B28">
        <v>4229506060</v>
      </c>
      <c r="C28" s="3">
        <v>4.2295060600000003</v>
      </c>
      <c r="D28" s="2">
        <v>1.7999999999999999E-2</v>
      </c>
      <c r="E28" s="2">
        <v>1.7999999999999999E-2</v>
      </c>
      <c r="F28" s="2">
        <v>1.7999999999999999E-2</v>
      </c>
      <c r="G28">
        <v>74839196</v>
      </c>
      <c r="H28" s="3">
        <v>7.4839196000000001</v>
      </c>
      <c r="I28">
        <v>28</v>
      </c>
      <c r="J28">
        <v>1616419308</v>
      </c>
      <c r="K28" s="2">
        <f t="shared" si="0"/>
        <v>2.4751970050243075E-2</v>
      </c>
      <c r="L28" s="3">
        <v>1.616419308</v>
      </c>
      <c r="M28" s="1">
        <v>0.38</v>
      </c>
    </row>
    <row r="29" spans="1:13" x14ac:dyDescent="0.45">
      <c r="A29">
        <v>1978</v>
      </c>
      <c r="B29">
        <v>4304533501</v>
      </c>
      <c r="C29" s="3">
        <v>4.3045335009999999</v>
      </c>
      <c r="D29" s="2">
        <v>1.77E-2</v>
      </c>
      <c r="E29" s="2">
        <v>1.77E-2</v>
      </c>
      <c r="F29" s="2">
        <v>1.77E-2</v>
      </c>
      <c r="G29">
        <v>75027441</v>
      </c>
      <c r="H29" s="3">
        <v>7.5027441000000001</v>
      </c>
      <c r="I29">
        <v>29</v>
      </c>
      <c r="J29">
        <v>1659306117</v>
      </c>
      <c r="K29" s="2">
        <f t="shared" si="0"/>
        <v>2.6531982628358954E-2</v>
      </c>
      <c r="L29" s="3">
        <v>1.6593061170000001</v>
      </c>
      <c r="M29" s="1">
        <v>0.39</v>
      </c>
    </row>
    <row r="30" spans="1:13" x14ac:dyDescent="0.45">
      <c r="A30">
        <v>1979</v>
      </c>
      <c r="B30">
        <v>4380506100</v>
      </c>
      <c r="C30" s="3">
        <v>4.3805060999999998</v>
      </c>
      <c r="D30" s="2">
        <v>1.7600000000000001E-2</v>
      </c>
      <c r="E30" s="2">
        <v>1.7600000000000001E-2</v>
      </c>
      <c r="F30" s="2">
        <v>1.7600000000000001E-2</v>
      </c>
      <c r="G30">
        <v>75972599</v>
      </c>
      <c r="H30" s="3">
        <v>7.5972599000000001</v>
      </c>
      <c r="I30">
        <v>29</v>
      </c>
      <c r="J30">
        <v>1706021638</v>
      </c>
      <c r="K30" s="2">
        <f t="shared" si="0"/>
        <v>2.8153648396391708E-2</v>
      </c>
      <c r="L30" s="3">
        <v>1.706021638</v>
      </c>
      <c r="M30" s="1">
        <v>0.39</v>
      </c>
    </row>
    <row r="31" spans="1:13" x14ac:dyDescent="0.45">
      <c r="A31">
        <v>1980</v>
      </c>
      <c r="B31">
        <v>4458003514</v>
      </c>
      <c r="C31" s="3">
        <v>4.4580035139999996</v>
      </c>
      <c r="D31" s="2">
        <v>1.77E-2</v>
      </c>
      <c r="E31" s="2">
        <v>1.77E-2</v>
      </c>
      <c r="F31" s="2">
        <v>1.77E-2</v>
      </c>
      <c r="G31">
        <v>77497414</v>
      </c>
      <c r="H31" s="3">
        <v>7.7497413999999996</v>
      </c>
      <c r="I31">
        <v>30</v>
      </c>
      <c r="J31">
        <v>1754201029</v>
      </c>
      <c r="K31" s="2">
        <f t="shared" si="0"/>
        <v>2.8240785419627837E-2</v>
      </c>
      <c r="L31" s="3">
        <v>1.7542010290000001</v>
      </c>
      <c r="M31" s="1">
        <v>0.39</v>
      </c>
    </row>
    <row r="32" spans="1:13" x14ac:dyDescent="0.45">
      <c r="A32">
        <v>1981</v>
      </c>
      <c r="B32">
        <v>4536996762</v>
      </c>
      <c r="C32" s="3">
        <v>4.5369967620000002</v>
      </c>
      <c r="D32" s="2">
        <v>1.77E-2</v>
      </c>
      <c r="E32" s="2">
        <v>1.77E-2</v>
      </c>
      <c r="F32" s="2">
        <v>1.77E-2</v>
      </c>
      <c r="G32">
        <v>78993248</v>
      </c>
      <c r="H32" s="3">
        <v>7.8993247999999996</v>
      </c>
      <c r="I32">
        <v>30</v>
      </c>
      <c r="J32">
        <v>1804215203</v>
      </c>
      <c r="K32" s="2">
        <f t="shared" si="0"/>
        <v>2.8511084632364563E-2</v>
      </c>
      <c r="L32" s="3">
        <v>1.804215203</v>
      </c>
      <c r="M32" s="1">
        <v>0.4</v>
      </c>
    </row>
    <row r="33" spans="1:13" x14ac:dyDescent="0.45">
      <c r="A33">
        <v>1982</v>
      </c>
      <c r="B33">
        <v>4617386542</v>
      </c>
      <c r="C33" s="3">
        <v>4.6173865420000002</v>
      </c>
      <c r="D33" s="2">
        <v>1.77E-2</v>
      </c>
      <c r="E33" s="2">
        <v>1.77E-2</v>
      </c>
      <c r="F33" s="2">
        <v>1.77E-2</v>
      </c>
      <c r="G33">
        <v>80389780</v>
      </c>
      <c r="H33" s="3">
        <v>8.0389780000000002</v>
      </c>
      <c r="I33">
        <v>31</v>
      </c>
      <c r="J33">
        <v>1854134229</v>
      </c>
      <c r="K33" s="2">
        <f t="shared" si="0"/>
        <v>2.7667999868860434E-2</v>
      </c>
      <c r="L33" s="3">
        <v>1.854134229</v>
      </c>
      <c r="M33" s="1">
        <v>0.4</v>
      </c>
    </row>
    <row r="34" spans="1:13" x14ac:dyDescent="0.45">
      <c r="A34">
        <v>1983</v>
      </c>
      <c r="B34">
        <v>4699569304</v>
      </c>
      <c r="C34" s="3">
        <v>4.6995693039999997</v>
      </c>
      <c r="D34" s="2">
        <v>1.78E-2</v>
      </c>
      <c r="E34" s="2">
        <v>1.78E-2</v>
      </c>
      <c r="F34" s="2">
        <v>1.78E-2</v>
      </c>
      <c r="G34">
        <v>82182762</v>
      </c>
      <c r="H34" s="3">
        <v>8.2182762</v>
      </c>
      <c r="I34">
        <v>32</v>
      </c>
      <c r="J34">
        <v>1903822436</v>
      </c>
      <c r="K34" s="2">
        <f t="shared" si="0"/>
        <v>2.6798602939765912E-2</v>
      </c>
      <c r="L34" s="3">
        <v>1.903822436</v>
      </c>
      <c r="M34" s="1">
        <v>0.41</v>
      </c>
    </row>
    <row r="35" spans="1:13" x14ac:dyDescent="0.45">
      <c r="A35">
        <v>1984</v>
      </c>
      <c r="B35">
        <v>4784011621</v>
      </c>
      <c r="C35" s="3">
        <v>4.7840116210000003</v>
      </c>
      <c r="D35" s="2">
        <v>1.7999999999999999E-2</v>
      </c>
      <c r="E35" s="2">
        <v>1.7999999999999999E-2</v>
      </c>
      <c r="F35" s="2">
        <v>1.7999999999999999E-2</v>
      </c>
      <c r="G35">
        <v>84442317</v>
      </c>
      <c r="H35" s="3">
        <v>8.4442316999999996</v>
      </c>
      <c r="I35">
        <v>32</v>
      </c>
      <c r="J35">
        <v>1955106433</v>
      </c>
      <c r="K35" s="2">
        <f t="shared" si="0"/>
        <v>2.6937384511419846E-2</v>
      </c>
      <c r="L35" s="3">
        <v>1.9551064330000001</v>
      </c>
      <c r="M35" s="1">
        <v>0.41</v>
      </c>
    </row>
    <row r="36" spans="1:13" x14ac:dyDescent="0.45">
      <c r="A36">
        <v>1985</v>
      </c>
      <c r="B36">
        <v>4870921740</v>
      </c>
      <c r="C36" s="3">
        <v>4.87092174</v>
      </c>
      <c r="D36" s="2">
        <v>1.8200000000000001E-2</v>
      </c>
      <c r="E36" s="2">
        <v>1.8200000000000001E-2</v>
      </c>
      <c r="F36" s="2">
        <v>1.8200000000000001E-2</v>
      </c>
      <c r="G36">
        <v>86910119</v>
      </c>
      <c r="H36" s="3">
        <v>8.6910118999999995</v>
      </c>
      <c r="I36">
        <v>33</v>
      </c>
      <c r="J36">
        <v>2007939063</v>
      </c>
      <c r="K36" s="2">
        <f t="shared" si="0"/>
        <v>2.7022892006411805E-2</v>
      </c>
      <c r="L36" s="3">
        <v>2.0079390629999998</v>
      </c>
      <c r="M36" s="1">
        <v>0.41</v>
      </c>
    </row>
    <row r="37" spans="1:13" x14ac:dyDescent="0.45">
      <c r="A37">
        <v>1986</v>
      </c>
      <c r="B37">
        <v>4960567912</v>
      </c>
      <c r="C37" s="3">
        <v>4.9605679120000001</v>
      </c>
      <c r="D37" s="2">
        <v>1.84E-2</v>
      </c>
      <c r="E37" s="2">
        <v>1.84E-2</v>
      </c>
      <c r="F37" s="2">
        <v>1.84E-2</v>
      </c>
      <c r="G37">
        <v>89646172</v>
      </c>
      <c r="H37" s="3">
        <v>8.9646171999999993</v>
      </c>
      <c r="I37">
        <v>33</v>
      </c>
      <c r="J37">
        <v>2062604394</v>
      </c>
      <c r="K37" s="2">
        <f t="shared" si="0"/>
        <v>2.7224596606196909E-2</v>
      </c>
      <c r="L37" s="3">
        <v>2.0626043940000001</v>
      </c>
      <c r="M37" s="1">
        <v>0.42</v>
      </c>
    </row>
    <row r="38" spans="1:13" x14ac:dyDescent="0.45">
      <c r="A38">
        <v>1987</v>
      </c>
      <c r="B38">
        <v>5052522147</v>
      </c>
      <c r="C38" s="3">
        <v>5.0525221470000004</v>
      </c>
      <c r="D38" s="2">
        <v>1.8499999999999999E-2</v>
      </c>
      <c r="E38" s="2">
        <v>1.8499999999999999E-2</v>
      </c>
      <c r="F38" s="2">
        <v>1.8499999999999999E-2</v>
      </c>
      <c r="G38">
        <v>91954235</v>
      </c>
      <c r="H38" s="3">
        <v>9.1954235000000004</v>
      </c>
      <c r="I38">
        <v>34</v>
      </c>
      <c r="J38">
        <v>2118882551</v>
      </c>
      <c r="K38" s="2">
        <f t="shared" si="0"/>
        <v>2.7284998113894253E-2</v>
      </c>
      <c r="L38" s="3">
        <v>2.118882551</v>
      </c>
      <c r="M38" s="1">
        <v>0.42</v>
      </c>
    </row>
    <row r="39" spans="1:13" x14ac:dyDescent="0.45">
      <c r="A39">
        <v>1988</v>
      </c>
      <c r="B39">
        <v>5145426008</v>
      </c>
      <c r="C39" s="3">
        <v>5.1454260080000003</v>
      </c>
      <c r="D39" s="2">
        <v>1.84E-2</v>
      </c>
      <c r="E39" s="2">
        <v>1.84E-2</v>
      </c>
      <c r="F39" s="2">
        <v>1.84E-2</v>
      </c>
      <c r="G39">
        <v>92903861</v>
      </c>
      <c r="H39" s="3">
        <v>9.2903860999999992</v>
      </c>
      <c r="I39">
        <v>35</v>
      </c>
      <c r="J39">
        <v>2176126537</v>
      </c>
      <c r="K39" s="2">
        <f t="shared" si="0"/>
        <v>2.7016120347484046E-2</v>
      </c>
      <c r="L39" s="3">
        <v>2.176126537</v>
      </c>
      <c r="M39" s="1">
        <v>0.42</v>
      </c>
    </row>
    <row r="40" spans="1:13" x14ac:dyDescent="0.45">
      <c r="A40">
        <v>1989</v>
      </c>
      <c r="B40">
        <v>5237441558</v>
      </c>
      <c r="C40" s="3">
        <v>5.2374415580000004</v>
      </c>
      <c r="D40" s="2">
        <v>1.7899999999999999E-2</v>
      </c>
      <c r="E40" s="2">
        <v>1.7899999999999999E-2</v>
      </c>
      <c r="F40" s="2">
        <v>1.7899999999999999E-2</v>
      </c>
      <c r="G40">
        <v>92015550</v>
      </c>
      <c r="H40" s="3">
        <v>9.2015550000000008</v>
      </c>
      <c r="I40">
        <v>35</v>
      </c>
      <c r="J40">
        <v>2233140502</v>
      </c>
      <c r="K40" s="2">
        <f t="shared" si="0"/>
        <v>2.6199747133546399E-2</v>
      </c>
      <c r="L40" s="3">
        <v>2.2331405019999999</v>
      </c>
      <c r="M40" s="1">
        <v>0.43</v>
      </c>
    </row>
    <row r="41" spans="1:13" x14ac:dyDescent="0.45">
      <c r="A41">
        <v>1990</v>
      </c>
      <c r="B41">
        <v>5327231061</v>
      </c>
      <c r="C41" s="3">
        <v>5.327231061</v>
      </c>
      <c r="D41" s="2">
        <v>1.7100000000000001E-2</v>
      </c>
      <c r="E41" s="2">
        <v>1.7100000000000001E-2</v>
      </c>
      <c r="F41" s="2">
        <v>1.7100000000000001E-2</v>
      </c>
      <c r="G41">
        <v>89789503</v>
      </c>
      <c r="H41" s="3">
        <v>8.9789502999999993</v>
      </c>
      <c r="I41">
        <v>36</v>
      </c>
      <c r="J41">
        <v>2290228096</v>
      </c>
      <c r="K41" s="2">
        <f t="shared" si="0"/>
        <v>2.5563816494695416E-2</v>
      </c>
      <c r="L41" s="3">
        <v>2.2902280959999999</v>
      </c>
      <c r="M41" s="1">
        <v>0.43</v>
      </c>
    </row>
    <row r="42" spans="1:13" x14ac:dyDescent="0.45">
      <c r="A42">
        <v>1991</v>
      </c>
      <c r="B42">
        <v>5414289444</v>
      </c>
      <c r="C42" s="3">
        <v>5.4142894439999996</v>
      </c>
      <c r="D42" s="2">
        <v>1.6299999999999999E-2</v>
      </c>
      <c r="E42" s="2">
        <v>1.6299999999999999E-2</v>
      </c>
      <c r="F42" s="2">
        <v>1.6299999999999999E-2</v>
      </c>
      <c r="G42">
        <v>87058383</v>
      </c>
      <c r="H42" s="3">
        <v>8.7058382999999999</v>
      </c>
      <c r="I42">
        <v>36</v>
      </c>
      <c r="J42">
        <v>2347462336</v>
      </c>
      <c r="K42" s="2">
        <f t="shared" si="0"/>
        <v>2.4990628706355718E-2</v>
      </c>
      <c r="L42" s="3">
        <v>2.347462336</v>
      </c>
      <c r="M42" s="1">
        <v>0.43</v>
      </c>
    </row>
    <row r="43" spans="1:13" x14ac:dyDescent="0.45">
      <c r="A43">
        <v>1992</v>
      </c>
      <c r="B43">
        <v>5498919809</v>
      </c>
      <c r="C43" s="3">
        <v>5.4989198090000002</v>
      </c>
      <c r="D43" s="2">
        <v>1.5599999999999999E-2</v>
      </c>
      <c r="E43" s="2">
        <v>1.5599999999999999E-2</v>
      </c>
      <c r="F43" s="2">
        <v>1.5599999999999999E-2</v>
      </c>
      <c r="G43">
        <v>84630365</v>
      </c>
      <c r="H43" s="3">
        <v>8.4630364999999994</v>
      </c>
      <c r="I43">
        <v>37</v>
      </c>
      <c r="J43">
        <v>2404337297</v>
      </c>
      <c r="K43" s="2">
        <f t="shared" si="0"/>
        <v>2.422827413576871E-2</v>
      </c>
      <c r="L43" s="3">
        <v>2.4043372970000001</v>
      </c>
      <c r="M43" s="1">
        <v>0.44</v>
      </c>
    </row>
    <row r="44" spans="1:13" x14ac:dyDescent="0.45">
      <c r="A44">
        <v>1993</v>
      </c>
      <c r="B44">
        <v>5581597546</v>
      </c>
      <c r="C44" s="3">
        <v>5.5815975460000002</v>
      </c>
      <c r="D44" s="2">
        <v>1.4999999999999999E-2</v>
      </c>
      <c r="E44" s="2">
        <v>1.4999999999999999E-2</v>
      </c>
      <c r="F44" s="2">
        <v>1.4999999999999999E-2</v>
      </c>
      <c r="G44">
        <v>82677737</v>
      </c>
      <c r="H44" s="3">
        <v>8.2677736999999993</v>
      </c>
      <c r="I44">
        <v>37</v>
      </c>
      <c r="J44">
        <v>2461223528</v>
      </c>
      <c r="K44" s="2">
        <f t="shared" si="0"/>
        <v>2.3659838023134074E-2</v>
      </c>
      <c r="L44" s="3">
        <v>2.4612235280000001</v>
      </c>
      <c r="M44" s="1">
        <v>0.44</v>
      </c>
    </row>
    <row r="45" spans="1:13" x14ac:dyDescent="0.45">
      <c r="A45">
        <v>1994</v>
      </c>
      <c r="B45">
        <v>5663150427</v>
      </c>
      <c r="C45" s="3">
        <v>5.6631504269999997</v>
      </c>
      <c r="D45" s="2">
        <v>1.46E-2</v>
      </c>
      <c r="E45" s="2">
        <v>1.46E-2</v>
      </c>
      <c r="F45" s="2">
        <v>1.46E-2</v>
      </c>
      <c r="G45">
        <v>81552881</v>
      </c>
      <c r="H45" s="3">
        <v>8.1552880999999999</v>
      </c>
      <c r="I45">
        <v>38</v>
      </c>
      <c r="J45">
        <v>2518254111</v>
      </c>
      <c r="K45" s="2">
        <f t="shared" si="0"/>
        <v>2.3171638963789397E-2</v>
      </c>
      <c r="L45" s="3">
        <v>2.5182541110000001</v>
      </c>
      <c r="M45" s="1">
        <v>0.44</v>
      </c>
    </row>
    <row r="46" spans="1:13" x14ac:dyDescent="0.45">
      <c r="A46">
        <v>1995</v>
      </c>
      <c r="B46">
        <v>5744212979</v>
      </c>
      <c r="C46" s="3">
        <v>5.7442129790000003</v>
      </c>
      <c r="D46" s="2">
        <v>1.43E-2</v>
      </c>
      <c r="E46" s="2">
        <v>1.43E-2</v>
      </c>
      <c r="F46" s="2">
        <v>1.43E-2</v>
      </c>
      <c r="G46">
        <v>81062552</v>
      </c>
      <c r="H46" s="3">
        <v>8.1062551999999997</v>
      </c>
      <c r="I46">
        <v>39</v>
      </c>
      <c r="J46">
        <v>2575505235</v>
      </c>
      <c r="K46" s="2">
        <f t="shared" si="0"/>
        <v>2.2734450725175447E-2</v>
      </c>
      <c r="L46" s="3">
        <v>2.5755052350000001</v>
      </c>
      <c r="M46" s="1">
        <v>0.45</v>
      </c>
    </row>
    <row r="47" spans="1:13" x14ac:dyDescent="0.45">
      <c r="A47">
        <v>1996</v>
      </c>
      <c r="B47">
        <v>5824891951</v>
      </c>
      <c r="C47" s="3">
        <v>5.8248919509999997</v>
      </c>
      <c r="D47" s="2">
        <v>1.4E-2</v>
      </c>
      <c r="E47" s="2">
        <v>1.4E-2</v>
      </c>
      <c r="F47" s="2">
        <v>1.4E-2</v>
      </c>
      <c r="G47">
        <v>80678972</v>
      </c>
      <c r="H47" s="3">
        <v>8.0678972000000009</v>
      </c>
      <c r="I47">
        <v>39</v>
      </c>
      <c r="J47">
        <v>2632941583</v>
      </c>
      <c r="K47" s="2">
        <f t="shared" si="0"/>
        <v>2.2301002234227648E-2</v>
      </c>
      <c r="L47" s="3">
        <v>2.632941583</v>
      </c>
      <c r="M47" s="1">
        <v>0.45</v>
      </c>
    </row>
    <row r="48" spans="1:13" x14ac:dyDescent="0.45">
      <c r="A48">
        <v>1997</v>
      </c>
      <c r="B48">
        <v>5905045788</v>
      </c>
      <c r="C48" s="3">
        <v>5.9050457879999998</v>
      </c>
      <c r="D48" s="2">
        <v>1.38E-2</v>
      </c>
      <c r="E48" s="2">
        <v>1.38E-2</v>
      </c>
      <c r="F48" s="2">
        <v>1.38E-2</v>
      </c>
      <c r="G48">
        <v>80153837</v>
      </c>
      <c r="H48" s="3">
        <v>8.0153836999999992</v>
      </c>
      <c r="I48">
        <v>40</v>
      </c>
      <c r="J48">
        <v>2690813541</v>
      </c>
      <c r="K48" s="2">
        <f t="shared" si="0"/>
        <v>2.1979962781422637E-2</v>
      </c>
      <c r="L48" s="3">
        <v>2.6908135409999998</v>
      </c>
      <c r="M48" s="1">
        <v>0.46</v>
      </c>
    </row>
    <row r="49" spans="1:13" x14ac:dyDescent="0.45">
      <c r="A49">
        <v>1998</v>
      </c>
      <c r="B49">
        <v>5984793942</v>
      </c>
      <c r="C49" s="3">
        <v>5.9847939419999996</v>
      </c>
      <c r="D49" s="2">
        <v>1.35E-2</v>
      </c>
      <c r="E49" s="2">
        <v>1.35E-2</v>
      </c>
      <c r="F49" s="2">
        <v>1.35E-2</v>
      </c>
      <c r="G49">
        <v>79748154</v>
      </c>
      <c r="H49" s="3">
        <v>7.9748153999999998</v>
      </c>
      <c r="I49">
        <v>40</v>
      </c>
      <c r="J49">
        <v>2749213598</v>
      </c>
      <c r="K49" s="2">
        <f t="shared" si="0"/>
        <v>2.1703494541764682E-2</v>
      </c>
      <c r="L49" s="3">
        <v>2.7492135979999999</v>
      </c>
      <c r="M49" s="1">
        <v>0.46</v>
      </c>
    </row>
    <row r="50" spans="1:13" x14ac:dyDescent="0.45">
      <c r="A50">
        <v>1999</v>
      </c>
      <c r="B50">
        <v>6064239055</v>
      </c>
      <c r="C50" s="3">
        <v>6.0642390549999998</v>
      </c>
      <c r="D50" s="2">
        <v>1.3299999999999999E-2</v>
      </c>
      <c r="E50" s="2">
        <v>1.3299999999999999E-2</v>
      </c>
      <c r="F50" s="2">
        <v>1.3299999999999999E-2</v>
      </c>
      <c r="G50">
        <v>79445113</v>
      </c>
      <c r="H50" s="3">
        <v>7.9445113000000003</v>
      </c>
      <c r="I50">
        <v>41</v>
      </c>
      <c r="J50">
        <v>2808231655</v>
      </c>
      <c r="K50" s="2">
        <f t="shared" si="0"/>
        <v>2.1467250504993318E-2</v>
      </c>
      <c r="L50" s="3">
        <v>2.8082316550000002</v>
      </c>
      <c r="M50" s="1">
        <v>0.46</v>
      </c>
    </row>
    <row r="51" spans="1:13" x14ac:dyDescent="0.45">
      <c r="A51">
        <v>2000</v>
      </c>
      <c r="B51">
        <v>6143494000</v>
      </c>
      <c r="C51" s="3">
        <v>6.1434939999999996</v>
      </c>
      <c r="D51" s="2">
        <v>1.3100000000000001E-2</v>
      </c>
      <c r="E51" s="2">
        <v>1.3100000000000001E-2</v>
      </c>
      <c r="F51" s="2">
        <v>1.3100000000000001E-2</v>
      </c>
      <c r="G51">
        <v>79255000</v>
      </c>
      <c r="H51" s="3">
        <v>7.9255000000000004</v>
      </c>
      <c r="I51">
        <v>41</v>
      </c>
      <c r="J51">
        <v>2868308000</v>
      </c>
      <c r="K51" s="2">
        <f t="shared" si="0"/>
        <v>2.1392944877975176E-2</v>
      </c>
      <c r="L51" s="3">
        <v>2.8683079999999999</v>
      </c>
      <c r="M51" s="1">
        <v>0.46</v>
      </c>
    </row>
    <row r="52" spans="1:13" x14ac:dyDescent="0.45">
      <c r="A52">
        <v>2001</v>
      </c>
      <c r="B52">
        <v>6222627000</v>
      </c>
      <c r="C52" s="3">
        <v>6.2226270000000001</v>
      </c>
      <c r="D52" s="2">
        <v>1.29E-2</v>
      </c>
      <c r="E52" s="2">
        <v>1.29E-2</v>
      </c>
      <c r="F52" s="2">
        <v>1.29E-2</v>
      </c>
      <c r="G52">
        <v>79133000</v>
      </c>
      <c r="H52" s="3">
        <v>7.9132999999999996</v>
      </c>
      <c r="I52">
        <v>42</v>
      </c>
      <c r="J52">
        <v>2933079000</v>
      </c>
      <c r="K52" s="2">
        <f t="shared" si="0"/>
        <v>2.2581605601629952E-2</v>
      </c>
      <c r="L52" s="3">
        <v>2.9330790000000002</v>
      </c>
      <c r="M52" s="1">
        <v>0.47</v>
      </c>
    </row>
    <row r="53" spans="1:13" x14ac:dyDescent="0.45">
      <c r="A53">
        <v>2002</v>
      </c>
      <c r="B53">
        <v>6301773000</v>
      </c>
      <c r="C53" s="3">
        <v>6.3017729999999998</v>
      </c>
      <c r="D53" s="2">
        <v>1.2699999999999999E-2</v>
      </c>
      <c r="E53" s="2">
        <v>1.2699999999999999E-2</v>
      </c>
      <c r="F53" s="2">
        <v>1.2699999999999999E-2</v>
      </c>
      <c r="G53">
        <v>79147000</v>
      </c>
      <c r="H53" s="3">
        <v>7.9146999999999998</v>
      </c>
      <c r="I53">
        <v>42</v>
      </c>
      <c r="J53">
        <v>3001808000</v>
      </c>
      <c r="K53" s="2">
        <f t="shared" si="0"/>
        <v>2.3432372602306312E-2</v>
      </c>
      <c r="L53" s="3">
        <v>3.001808</v>
      </c>
      <c r="M53" s="1">
        <v>0.47</v>
      </c>
    </row>
    <row r="54" spans="1:13" x14ac:dyDescent="0.45">
      <c r="A54">
        <v>2003</v>
      </c>
      <c r="B54">
        <v>6381185000</v>
      </c>
      <c r="C54" s="3">
        <v>6.3811850000000003</v>
      </c>
      <c r="D54" s="2">
        <v>1.26E-2</v>
      </c>
      <c r="E54" s="2">
        <v>1.26E-2</v>
      </c>
      <c r="F54" s="2">
        <v>1.26E-2</v>
      </c>
      <c r="G54">
        <v>79412000</v>
      </c>
      <c r="H54" s="3">
        <v>7.9412000000000003</v>
      </c>
      <c r="I54">
        <v>43</v>
      </c>
      <c r="J54">
        <v>3071744000</v>
      </c>
      <c r="K54" s="2">
        <f t="shared" si="0"/>
        <v>2.3297959096651086E-2</v>
      </c>
      <c r="L54" s="3">
        <v>3.0717439999999998</v>
      </c>
      <c r="M54" s="1">
        <v>0.48</v>
      </c>
    </row>
    <row r="55" spans="1:13" x14ac:dyDescent="0.45">
      <c r="A55">
        <v>2004</v>
      </c>
      <c r="B55">
        <v>6461159000</v>
      </c>
      <c r="C55" s="3">
        <v>6.4611590000000003</v>
      </c>
      <c r="D55" s="2">
        <v>1.2500000000000001E-2</v>
      </c>
      <c r="E55" s="2">
        <v>1.2500000000000001E-2</v>
      </c>
      <c r="F55" s="2">
        <v>1.2500000000000001E-2</v>
      </c>
      <c r="G55">
        <v>79974000</v>
      </c>
      <c r="H55" s="3">
        <v>7.9973999999999998</v>
      </c>
      <c r="I55">
        <v>43</v>
      </c>
      <c r="J55">
        <v>3143045000</v>
      </c>
      <c r="K55" s="2">
        <f t="shared" si="0"/>
        <v>2.3211895262105174E-2</v>
      </c>
      <c r="L55" s="3">
        <v>3.1430449999999999</v>
      </c>
      <c r="M55" s="1">
        <v>0.48</v>
      </c>
    </row>
    <row r="56" spans="1:13" x14ac:dyDescent="0.45">
      <c r="A56">
        <v>2005</v>
      </c>
      <c r="B56">
        <v>6541907000</v>
      </c>
      <c r="C56" s="3">
        <v>6.5419070000000001</v>
      </c>
      <c r="D56" s="2">
        <v>1.2500000000000001E-2</v>
      </c>
      <c r="E56" s="2">
        <v>1.2500000000000001E-2</v>
      </c>
      <c r="F56" s="2">
        <v>1.2500000000000001E-2</v>
      </c>
      <c r="G56">
        <v>80748000</v>
      </c>
      <c r="H56" s="3">
        <v>8.0747999999999998</v>
      </c>
      <c r="I56">
        <v>44</v>
      </c>
      <c r="J56">
        <v>3215906000</v>
      </c>
      <c r="K56" s="2">
        <f t="shared" si="0"/>
        <v>2.3181659823515093E-2</v>
      </c>
      <c r="L56" s="3">
        <v>3.2159059999999999</v>
      </c>
      <c r="M56" s="1">
        <v>0.49</v>
      </c>
    </row>
    <row r="57" spans="1:13" x14ac:dyDescent="0.45">
      <c r="A57">
        <v>2006</v>
      </c>
      <c r="B57">
        <v>6623518000</v>
      </c>
      <c r="C57" s="3">
        <v>6.6235179999999998</v>
      </c>
      <c r="D57" s="2">
        <v>1.2500000000000001E-2</v>
      </c>
      <c r="E57" s="2">
        <v>1.2500000000000001E-2</v>
      </c>
      <c r="F57" s="2">
        <v>1.2500000000000001E-2</v>
      </c>
      <c r="G57">
        <v>81611000</v>
      </c>
      <c r="H57" s="3">
        <v>8.1610999999999994</v>
      </c>
      <c r="I57">
        <v>44</v>
      </c>
      <c r="J57">
        <v>3289446000</v>
      </c>
      <c r="K57" s="2">
        <f t="shared" si="0"/>
        <v>2.2867583816193634E-2</v>
      </c>
      <c r="L57" s="3">
        <v>3.2894459999999999</v>
      </c>
      <c r="M57" s="1">
        <v>0.5</v>
      </c>
    </row>
    <row r="58" spans="1:13" x14ac:dyDescent="0.45">
      <c r="A58">
        <v>2007</v>
      </c>
      <c r="B58">
        <v>6705947000</v>
      </c>
      <c r="C58" s="3">
        <v>6.7059470000000001</v>
      </c>
      <c r="D58" s="2">
        <v>1.24E-2</v>
      </c>
      <c r="E58" s="2">
        <v>1.24E-2</v>
      </c>
      <c r="F58" s="2">
        <v>1.24E-2</v>
      </c>
      <c r="G58">
        <v>82429000</v>
      </c>
      <c r="H58" s="3">
        <v>8.2429000000000006</v>
      </c>
      <c r="I58">
        <v>45</v>
      </c>
      <c r="J58">
        <v>3363610000</v>
      </c>
      <c r="K58" s="2">
        <f t="shared" si="0"/>
        <v>2.2546045747521011E-2</v>
      </c>
      <c r="L58" s="3">
        <v>3.36361</v>
      </c>
      <c r="M58" s="1">
        <v>0.5</v>
      </c>
    </row>
    <row r="59" spans="1:13" x14ac:dyDescent="0.45">
      <c r="A59">
        <v>2008</v>
      </c>
      <c r="B59">
        <v>6789089000</v>
      </c>
      <c r="C59" s="3">
        <v>6.7890889999999997</v>
      </c>
      <c r="D59" s="2">
        <v>1.24E-2</v>
      </c>
      <c r="E59" s="2">
        <v>1.24E-2</v>
      </c>
      <c r="F59" s="2">
        <v>1.24E-2</v>
      </c>
      <c r="G59">
        <v>83142000</v>
      </c>
      <c r="H59" s="3">
        <v>8.3141999999999996</v>
      </c>
      <c r="I59">
        <v>46</v>
      </c>
      <c r="J59">
        <v>3439719000</v>
      </c>
      <c r="K59" s="2">
        <f t="shared" si="0"/>
        <v>2.2627177348146784E-2</v>
      </c>
      <c r="L59" s="3">
        <v>3.4397190000000002</v>
      </c>
      <c r="M59" s="1">
        <v>0.5</v>
      </c>
    </row>
    <row r="60" spans="1:13" x14ac:dyDescent="0.45">
      <c r="A60">
        <v>2009</v>
      </c>
      <c r="B60">
        <v>6872767000</v>
      </c>
      <c r="C60" s="3">
        <v>6.8727669999999996</v>
      </c>
      <c r="D60" s="2">
        <v>1.23E-2</v>
      </c>
      <c r="E60" s="2">
        <v>1.23E-2</v>
      </c>
      <c r="F60" s="2">
        <v>1.23E-2</v>
      </c>
      <c r="G60">
        <v>83678000</v>
      </c>
      <c r="H60" s="3">
        <v>8.3678000000000008</v>
      </c>
      <c r="I60">
        <v>47</v>
      </c>
      <c r="J60">
        <v>3516830000</v>
      </c>
      <c r="K60" s="2">
        <f t="shared" si="0"/>
        <v>2.2417819595147163E-2</v>
      </c>
      <c r="L60" s="3">
        <v>3.5168300000000001</v>
      </c>
      <c r="M60" s="1">
        <v>0.51</v>
      </c>
    </row>
    <row r="61" spans="1:13" x14ac:dyDescent="0.45">
      <c r="A61">
        <v>2010</v>
      </c>
      <c r="B61">
        <v>6956824000</v>
      </c>
      <c r="C61" s="3">
        <v>6.9568240000000001</v>
      </c>
      <c r="D61" s="2">
        <v>1.2200000000000001E-2</v>
      </c>
      <c r="E61" s="2">
        <v>1.2200000000000001E-2</v>
      </c>
      <c r="F61" s="2">
        <v>1.2200000000000001E-2</v>
      </c>
      <c r="G61">
        <v>84057000</v>
      </c>
      <c r="H61" s="3">
        <v>8.4056999999999995</v>
      </c>
      <c r="I61">
        <v>47</v>
      </c>
      <c r="J61">
        <v>3594868000</v>
      </c>
      <c r="K61" s="2">
        <f t="shared" si="0"/>
        <v>2.218986985438591E-2</v>
      </c>
      <c r="L61" s="3">
        <v>3.594868</v>
      </c>
      <c r="M61" s="1">
        <v>0.51</v>
      </c>
    </row>
    <row r="62" spans="1:13" x14ac:dyDescent="0.45">
      <c r="A62">
        <v>2011</v>
      </c>
      <c r="B62">
        <v>7041194000</v>
      </c>
      <c r="C62" s="3">
        <v>7.041194</v>
      </c>
      <c r="D62" s="2">
        <v>1.21E-2</v>
      </c>
      <c r="E62" s="2">
        <v>1.21E-2</v>
      </c>
      <c r="F62" s="2">
        <v>1.21E-2</v>
      </c>
      <c r="G62">
        <v>84371000</v>
      </c>
      <c r="H62" s="3">
        <v>8.4370999999999992</v>
      </c>
      <c r="I62">
        <v>47</v>
      </c>
      <c r="J62">
        <v>3671424000</v>
      </c>
      <c r="K62" s="2">
        <f t="shared" si="0"/>
        <v>2.1295914064160353E-2</v>
      </c>
      <c r="L62" s="3">
        <v>3.671424</v>
      </c>
      <c r="M62" s="1">
        <v>0.52</v>
      </c>
    </row>
    <row r="63" spans="1:13" x14ac:dyDescent="0.45">
      <c r="A63">
        <v>2012</v>
      </c>
      <c r="B63">
        <v>7125828000</v>
      </c>
      <c r="C63" s="3">
        <v>7.1258280000000003</v>
      </c>
      <c r="D63" s="2">
        <v>1.2E-2</v>
      </c>
      <c r="E63" s="2">
        <v>1.2E-2</v>
      </c>
      <c r="F63" s="2">
        <v>1.2E-2</v>
      </c>
      <c r="G63">
        <v>84634000</v>
      </c>
      <c r="H63" s="3">
        <v>8.4634</v>
      </c>
      <c r="I63">
        <v>48</v>
      </c>
      <c r="J63">
        <v>3747843000</v>
      </c>
      <c r="K63" s="2">
        <f t="shared" si="0"/>
        <v>2.0814539535613429E-2</v>
      </c>
      <c r="L63" s="3">
        <v>3.747843</v>
      </c>
      <c r="M63" s="1">
        <v>0.52</v>
      </c>
    </row>
    <row r="64" spans="1:13" x14ac:dyDescent="0.45">
      <c r="A64">
        <v>2013</v>
      </c>
      <c r="B64">
        <v>7210582000</v>
      </c>
      <c r="C64" s="3">
        <v>7.2105819999999996</v>
      </c>
      <c r="D64" s="2">
        <v>1.1900000000000001E-2</v>
      </c>
      <c r="E64" s="2">
        <v>1.1900000000000001E-2</v>
      </c>
      <c r="F64" s="2">
        <v>1.1900000000000001E-2</v>
      </c>
      <c r="G64">
        <v>84754000</v>
      </c>
      <c r="H64" s="3">
        <v>8.4754000000000005</v>
      </c>
      <c r="I64">
        <v>48</v>
      </c>
      <c r="J64">
        <v>3824990000</v>
      </c>
      <c r="K64" s="2">
        <f t="shared" si="0"/>
        <v>2.0584373464950373E-2</v>
      </c>
      <c r="L64" s="3">
        <v>3.8249900000000001</v>
      </c>
      <c r="M64" s="1">
        <v>0.53</v>
      </c>
    </row>
    <row r="65" spans="1:13" x14ac:dyDescent="0.45">
      <c r="A65">
        <v>2014</v>
      </c>
      <c r="B65">
        <v>7295291000</v>
      </c>
      <c r="C65" s="3">
        <v>7.2952909999999997</v>
      </c>
      <c r="D65" s="2">
        <v>1.17E-2</v>
      </c>
      <c r="E65" s="2">
        <v>1.17E-2</v>
      </c>
      <c r="F65" s="2">
        <v>1.17E-2</v>
      </c>
      <c r="G65">
        <v>84709000</v>
      </c>
      <c r="H65" s="3">
        <v>8.4709000000000003</v>
      </c>
      <c r="I65">
        <v>49</v>
      </c>
      <c r="J65">
        <v>3902832000</v>
      </c>
      <c r="K65" s="2">
        <f t="shared" si="0"/>
        <v>2.0350902878177458E-2</v>
      </c>
      <c r="L65" s="3">
        <v>3.9028320000000001</v>
      </c>
      <c r="M65" s="1">
        <v>0.53</v>
      </c>
    </row>
    <row r="66" spans="1:13" x14ac:dyDescent="0.45">
      <c r="A66">
        <v>2015</v>
      </c>
      <c r="B66">
        <v>7379797000</v>
      </c>
      <c r="C66" s="3">
        <v>7.3797969999999999</v>
      </c>
      <c r="D66" s="2">
        <v>1.1599999999999999E-2</v>
      </c>
      <c r="E66" s="2">
        <v>1.1599999999999999E-2</v>
      </c>
      <c r="F66" s="2">
        <v>1.1599999999999999E-2</v>
      </c>
      <c r="G66">
        <v>84506000</v>
      </c>
      <c r="H66" s="3">
        <v>8.4505999999999997</v>
      </c>
      <c r="I66">
        <v>50</v>
      </c>
      <c r="J66">
        <v>3981498000</v>
      </c>
      <c r="K66" s="2">
        <f t="shared" si="0"/>
        <v>2.0156132777429312E-2</v>
      </c>
      <c r="L66" s="3">
        <v>3.9814980000000002</v>
      </c>
      <c r="M66" s="1">
        <v>0.54</v>
      </c>
    </row>
    <row r="67" spans="1:13" x14ac:dyDescent="0.45">
      <c r="A67">
        <v>2016</v>
      </c>
      <c r="B67">
        <v>7464022000</v>
      </c>
      <c r="C67" s="3">
        <v>7.4640219999999999</v>
      </c>
      <c r="D67" s="2">
        <v>1.14E-2</v>
      </c>
      <c r="E67" s="2">
        <v>1.14E-2</v>
      </c>
      <c r="F67" s="2">
        <v>1.14E-2</v>
      </c>
      <c r="G67">
        <v>84225000</v>
      </c>
      <c r="H67" s="3">
        <v>8.4224999999999994</v>
      </c>
      <c r="I67">
        <v>50</v>
      </c>
      <c r="J67">
        <v>4060653000</v>
      </c>
      <c r="K67" s="2">
        <f t="shared" si="0"/>
        <v>1.9880708215852427E-2</v>
      </c>
      <c r="L67" s="3">
        <v>4.0606530000000003</v>
      </c>
      <c r="M67" s="1">
        <v>0.54</v>
      </c>
    </row>
    <row r="68" spans="1:13" x14ac:dyDescent="0.45">
      <c r="A68">
        <v>2017</v>
      </c>
      <c r="B68">
        <v>7547859000</v>
      </c>
      <c r="C68" s="3">
        <v>7.5478589999999999</v>
      </c>
      <c r="D68" s="2">
        <v>1.12E-2</v>
      </c>
      <c r="E68" s="2">
        <v>1.12E-2</v>
      </c>
      <c r="F68" s="2">
        <v>1.12E-2</v>
      </c>
      <c r="G68">
        <v>83837000</v>
      </c>
      <c r="H68" s="3">
        <v>8.3836999999999993</v>
      </c>
      <c r="I68">
        <v>51</v>
      </c>
      <c r="J68">
        <v>4140189000</v>
      </c>
      <c r="K68" s="2">
        <f t="shared" ref="K68:K71" si="1">(J68-J67)/J67</f>
        <v>1.9586997460753233E-2</v>
      </c>
      <c r="L68" s="3">
        <v>4.1401890000000003</v>
      </c>
      <c r="M68" s="1">
        <v>0.55000000000000004</v>
      </c>
    </row>
    <row r="69" spans="1:13" x14ac:dyDescent="0.45">
      <c r="A69">
        <v>2018</v>
      </c>
      <c r="B69">
        <v>7631091000</v>
      </c>
      <c r="C69" s="3">
        <v>7.6310909999999996</v>
      </c>
      <c r="D69" s="2">
        <v>1.0999999999999999E-2</v>
      </c>
      <c r="E69" s="2">
        <v>1.0999999999999999E-2</v>
      </c>
      <c r="F69" s="2">
        <v>1.0999999999999999E-2</v>
      </c>
      <c r="G69">
        <v>83232000</v>
      </c>
      <c r="H69" s="3">
        <v>8.3231999999999999</v>
      </c>
      <c r="I69">
        <v>51</v>
      </c>
      <c r="J69">
        <v>4219817000</v>
      </c>
      <c r="K69" s="2">
        <f t="shared" si="1"/>
        <v>1.9232938399672092E-2</v>
      </c>
      <c r="L69" s="3">
        <v>4.2198169999999999</v>
      </c>
      <c r="M69" s="1">
        <v>0.55000000000000004</v>
      </c>
    </row>
    <row r="70" spans="1:13" x14ac:dyDescent="0.45">
      <c r="A70">
        <v>2019</v>
      </c>
      <c r="B70">
        <v>7713468000</v>
      </c>
      <c r="C70" s="3">
        <v>7.7134679999999998</v>
      </c>
      <c r="D70" s="2">
        <v>1.0800000000000001E-2</v>
      </c>
      <c r="E70" s="2">
        <v>1.0800000000000001E-2</v>
      </c>
      <c r="F70" s="2">
        <v>1.0800000000000001E-2</v>
      </c>
      <c r="G70">
        <v>82377000</v>
      </c>
      <c r="H70" s="3">
        <v>8.2377000000000002</v>
      </c>
      <c r="I70">
        <v>52</v>
      </c>
      <c r="J70">
        <v>4299439000</v>
      </c>
      <c r="K70" s="2">
        <f t="shared" si="1"/>
        <v>1.8868590746944712E-2</v>
      </c>
      <c r="L70" s="3">
        <v>4.2994389999999996</v>
      </c>
      <c r="M70" s="1">
        <v>0.56000000000000005</v>
      </c>
    </row>
    <row r="71" spans="1:13" x14ac:dyDescent="0.45">
      <c r="A71">
        <v>2020</v>
      </c>
      <c r="B71">
        <v>7795000000</v>
      </c>
      <c r="C71" s="3">
        <v>7.7949999999999999</v>
      </c>
      <c r="D71" s="2">
        <v>1.0500000000000001E-2</v>
      </c>
      <c r="E71" s="2">
        <v>1.0500000000000001E-2</v>
      </c>
      <c r="F71" s="2">
        <v>1.0500000000000001E-2</v>
      </c>
      <c r="G71">
        <v>81331000</v>
      </c>
      <c r="H71" s="3">
        <v>8.1331000000000007</v>
      </c>
      <c r="I71">
        <v>52</v>
      </c>
      <c r="J71">
        <v>4378900000</v>
      </c>
      <c r="K71" s="2">
        <f t="shared" si="1"/>
        <v>1.8481713544488014E-2</v>
      </c>
      <c r="L71" s="3">
        <v>4.3788999999999998</v>
      </c>
      <c r="M71" s="1">
        <v>0.56000000000000005</v>
      </c>
    </row>
    <row r="73" spans="1:13" x14ac:dyDescent="0.45">
      <c r="D73" s="2">
        <f>AVERAGE(D2:D71)</f>
        <v>1.6164285714285714E-2</v>
      </c>
      <c r="K73" s="2">
        <f>AVERAGE(K2:K71)</f>
        <v>2.5504960481811965E-2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A423-E14B-47EA-A9C6-E1A9F9BB1111}">
  <dimension ref="A1:K71"/>
  <sheetViews>
    <sheetView zoomScale="43" zoomScaleNormal="43" workbookViewId="0">
      <selection activeCell="T49" sqref="T49"/>
    </sheetView>
  </sheetViews>
  <sheetFormatPr defaultRowHeight="14.25" x14ac:dyDescent="0.45"/>
  <cols>
    <col min="2" max="2" width="10.73046875" bestFit="1" customWidth="1"/>
    <col min="3" max="3" width="13.33203125" bestFit="1" customWidth="1"/>
    <col min="4" max="4" width="14.265625" bestFit="1" customWidth="1"/>
    <col min="5" max="5" width="12.06640625" bestFit="1" customWidth="1"/>
    <col min="6" max="6" width="18.9296875" bestFit="1" customWidth="1"/>
    <col min="7" max="7" width="14.796875" bestFit="1" customWidth="1"/>
    <col min="8" max="8" width="14.86328125" bestFit="1" customWidth="1"/>
    <col min="9" max="9" width="15.1328125" bestFit="1" customWidth="1"/>
    <col min="10" max="10" width="19.19921875" bestFit="1" customWidth="1"/>
    <col min="11" max="11" width="24.73046875" bestFit="1" customWidth="1"/>
  </cols>
  <sheetData>
    <row r="1" spans="1:11" x14ac:dyDescent="0.45">
      <c r="A1" t="s">
        <v>0</v>
      </c>
      <c r="B1" t="s">
        <v>1</v>
      </c>
      <c r="C1" s="3" t="s">
        <v>2</v>
      </c>
      <c r="D1" s="2" t="s">
        <v>5</v>
      </c>
      <c r="E1" t="s">
        <v>6</v>
      </c>
      <c r="F1" s="3" t="s">
        <v>7</v>
      </c>
      <c r="G1" t="s">
        <v>8</v>
      </c>
      <c r="H1" t="s">
        <v>9</v>
      </c>
      <c r="I1" s="2" t="s">
        <v>12</v>
      </c>
      <c r="J1" s="3" t="s">
        <v>10</v>
      </c>
      <c r="K1" s="1" t="s">
        <v>17</v>
      </c>
    </row>
    <row r="2" spans="1:11" x14ac:dyDescent="0.45">
      <c r="A2">
        <v>1951</v>
      </c>
      <c r="B2">
        <v>2584034261</v>
      </c>
      <c r="C2" s="3">
        <v>2.5840342610000002</v>
      </c>
      <c r="D2" s="2">
        <v>1.8800000000000001E-2</v>
      </c>
      <c r="E2">
        <v>47603112</v>
      </c>
      <c r="F2" s="3">
        <v>4.7603112000000003</v>
      </c>
      <c r="G2">
        <v>17</v>
      </c>
      <c r="H2">
        <v>775067697</v>
      </c>
      <c r="I2" s="2">
        <f>AVERAGE(I3:I12)</f>
        <v>3.1357475007511675E-2</v>
      </c>
      <c r="J2" s="3">
        <v>0.775067697</v>
      </c>
      <c r="K2" s="1"/>
    </row>
    <row r="3" spans="1:11" x14ac:dyDescent="0.45">
      <c r="A3">
        <v>1952</v>
      </c>
      <c r="B3">
        <v>2630861562</v>
      </c>
      <c r="C3" s="3">
        <v>2.6308615620000002</v>
      </c>
      <c r="D3" s="2">
        <v>1.8100000000000002E-2</v>
      </c>
      <c r="E3">
        <v>46827301</v>
      </c>
      <c r="F3" s="3">
        <v>4.6827300999999997</v>
      </c>
      <c r="G3">
        <v>18</v>
      </c>
      <c r="H3">
        <v>799282533</v>
      </c>
      <c r="I3" s="2">
        <f>(H3-H2)/H2</f>
        <v>3.1242220639212111E-2</v>
      </c>
      <c r="J3" s="3">
        <v>0.79928253299999996</v>
      </c>
      <c r="K3" s="1"/>
    </row>
    <row r="4" spans="1:11" x14ac:dyDescent="0.45">
      <c r="A4">
        <v>1953</v>
      </c>
      <c r="B4">
        <v>2677608960</v>
      </c>
      <c r="C4" s="3">
        <v>2.6776089600000001</v>
      </c>
      <c r="D4" s="2">
        <v>1.78E-2</v>
      </c>
      <c r="E4">
        <v>46747398</v>
      </c>
      <c r="F4" s="3">
        <v>4.6747398000000002</v>
      </c>
      <c r="G4">
        <v>18</v>
      </c>
      <c r="H4">
        <v>824289989</v>
      </c>
      <c r="I4" s="2">
        <f t="shared" ref="I4:I67" si="0">(H4-H3)/H3</f>
        <v>3.128737957795457E-2</v>
      </c>
      <c r="J4" s="3">
        <v>0.82428998899999995</v>
      </c>
      <c r="K4" s="1"/>
    </row>
    <row r="5" spans="1:11" x14ac:dyDescent="0.45">
      <c r="A5">
        <v>1954</v>
      </c>
      <c r="B5">
        <v>2724846741</v>
      </c>
      <c r="C5" s="3">
        <v>2.7248467409999999</v>
      </c>
      <c r="D5" s="2">
        <v>1.7600000000000001E-2</v>
      </c>
      <c r="E5">
        <v>47237781</v>
      </c>
      <c r="F5" s="3">
        <v>4.7237780999999996</v>
      </c>
      <c r="G5">
        <v>18</v>
      </c>
      <c r="H5">
        <v>850179106</v>
      </c>
      <c r="I5" s="2">
        <f t="shared" si="0"/>
        <v>3.1407778021673875E-2</v>
      </c>
      <c r="J5" s="3">
        <v>0.85017910600000002</v>
      </c>
      <c r="K5" s="1"/>
    </row>
    <row r="6" spans="1:11" x14ac:dyDescent="0.45">
      <c r="A6">
        <v>1955</v>
      </c>
      <c r="B6">
        <v>2773019936</v>
      </c>
      <c r="C6" s="3">
        <v>2.7730199359999999</v>
      </c>
      <c r="D6" s="2">
        <v>1.77E-2</v>
      </c>
      <c r="E6">
        <v>48173195</v>
      </c>
      <c r="F6" s="3">
        <v>4.8173195</v>
      </c>
      <c r="G6">
        <v>19</v>
      </c>
      <c r="H6">
        <v>877008842</v>
      </c>
      <c r="I6" s="2">
        <f t="shared" si="0"/>
        <v>3.1557745668710897E-2</v>
      </c>
      <c r="J6" s="3">
        <v>0.87700884199999996</v>
      </c>
      <c r="K6" s="1"/>
    </row>
    <row r="7" spans="1:11" x14ac:dyDescent="0.45">
      <c r="A7">
        <v>1956</v>
      </c>
      <c r="B7">
        <v>2822443282</v>
      </c>
      <c r="C7" s="3">
        <v>2.8224432820000001</v>
      </c>
      <c r="D7" s="2">
        <v>1.78E-2</v>
      </c>
      <c r="E7">
        <v>49423346</v>
      </c>
      <c r="F7" s="3">
        <v>4.9423345999999997</v>
      </c>
      <c r="G7">
        <v>19</v>
      </c>
      <c r="H7">
        <v>904685164</v>
      </c>
      <c r="I7" s="2">
        <f t="shared" si="0"/>
        <v>3.1557631661825368E-2</v>
      </c>
      <c r="J7" s="3">
        <v>0.90468516399999999</v>
      </c>
      <c r="K7" s="1"/>
    </row>
    <row r="8" spans="1:11" x14ac:dyDescent="0.45">
      <c r="A8">
        <v>1957</v>
      </c>
      <c r="B8">
        <v>2873306090</v>
      </c>
      <c r="C8" s="3">
        <v>2.8733060899999998</v>
      </c>
      <c r="D8" s="2">
        <v>1.7999999999999999E-2</v>
      </c>
      <c r="E8">
        <v>50862808</v>
      </c>
      <c r="F8" s="3">
        <v>5.0862807999999999</v>
      </c>
      <c r="G8">
        <v>19</v>
      </c>
      <c r="H8">
        <v>933113168</v>
      </c>
      <c r="I8" s="2">
        <f t="shared" si="0"/>
        <v>3.1423090740548498E-2</v>
      </c>
      <c r="J8" s="3">
        <v>0.93311316799999999</v>
      </c>
      <c r="K8" s="1"/>
    </row>
    <row r="9" spans="1:11" x14ac:dyDescent="0.45">
      <c r="A9">
        <v>1958</v>
      </c>
      <c r="B9">
        <v>2925686705</v>
      </c>
      <c r="C9" s="3">
        <v>2.9256867049999999</v>
      </c>
      <c r="D9" s="2">
        <v>1.8200000000000001E-2</v>
      </c>
      <c r="E9">
        <v>52380615</v>
      </c>
      <c r="F9" s="3">
        <v>5.2380614999999997</v>
      </c>
      <c r="G9">
        <v>20</v>
      </c>
      <c r="H9">
        <v>962537113</v>
      </c>
      <c r="I9" s="2">
        <f t="shared" si="0"/>
        <v>3.1533093743673329E-2</v>
      </c>
      <c r="J9" s="3">
        <v>0.962537113</v>
      </c>
      <c r="K9" s="1"/>
    </row>
    <row r="10" spans="1:11" x14ac:dyDescent="0.45">
      <c r="A10">
        <v>1959</v>
      </c>
      <c r="B10">
        <v>2979576185</v>
      </c>
      <c r="C10" s="3">
        <v>2.979576185</v>
      </c>
      <c r="D10" s="2">
        <v>1.84E-2</v>
      </c>
      <c r="E10">
        <v>53889480</v>
      </c>
      <c r="F10" s="3">
        <v>5.3889480000000001</v>
      </c>
      <c r="G10">
        <v>20</v>
      </c>
      <c r="H10">
        <v>992820546</v>
      </c>
      <c r="I10" s="2">
        <f t="shared" si="0"/>
        <v>3.1462093867335381E-2</v>
      </c>
      <c r="J10" s="3">
        <v>0.99282054600000003</v>
      </c>
      <c r="K10" s="1"/>
    </row>
    <row r="11" spans="1:11" x14ac:dyDescent="0.45">
      <c r="A11">
        <v>1960</v>
      </c>
      <c r="B11">
        <v>3034949748</v>
      </c>
      <c r="C11" s="3">
        <v>3.0349497479999998</v>
      </c>
      <c r="D11" s="2">
        <v>1.8599999999999998E-2</v>
      </c>
      <c r="E11">
        <v>55373563</v>
      </c>
      <c r="F11" s="3">
        <v>5.5373562999999999</v>
      </c>
      <c r="G11">
        <v>20</v>
      </c>
      <c r="H11">
        <v>1023845517</v>
      </c>
      <c r="I11" s="2">
        <f t="shared" si="0"/>
        <v>3.12493240847979E-2</v>
      </c>
      <c r="J11" s="3">
        <v>1.023845517</v>
      </c>
      <c r="K11" s="1"/>
    </row>
    <row r="12" spans="1:11" x14ac:dyDescent="0.45">
      <c r="A12">
        <v>1961</v>
      </c>
      <c r="B12">
        <v>3091843507</v>
      </c>
      <c r="C12" s="3">
        <v>3.0918435070000001</v>
      </c>
      <c r="D12" s="2">
        <v>1.8700000000000001E-2</v>
      </c>
      <c r="E12">
        <v>56893759</v>
      </c>
      <c r="F12" s="3">
        <v>5.6893758999999999</v>
      </c>
      <c r="G12">
        <v>21</v>
      </c>
      <c r="H12">
        <v>1055435648</v>
      </c>
      <c r="I12" s="2">
        <f t="shared" si="0"/>
        <v>3.0854392069384819E-2</v>
      </c>
      <c r="J12" s="3">
        <v>1.055435648</v>
      </c>
      <c r="K12" s="1"/>
    </row>
    <row r="13" spans="1:11" x14ac:dyDescent="0.45">
      <c r="A13">
        <v>1962</v>
      </c>
      <c r="B13">
        <v>3150420795</v>
      </c>
      <c r="C13" s="3">
        <v>3.1504207950000001</v>
      </c>
      <c r="D13" s="2">
        <v>1.89E-2</v>
      </c>
      <c r="E13">
        <v>58577288</v>
      </c>
      <c r="F13" s="3">
        <v>5.8577288000000003</v>
      </c>
      <c r="G13">
        <v>21</v>
      </c>
      <c r="H13">
        <v>1088376703</v>
      </c>
      <c r="I13" s="2">
        <f t="shared" si="0"/>
        <v>3.1210860711803436E-2</v>
      </c>
      <c r="J13" s="3">
        <v>1.088376703</v>
      </c>
      <c r="K13" s="1"/>
    </row>
    <row r="14" spans="1:11" x14ac:dyDescent="0.45">
      <c r="A14">
        <v>1963</v>
      </c>
      <c r="B14">
        <v>3211001009</v>
      </c>
      <c r="C14" s="3">
        <v>3.2110010089999999</v>
      </c>
      <c r="D14" s="2">
        <v>1.9199999999999998E-2</v>
      </c>
      <c r="E14">
        <v>60580214</v>
      </c>
      <c r="F14" s="3">
        <v>6.0580214000000003</v>
      </c>
      <c r="G14">
        <v>22</v>
      </c>
      <c r="H14">
        <v>1122561940</v>
      </c>
      <c r="I14" s="2">
        <f t="shared" si="0"/>
        <v>3.1409379588677212E-2</v>
      </c>
      <c r="J14" s="3">
        <v>1.12256194</v>
      </c>
      <c r="K14" s="1"/>
    </row>
    <row r="15" spans="1:11" x14ac:dyDescent="0.45">
      <c r="A15">
        <v>1964</v>
      </c>
      <c r="B15">
        <v>3273978338</v>
      </c>
      <c r="C15" s="3">
        <v>3.273978338</v>
      </c>
      <c r="D15" s="2">
        <v>1.9599999999999999E-2</v>
      </c>
      <c r="E15">
        <v>62977329</v>
      </c>
      <c r="F15" s="3">
        <v>6.2977328999999997</v>
      </c>
      <c r="G15">
        <v>22</v>
      </c>
      <c r="H15">
        <v>1157813355</v>
      </c>
      <c r="I15" s="2">
        <f t="shared" si="0"/>
        <v>3.1402645808568927E-2</v>
      </c>
      <c r="J15" s="3">
        <v>1.157813355</v>
      </c>
      <c r="K15" s="1"/>
    </row>
    <row r="16" spans="1:11" x14ac:dyDescent="0.45">
      <c r="A16">
        <v>1965</v>
      </c>
      <c r="B16">
        <v>3339583597</v>
      </c>
      <c r="C16" s="3">
        <v>3.3395835969999998</v>
      </c>
      <c r="D16" s="2">
        <v>0.02</v>
      </c>
      <c r="E16">
        <v>65605259</v>
      </c>
      <c r="F16" s="3">
        <v>6.5605259</v>
      </c>
      <c r="G16">
        <v>22</v>
      </c>
      <c r="H16">
        <v>1188469224</v>
      </c>
      <c r="I16" s="2">
        <f t="shared" si="0"/>
        <v>2.6477384172166506E-2</v>
      </c>
      <c r="J16" s="3">
        <v>1.1884692240000001</v>
      </c>
      <c r="K16" s="1"/>
    </row>
    <row r="17" spans="1:11" x14ac:dyDescent="0.45">
      <c r="A17">
        <v>1966</v>
      </c>
      <c r="B17">
        <v>3407922630</v>
      </c>
      <c r="C17" s="3">
        <v>3.4079226299999998</v>
      </c>
      <c r="D17" s="2">
        <v>2.0500000000000001E-2</v>
      </c>
      <c r="E17">
        <v>68339033</v>
      </c>
      <c r="F17" s="3">
        <v>6.8339033000000002</v>
      </c>
      <c r="G17">
        <v>23</v>
      </c>
      <c r="H17">
        <v>1219993032</v>
      </c>
      <c r="I17" s="2">
        <f t="shared" si="0"/>
        <v>2.6524715460364331E-2</v>
      </c>
      <c r="J17" s="3">
        <v>1.2199930320000001</v>
      </c>
      <c r="K17" s="1"/>
    </row>
    <row r="18" spans="1:11" x14ac:dyDescent="0.45">
      <c r="A18">
        <v>1967</v>
      </c>
      <c r="B18">
        <v>3478769962</v>
      </c>
      <c r="C18" s="3">
        <v>3.4787699619999999</v>
      </c>
      <c r="D18" s="2">
        <v>2.0799999999999999E-2</v>
      </c>
      <c r="E18">
        <v>70847332</v>
      </c>
      <c r="F18" s="3">
        <v>7.0847331999999996</v>
      </c>
      <c r="G18">
        <v>23</v>
      </c>
      <c r="H18">
        <v>1252566565</v>
      </c>
      <c r="I18" s="2">
        <f t="shared" si="0"/>
        <v>2.6699769708192891E-2</v>
      </c>
      <c r="J18" s="3">
        <v>1.252566565</v>
      </c>
      <c r="K18" s="1"/>
    </row>
    <row r="19" spans="1:11" x14ac:dyDescent="0.45">
      <c r="A19">
        <v>1968</v>
      </c>
      <c r="B19">
        <v>3551599127</v>
      </c>
      <c r="C19" s="3">
        <v>3.5515991269999998</v>
      </c>
      <c r="D19" s="2">
        <v>2.0899999999999998E-2</v>
      </c>
      <c r="E19">
        <v>72829165</v>
      </c>
      <c r="F19" s="3">
        <v>7.2829164999999998</v>
      </c>
      <c r="G19">
        <v>24</v>
      </c>
      <c r="H19">
        <v>1285933432</v>
      </c>
      <c r="I19" s="2">
        <f t="shared" si="0"/>
        <v>2.6638797435887169E-2</v>
      </c>
      <c r="J19" s="3">
        <v>1.285933432</v>
      </c>
      <c r="K19" s="1"/>
    </row>
    <row r="20" spans="1:11" x14ac:dyDescent="0.45">
      <c r="A20">
        <v>1969</v>
      </c>
      <c r="B20">
        <v>3625680627</v>
      </c>
      <c r="C20" s="3">
        <v>3.6256806269999999</v>
      </c>
      <c r="D20" s="2">
        <v>2.0899999999999998E-2</v>
      </c>
      <c r="E20">
        <v>74081500</v>
      </c>
      <c r="F20" s="3">
        <v>7.40815</v>
      </c>
      <c r="G20">
        <v>24</v>
      </c>
      <c r="H20">
        <v>1319833474</v>
      </c>
      <c r="I20" s="2">
        <f t="shared" si="0"/>
        <v>2.6362205971482977E-2</v>
      </c>
      <c r="J20" s="3">
        <v>1.319833474</v>
      </c>
      <c r="K20" s="1"/>
    </row>
    <row r="21" spans="1:11" x14ac:dyDescent="0.45">
      <c r="A21">
        <v>1970</v>
      </c>
      <c r="B21">
        <v>3700437046</v>
      </c>
      <c r="C21" s="3">
        <v>3.7004370459999998</v>
      </c>
      <c r="D21" s="2">
        <v>2.06E-2</v>
      </c>
      <c r="E21">
        <v>74756419</v>
      </c>
      <c r="F21" s="3">
        <v>7.4756419000000003</v>
      </c>
      <c r="G21">
        <v>25</v>
      </c>
      <c r="H21">
        <v>1354215496</v>
      </c>
      <c r="I21" s="2">
        <f t="shared" si="0"/>
        <v>2.6050272763425912E-2</v>
      </c>
      <c r="J21" s="3">
        <v>1.3542154959999999</v>
      </c>
      <c r="K21" s="1"/>
    </row>
    <row r="22" spans="1:11" x14ac:dyDescent="0.45">
      <c r="A22">
        <v>1971</v>
      </c>
      <c r="B22">
        <v>3775759617</v>
      </c>
      <c r="C22" s="3">
        <v>3.7757596169999998</v>
      </c>
      <c r="D22" s="2">
        <v>2.0400000000000001E-2</v>
      </c>
      <c r="E22">
        <v>75322571</v>
      </c>
      <c r="F22" s="3">
        <v>7.5322570999999998</v>
      </c>
      <c r="G22">
        <v>25</v>
      </c>
      <c r="H22">
        <v>1388834099</v>
      </c>
      <c r="I22" s="2">
        <f t="shared" si="0"/>
        <v>2.5563585044074848E-2</v>
      </c>
      <c r="J22" s="3">
        <v>1.3888340990000001</v>
      </c>
      <c r="K22" s="1"/>
    </row>
    <row r="23" spans="1:11" x14ac:dyDescent="0.45">
      <c r="A23">
        <v>1972</v>
      </c>
      <c r="B23">
        <v>3851650245</v>
      </c>
      <c r="C23" s="3">
        <v>3.8516502450000001</v>
      </c>
      <c r="D23" s="2">
        <v>2.01E-2</v>
      </c>
      <c r="E23">
        <v>75890628</v>
      </c>
      <c r="F23" s="3">
        <v>7.5890627999999998</v>
      </c>
      <c r="G23">
        <v>26</v>
      </c>
      <c r="H23">
        <v>1424734781</v>
      </c>
      <c r="I23" s="2">
        <f t="shared" si="0"/>
        <v>2.5849510770112508E-2</v>
      </c>
      <c r="J23" s="3">
        <v>1.424734781</v>
      </c>
      <c r="K23" s="1"/>
    </row>
    <row r="24" spans="1:11" x14ac:dyDescent="0.45">
      <c r="A24">
        <v>1973</v>
      </c>
      <c r="B24">
        <v>3927780238</v>
      </c>
      <c r="C24" s="3">
        <v>3.927780238</v>
      </c>
      <c r="D24" s="2">
        <v>1.9800000000000002E-2</v>
      </c>
      <c r="E24">
        <v>76129993</v>
      </c>
      <c r="F24" s="3">
        <v>7.6129993000000002</v>
      </c>
      <c r="G24">
        <v>26</v>
      </c>
      <c r="H24">
        <v>1462178370</v>
      </c>
      <c r="I24" s="2">
        <f t="shared" si="0"/>
        <v>2.6281094207385676E-2</v>
      </c>
      <c r="J24" s="3">
        <v>1.4621783699999999</v>
      </c>
      <c r="K24" s="1"/>
    </row>
    <row r="25" spans="1:11" x14ac:dyDescent="0.45">
      <c r="A25">
        <v>1974</v>
      </c>
      <c r="B25">
        <v>4003794172</v>
      </c>
      <c r="C25" s="3">
        <v>4.0037941720000001</v>
      </c>
      <c r="D25" s="2">
        <v>1.9400000000000001E-2</v>
      </c>
      <c r="E25">
        <v>76013934</v>
      </c>
      <c r="F25" s="3">
        <v>7.6013934000000001</v>
      </c>
      <c r="G25">
        <v>27</v>
      </c>
      <c r="H25">
        <v>1501134655</v>
      </c>
      <c r="I25" s="2">
        <f t="shared" si="0"/>
        <v>2.6642635262071345E-2</v>
      </c>
      <c r="J25" s="3">
        <v>1.501134655</v>
      </c>
      <c r="K25" s="1"/>
    </row>
    <row r="26" spans="1:11" x14ac:dyDescent="0.45">
      <c r="A26">
        <v>1975</v>
      </c>
      <c r="B26">
        <v>4079480606</v>
      </c>
      <c r="C26" s="3">
        <v>4.0794806059999997</v>
      </c>
      <c r="D26" s="2">
        <v>1.89E-2</v>
      </c>
      <c r="E26">
        <v>75686434</v>
      </c>
      <c r="F26" s="3">
        <v>7.5686434</v>
      </c>
      <c r="G26">
        <v>27</v>
      </c>
      <c r="H26">
        <v>1538624994</v>
      </c>
      <c r="I26" s="2">
        <f t="shared" si="0"/>
        <v>2.4974667579038736E-2</v>
      </c>
      <c r="J26" s="3">
        <v>1.5386249940000001</v>
      </c>
      <c r="K26" s="1"/>
    </row>
    <row r="27" spans="1:11" x14ac:dyDescent="0.45">
      <c r="A27">
        <v>1976</v>
      </c>
      <c r="B27">
        <v>4154666864</v>
      </c>
      <c r="C27" s="3">
        <v>4.1546668640000002</v>
      </c>
      <c r="D27" s="2">
        <v>1.84E-2</v>
      </c>
      <c r="E27">
        <v>75186258</v>
      </c>
      <c r="F27" s="3">
        <v>7.5186257999999997</v>
      </c>
      <c r="G27">
        <v>28</v>
      </c>
      <c r="H27">
        <v>1577376141</v>
      </c>
      <c r="I27" s="2">
        <f t="shared" si="0"/>
        <v>2.5185569681445068E-2</v>
      </c>
      <c r="J27" s="3">
        <v>1.577376141</v>
      </c>
      <c r="K27" s="1"/>
    </row>
    <row r="28" spans="1:11" x14ac:dyDescent="0.45">
      <c r="A28">
        <v>1977</v>
      </c>
      <c r="B28">
        <v>4229506060</v>
      </c>
      <c r="C28" s="3">
        <v>4.2295060600000003</v>
      </c>
      <c r="D28" s="2">
        <v>1.7999999999999999E-2</v>
      </c>
      <c r="E28">
        <v>74839196</v>
      </c>
      <c r="F28" s="3">
        <v>7.4839196000000001</v>
      </c>
      <c r="G28">
        <v>28</v>
      </c>
      <c r="H28">
        <v>1616419308</v>
      </c>
      <c r="I28" s="2">
        <f t="shared" si="0"/>
        <v>2.4751970050243075E-2</v>
      </c>
      <c r="J28" s="3">
        <v>1.616419308</v>
      </c>
      <c r="K28" s="1"/>
    </row>
    <row r="29" spans="1:11" x14ac:dyDescent="0.45">
      <c r="A29">
        <v>1978</v>
      </c>
      <c r="B29">
        <v>4304533501</v>
      </c>
      <c r="C29" s="3">
        <v>4.3045335009999999</v>
      </c>
      <c r="D29" s="2">
        <v>1.77E-2</v>
      </c>
      <c r="E29">
        <v>75027441</v>
      </c>
      <c r="F29" s="3">
        <v>7.5027441000000001</v>
      </c>
      <c r="G29">
        <v>29</v>
      </c>
      <c r="H29">
        <v>1659306117</v>
      </c>
      <c r="I29" s="2">
        <f t="shared" si="0"/>
        <v>2.6531982628358954E-2</v>
      </c>
      <c r="J29" s="3">
        <v>1.6593061170000001</v>
      </c>
      <c r="K29" s="1"/>
    </row>
    <row r="30" spans="1:11" x14ac:dyDescent="0.45">
      <c r="A30">
        <v>1979</v>
      </c>
      <c r="B30">
        <v>4380506100</v>
      </c>
      <c r="C30" s="3">
        <v>4.3805060999999998</v>
      </c>
      <c r="D30" s="2">
        <v>1.7600000000000001E-2</v>
      </c>
      <c r="E30">
        <v>75972599</v>
      </c>
      <c r="F30" s="3">
        <v>7.5972599000000001</v>
      </c>
      <c r="G30">
        <v>29</v>
      </c>
      <c r="H30">
        <v>1706021638</v>
      </c>
      <c r="I30" s="2">
        <f t="shared" si="0"/>
        <v>2.8153648396391708E-2</v>
      </c>
      <c r="J30" s="3">
        <v>1.706021638</v>
      </c>
      <c r="K30" s="1"/>
    </row>
    <row r="31" spans="1:11" x14ac:dyDescent="0.45">
      <c r="A31">
        <v>1980</v>
      </c>
      <c r="B31">
        <v>4458003514</v>
      </c>
      <c r="C31" s="3">
        <v>4.4580035139999996</v>
      </c>
      <c r="D31" s="2">
        <v>1.77E-2</v>
      </c>
      <c r="E31">
        <v>77497414</v>
      </c>
      <c r="F31" s="3">
        <v>7.7497413999999996</v>
      </c>
      <c r="G31">
        <v>30</v>
      </c>
      <c r="H31">
        <v>1754201029</v>
      </c>
      <c r="I31" s="2">
        <f t="shared" si="0"/>
        <v>2.8240785419627837E-2</v>
      </c>
      <c r="J31" s="3">
        <v>1.7542010290000001</v>
      </c>
      <c r="K31" s="1"/>
    </row>
    <row r="32" spans="1:11" x14ac:dyDescent="0.45">
      <c r="A32">
        <v>1981</v>
      </c>
      <c r="B32">
        <v>4536996762</v>
      </c>
      <c r="C32" s="3">
        <v>4.5369967620000002</v>
      </c>
      <c r="D32" s="2">
        <v>1.77E-2</v>
      </c>
      <c r="E32">
        <v>78993248</v>
      </c>
      <c r="F32" s="3">
        <v>7.8993247999999996</v>
      </c>
      <c r="G32">
        <v>30</v>
      </c>
      <c r="H32">
        <v>1804215203</v>
      </c>
      <c r="I32" s="2">
        <f t="shared" si="0"/>
        <v>2.8511084632364563E-2</v>
      </c>
      <c r="J32" s="3">
        <v>1.804215203</v>
      </c>
      <c r="K32" s="1"/>
    </row>
    <row r="33" spans="1:11" x14ac:dyDescent="0.45">
      <c r="A33">
        <v>1982</v>
      </c>
      <c r="B33">
        <v>4617386542</v>
      </c>
      <c r="C33" s="3">
        <v>4.6173865420000002</v>
      </c>
      <c r="D33" s="2">
        <v>1.77E-2</v>
      </c>
      <c r="E33">
        <v>80389780</v>
      </c>
      <c r="F33" s="3">
        <v>8.0389780000000002</v>
      </c>
      <c r="G33">
        <v>31</v>
      </c>
      <c r="H33">
        <v>1854134229</v>
      </c>
      <c r="I33" s="2">
        <f t="shared" si="0"/>
        <v>2.7667999868860434E-2</v>
      </c>
      <c r="J33" s="3">
        <v>1.854134229</v>
      </c>
      <c r="K33" s="1"/>
    </row>
    <row r="34" spans="1:11" x14ac:dyDescent="0.45">
      <c r="A34">
        <v>1983</v>
      </c>
      <c r="B34">
        <v>4699569304</v>
      </c>
      <c r="C34" s="3">
        <v>4.6995693039999997</v>
      </c>
      <c r="D34" s="2">
        <v>1.78E-2</v>
      </c>
      <c r="E34">
        <v>82182762</v>
      </c>
      <c r="F34" s="3">
        <v>8.2182762</v>
      </c>
      <c r="G34">
        <v>32</v>
      </c>
      <c r="H34">
        <v>1903822436</v>
      </c>
      <c r="I34" s="2">
        <f t="shared" si="0"/>
        <v>2.6798602939765912E-2</v>
      </c>
      <c r="J34" s="3">
        <v>1.903822436</v>
      </c>
      <c r="K34" s="1"/>
    </row>
    <row r="35" spans="1:11" x14ac:dyDescent="0.45">
      <c r="A35">
        <v>1984</v>
      </c>
      <c r="B35">
        <v>4784011621</v>
      </c>
      <c r="C35" s="3">
        <v>4.7840116210000003</v>
      </c>
      <c r="D35" s="2">
        <v>1.7999999999999999E-2</v>
      </c>
      <c r="E35">
        <v>84442317</v>
      </c>
      <c r="F35" s="3">
        <v>8.4442316999999996</v>
      </c>
      <c r="G35">
        <v>32</v>
      </c>
      <c r="H35">
        <v>1955106433</v>
      </c>
      <c r="I35" s="2">
        <f t="shared" si="0"/>
        <v>2.6937384511419846E-2</v>
      </c>
      <c r="J35" s="3">
        <v>1.9551064330000001</v>
      </c>
      <c r="K35" s="1"/>
    </row>
    <row r="36" spans="1:11" x14ac:dyDescent="0.45">
      <c r="A36">
        <v>1985</v>
      </c>
      <c r="B36">
        <v>4870921740</v>
      </c>
      <c r="C36" s="3">
        <v>4.87092174</v>
      </c>
      <c r="D36" s="2">
        <v>1.8200000000000001E-2</v>
      </c>
      <c r="E36">
        <v>86910119</v>
      </c>
      <c r="F36" s="3">
        <v>8.6910118999999995</v>
      </c>
      <c r="G36">
        <v>33</v>
      </c>
      <c r="H36">
        <v>2007939063</v>
      </c>
      <c r="I36" s="2">
        <f t="shared" si="0"/>
        <v>2.7022892006411805E-2</v>
      </c>
      <c r="J36" s="3">
        <v>2.0079390629999998</v>
      </c>
      <c r="K36" s="1"/>
    </row>
    <row r="37" spans="1:11" x14ac:dyDescent="0.45">
      <c r="A37">
        <v>1986</v>
      </c>
      <c r="B37">
        <v>4960567912</v>
      </c>
      <c r="C37" s="3">
        <v>4.9605679120000001</v>
      </c>
      <c r="D37" s="2">
        <v>1.84E-2</v>
      </c>
      <c r="E37">
        <v>89646172</v>
      </c>
      <c r="F37" s="3">
        <v>8.9646171999999993</v>
      </c>
      <c r="G37">
        <v>33</v>
      </c>
      <c r="H37">
        <v>2062604394</v>
      </c>
      <c r="I37" s="2">
        <f t="shared" si="0"/>
        <v>2.7224596606196909E-2</v>
      </c>
      <c r="J37" s="3">
        <v>2.0626043940000001</v>
      </c>
      <c r="K37" s="1"/>
    </row>
    <row r="38" spans="1:11" x14ac:dyDescent="0.45">
      <c r="A38">
        <v>1987</v>
      </c>
      <c r="B38">
        <v>5052522147</v>
      </c>
      <c r="C38" s="3">
        <v>5.0525221470000004</v>
      </c>
      <c r="D38" s="2">
        <v>1.8499999999999999E-2</v>
      </c>
      <c r="E38">
        <v>91954235</v>
      </c>
      <c r="F38" s="3">
        <v>9.1954235000000004</v>
      </c>
      <c r="G38">
        <v>34</v>
      </c>
      <c r="H38">
        <v>2118882551</v>
      </c>
      <c r="I38" s="2">
        <f t="shared" si="0"/>
        <v>2.7284998113894253E-2</v>
      </c>
      <c r="J38" s="3">
        <v>2.118882551</v>
      </c>
      <c r="K38" s="1"/>
    </row>
    <row r="39" spans="1:11" x14ac:dyDescent="0.45">
      <c r="A39">
        <v>1988</v>
      </c>
      <c r="B39">
        <v>5145426008</v>
      </c>
      <c r="C39" s="3">
        <v>5.1454260080000003</v>
      </c>
      <c r="D39" s="2">
        <v>1.84E-2</v>
      </c>
      <c r="E39">
        <v>92903861</v>
      </c>
      <c r="F39" s="3">
        <v>9.2903860999999992</v>
      </c>
      <c r="G39">
        <v>35</v>
      </c>
      <c r="H39">
        <v>2176126537</v>
      </c>
      <c r="I39" s="2">
        <f t="shared" si="0"/>
        <v>2.7016120347484046E-2</v>
      </c>
      <c r="J39" s="3">
        <v>2.176126537</v>
      </c>
      <c r="K39" s="1"/>
    </row>
    <row r="40" spans="1:11" x14ac:dyDescent="0.45">
      <c r="A40">
        <v>1989</v>
      </c>
      <c r="B40">
        <v>5237441558</v>
      </c>
      <c r="C40" s="3">
        <v>5.2374415580000004</v>
      </c>
      <c r="D40" s="2">
        <v>1.7899999999999999E-2</v>
      </c>
      <c r="E40">
        <v>92015550</v>
      </c>
      <c r="F40" s="3">
        <v>9.2015550000000008</v>
      </c>
      <c r="G40">
        <v>35</v>
      </c>
      <c r="H40">
        <v>2233140502</v>
      </c>
      <c r="I40" s="2">
        <f t="shared" si="0"/>
        <v>2.6199747133546399E-2</v>
      </c>
      <c r="J40" s="3">
        <v>2.2331405019999999</v>
      </c>
      <c r="K40" s="1"/>
    </row>
    <row r="41" spans="1:11" x14ac:dyDescent="0.45">
      <c r="A41">
        <v>1990</v>
      </c>
      <c r="B41">
        <v>5327231061</v>
      </c>
      <c r="C41" s="3">
        <v>5.327231061</v>
      </c>
      <c r="D41" s="2">
        <v>1.7100000000000001E-2</v>
      </c>
      <c r="E41">
        <v>89789503</v>
      </c>
      <c r="F41" s="3">
        <v>8.9789502999999993</v>
      </c>
      <c r="G41">
        <v>36</v>
      </c>
      <c r="H41">
        <v>2290228096</v>
      </c>
      <c r="I41" s="2">
        <f t="shared" si="0"/>
        <v>2.5563816494695416E-2</v>
      </c>
      <c r="J41" s="3">
        <v>2.2902280959999999</v>
      </c>
      <c r="K41">
        <v>5593800000</v>
      </c>
    </row>
    <row r="42" spans="1:11" x14ac:dyDescent="0.45">
      <c r="A42">
        <v>1991</v>
      </c>
      <c r="B42">
        <v>5414289444</v>
      </c>
      <c r="C42" s="3">
        <v>5.4142894439999996</v>
      </c>
      <c r="D42" s="2">
        <v>1.6299999999999999E-2</v>
      </c>
      <c r="E42">
        <v>87058383</v>
      </c>
      <c r="F42" s="3">
        <v>8.7058382999999999</v>
      </c>
      <c r="G42">
        <v>36</v>
      </c>
      <c r="H42">
        <v>2347462336</v>
      </c>
      <c r="I42" s="2">
        <f t="shared" si="0"/>
        <v>2.4990628706355718E-2</v>
      </c>
      <c r="J42" s="3">
        <v>2.347462336</v>
      </c>
      <c r="K42">
        <v>6076140000</v>
      </c>
    </row>
    <row r="43" spans="1:11" x14ac:dyDescent="0.45">
      <c r="A43">
        <v>1992</v>
      </c>
      <c r="B43">
        <v>5498919809</v>
      </c>
      <c r="C43" s="3">
        <v>5.4989198090000002</v>
      </c>
      <c r="D43" s="2">
        <v>1.5599999999999999E-2</v>
      </c>
      <c r="E43">
        <v>84630365</v>
      </c>
      <c r="F43" s="3">
        <v>8.4630364999999994</v>
      </c>
      <c r="G43">
        <v>37</v>
      </c>
      <c r="H43">
        <v>2404337297</v>
      </c>
      <c r="I43" s="2">
        <f t="shared" si="0"/>
        <v>2.422827413576871E-2</v>
      </c>
      <c r="J43" s="3">
        <v>2.4043372970000001</v>
      </c>
      <c r="K43">
        <v>5911260000</v>
      </c>
    </row>
    <row r="44" spans="1:11" x14ac:dyDescent="0.45">
      <c r="A44">
        <v>1993</v>
      </c>
      <c r="B44">
        <v>5581597546</v>
      </c>
      <c r="C44" s="3">
        <v>5.5815975460000002</v>
      </c>
      <c r="D44" s="2">
        <v>1.4999999999999999E-2</v>
      </c>
      <c r="E44">
        <v>82677737</v>
      </c>
      <c r="F44" s="3">
        <v>8.2677736999999993</v>
      </c>
      <c r="G44">
        <v>37</v>
      </c>
      <c r="H44">
        <v>2461223528</v>
      </c>
      <c r="I44" s="2">
        <f t="shared" si="0"/>
        <v>2.3659838023134074E-2</v>
      </c>
      <c r="J44" s="3">
        <v>2.4612235280000001</v>
      </c>
      <c r="K44">
        <v>5505540000</v>
      </c>
    </row>
    <row r="45" spans="1:11" x14ac:dyDescent="0.45">
      <c r="A45">
        <v>1994</v>
      </c>
      <c r="B45">
        <v>5663150427</v>
      </c>
      <c r="C45" s="3">
        <v>5.6631504269999997</v>
      </c>
      <c r="D45" s="2">
        <v>1.46E-2</v>
      </c>
      <c r="E45">
        <v>81552881</v>
      </c>
      <c r="F45" s="3">
        <v>8.1552880999999999</v>
      </c>
      <c r="G45">
        <v>38</v>
      </c>
      <c r="H45">
        <v>2518254111</v>
      </c>
      <c r="I45" s="2">
        <f t="shared" si="0"/>
        <v>2.3171638963789397E-2</v>
      </c>
      <c r="J45" s="3">
        <v>2.5182541110000001</v>
      </c>
      <c r="K45">
        <v>5598840000</v>
      </c>
    </row>
    <row r="46" spans="1:11" x14ac:dyDescent="0.45">
      <c r="A46">
        <v>1995</v>
      </c>
      <c r="B46">
        <v>5744212979</v>
      </c>
      <c r="C46" s="3">
        <v>5.7442129790000003</v>
      </c>
      <c r="D46" s="2">
        <v>1.43E-2</v>
      </c>
      <c r="E46">
        <v>81062552</v>
      </c>
      <c r="F46" s="3">
        <v>8.1062551999999997</v>
      </c>
      <c r="G46">
        <v>39</v>
      </c>
      <c r="H46">
        <v>2575505235</v>
      </c>
      <c r="I46" s="2">
        <f t="shared" si="0"/>
        <v>2.2734450725175447E-2</v>
      </c>
      <c r="J46" s="3">
        <v>2.5755052350000001</v>
      </c>
      <c r="K46">
        <v>5239260000</v>
      </c>
    </row>
    <row r="47" spans="1:11" x14ac:dyDescent="0.45">
      <c r="A47">
        <v>1996</v>
      </c>
      <c r="B47">
        <v>5824891951</v>
      </c>
      <c r="C47" s="3">
        <v>5.8248919509999997</v>
      </c>
      <c r="D47" s="2">
        <v>1.4E-2</v>
      </c>
      <c r="E47">
        <v>80678972</v>
      </c>
      <c r="F47" s="3">
        <v>8.0678972000000009</v>
      </c>
      <c r="G47">
        <v>39</v>
      </c>
      <c r="H47">
        <v>2632941583</v>
      </c>
      <c r="I47" s="2">
        <f t="shared" si="0"/>
        <v>2.2301002234227648E-2</v>
      </c>
      <c r="J47" s="3">
        <v>2.632941583</v>
      </c>
      <c r="K47">
        <v>6198660000</v>
      </c>
    </row>
    <row r="48" spans="1:11" x14ac:dyDescent="0.45">
      <c r="A48">
        <v>1997</v>
      </c>
      <c r="B48">
        <v>5905045788</v>
      </c>
      <c r="C48" s="3">
        <v>5.9050457879999998</v>
      </c>
      <c r="D48" s="2">
        <v>1.38E-2</v>
      </c>
      <c r="E48">
        <v>80153837</v>
      </c>
      <c r="F48" s="3">
        <v>8.0153836999999992</v>
      </c>
      <c r="G48">
        <v>40</v>
      </c>
      <c r="H48">
        <v>2690813541</v>
      </c>
      <c r="I48" s="2">
        <f t="shared" si="0"/>
        <v>2.1979962781422637E-2</v>
      </c>
      <c r="J48" s="3">
        <v>2.6908135409999998</v>
      </c>
      <c r="K48">
        <v>5993220000</v>
      </c>
    </row>
    <row r="49" spans="1:11" x14ac:dyDescent="0.45">
      <c r="A49">
        <v>1998</v>
      </c>
      <c r="B49">
        <v>5984793942</v>
      </c>
      <c r="C49" s="3">
        <v>5.9847939419999996</v>
      </c>
      <c r="D49" s="2">
        <v>1.35E-2</v>
      </c>
      <c r="E49">
        <v>79748154</v>
      </c>
      <c r="F49" s="3">
        <v>7.9748153999999998</v>
      </c>
      <c r="G49">
        <v>40</v>
      </c>
      <c r="H49">
        <v>2749213598</v>
      </c>
      <c r="I49" s="2">
        <f t="shared" si="0"/>
        <v>2.1703494541764682E-2</v>
      </c>
      <c r="J49" s="3">
        <v>2.7492135979999999</v>
      </c>
      <c r="K49">
        <v>6531960000</v>
      </c>
    </row>
    <row r="50" spans="1:11" x14ac:dyDescent="0.45">
      <c r="A50">
        <v>1999</v>
      </c>
      <c r="B50">
        <v>6064239055</v>
      </c>
      <c r="C50" s="3">
        <v>6.0642390549999998</v>
      </c>
      <c r="D50" s="2">
        <v>1.3299999999999999E-2</v>
      </c>
      <c r="E50">
        <v>79445113</v>
      </c>
      <c r="F50" s="3">
        <v>7.9445113000000003</v>
      </c>
      <c r="G50">
        <v>41</v>
      </c>
      <c r="H50">
        <v>2808231655</v>
      </c>
      <c r="I50" s="2">
        <f t="shared" si="0"/>
        <v>2.1467250504993318E-2</v>
      </c>
      <c r="J50" s="3">
        <v>2.8082316550000002</v>
      </c>
      <c r="K50">
        <v>7883040000</v>
      </c>
    </row>
    <row r="51" spans="1:11" x14ac:dyDescent="0.45">
      <c r="A51">
        <v>2000</v>
      </c>
      <c r="B51">
        <v>6143494000</v>
      </c>
      <c r="C51" s="3">
        <v>6.1434939999999996</v>
      </c>
      <c r="D51" s="2">
        <v>1.3100000000000001E-2</v>
      </c>
      <c r="E51">
        <v>79255000</v>
      </c>
      <c r="F51" s="3">
        <v>7.9255000000000004</v>
      </c>
      <c r="G51">
        <v>41</v>
      </c>
      <c r="H51">
        <v>2868308000</v>
      </c>
      <c r="I51" s="2">
        <f t="shared" si="0"/>
        <v>2.1392944877975176E-2</v>
      </c>
      <c r="J51" s="3">
        <v>2.8683079999999999</v>
      </c>
      <c r="K51">
        <v>6824640000</v>
      </c>
    </row>
    <row r="52" spans="1:11" x14ac:dyDescent="0.45">
      <c r="A52">
        <v>2001</v>
      </c>
      <c r="B52">
        <v>6222627000</v>
      </c>
      <c r="C52" s="3">
        <v>6.2226270000000001</v>
      </c>
      <c r="D52" s="2">
        <v>1.29E-2</v>
      </c>
      <c r="E52">
        <v>79133000</v>
      </c>
      <c r="F52" s="3">
        <v>7.9132999999999996</v>
      </c>
      <c r="G52">
        <v>42</v>
      </c>
      <c r="H52">
        <v>2933079000</v>
      </c>
      <c r="I52" s="2">
        <f t="shared" si="0"/>
        <v>2.2581605601629952E-2</v>
      </c>
      <c r="J52" s="3">
        <v>2.9330790000000002</v>
      </c>
      <c r="K52">
        <v>6474120000</v>
      </c>
    </row>
    <row r="53" spans="1:11" x14ac:dyDescent="0.45">
      <c r="A53">
        <v>2002</v>
      </c>
      <c r="B53">
        <v>6301773000</v>
      </c>
      <c r="C53" s="3">
        <v>6.3017729999999998</v>
      </c>
      <c r="D53" s="2">
        <v>1.2699999999999999E-2</v>
      </c>
      <c r="E53">
        <v>79147000</v>
      </c>
      <c r="F53" s="3">
        <v>7.9146999999999998</v>
      </c>
      <c r="G53">
        <v>42</v>
      </c>
      <c r="H53">
        <v>3001808000</v>
      </c>
      <c r="I53" s="2">
        <f t="shared" si="0"/>
        <v>2.3432372602306312E-2</v>
      </c>
      <c r="J53" s="3">
        <v>3.001808</v>
      </c>
      <c r="K53">
        <v>7357500000</v>
      </c>
    </row>
    <row r="54" spans="1:11" x14ac:dyDescent="0.45">
      <c r="A54">
        <v>2003</v>
      </c>
      <c r="B54">
        <v>6381185000</v>
      </c>
      <c r="C54" s="3">
        <v>6.3811850000000003</v>
      </c>
      <c r="D54" s="2">
        <v>1.26E-2</v>
      </c>
      <c r="E54">
        <v>79412000</v>
      </c>
      <c r="F54" s="3">
        <v>7.9412000000000003</v>
      </c>
      <c r="G54">
        <v>43</v>
      </c>
      <c r="H54">
        <v>3071744000</v>
      </c>
      <c r="I54" s="2">
        <f t="shared" si="0"/>
        <v>2.3297959096651086E-2</v>
      </c>
      <c r="J54" s="3">
        <v>3.0717439999999998</v>
      </c>
      <c r="K54">
        <v>6330180000</v>
      </c>
    </row>
    <row r="55" spans="1:11" x14ac:dyDescent="0.45">
      <c r="A55">
        <v>2004</v>
      </c>
      <c r="B55">
        <v>6461159000</v>
      </c>
      <c r="C55" s="3">
        <v>6.4611590000000003</v>
      </c>
      <c r="D55" s="2">
        <v>1.2500000000000001E-2</v>
      </c>
      <c r="E55">
        <v>79974000</v>
      </c>
      <c r="F55" s="3">
        <v>7.9973999999999998</v>
      </c>
      <c r="G55">
        <v>43</v>
      </c>
      <c r="H55">
        <v>3143045000</v>
      </c>
      <c r="I55" s="2">
        <f t="shared" si="0"/>
        <v>2.3211895262105174E-2</v>
      </c>
      <c r="J55" s="3">
        <v>3.1430449999999999</v>
      </c>
      <c r="K55">
        <v>6964740000</v>
      </c>
    </row>
    <row r="56" spans="1:11" x14ac:dyDescent="0.45">
      <c r="A56">
        <v>2005</v>
      </c>
      <c r="B56">
        <v>6541907000</v>
      </c>
      <c r="C56" s="3">
        <v>6.5419070000000001</v>
      </c>
      <c r="D56" s="2">
        <v>1.2500000000000001E-2</v>
      </c>
      <c r="E56">
        <v>80748000</v>
      </c>
      <c r="F56" s="3">
        <v>8.0747999999999998</v>
      </c>
      <c r="G56">
        <v>44</v>
      </c>
      <c r="H56">
        <v>3215906000</v>
      </c>
      <c r="I56" s="2">
        <f t="shared" si="0"/>
        <v>2.3181659823515093E-2</v>
      </c>
      <c r="J56" s="3">
        <v>3.2159059999999999</v>
      </c>
      <c r="K56">
        <v>6670080000</v>
      </c>
    </row>
    <row r="57" spans="1:11" x14ac:dyDescent="0.45">
      <c r="A57">
        <v>2006</v>
      </c>
      <c r="B57">
        <v>6623518000</v>
      </c>
      <c r="C57" s="3">
        <v>6.6235179999999998</v>
      </c>
      <c r="D57" s="2">
        <v>1.2500000000000001E-2</v>
      </c>
      <c r="E57">
        <v>81611000</v>
      </c>
      <c r="F57" s="3">
        <v>8.1610999999999994</v>
      </c>
      <c r="G57">
        <v>44</v>
      </c>
      <c r="H57">
        <v>3289446000</v>
      </c>
      <c r="I57" s="2">
        <f t="shared" si="0"/>
        <v>2.2867583816193634E-2</v>
      </c>
      <c r="J57" s="3">
        <v>3.2894459999999999</v>
      </c>
      <c r="K57">
        <v>8124000000</v>
      </c>
    </row>
    <row r="58" spans="1:11" x14ac:dyDescent="0.45">
      <c r="A58">
        <v>2007</v>
      </c>
      <c r="B58">
        <v>6705947000</v>
      </c>
      <c r="C58" s="3">
        <v>6.7059470000000001</v>
      </c>
      <c r="D58" s="2">
        <v>1.24E-2</v>
      </c>
      <c r="E58">
        <v>82429000</v>
      </c>
      <c r="F58" s="3">
        <v>8.2429000000000006</v>
      </c>
      <c r="G58">
        <v>45</v>
      </c>
      <c r="H58">
        <v>3363610000</v>
      </c>
      <c r="I58" s="2">
        <f t="shared" si="0"/>
        <v>2.2546045747521011E-2</v>
      </c>
      <c r="J58" s="3">
        <v>3.36361</v>
      </c>
      <c r="K58">
        <v>7310520000</v>
      </c>
    </row>
    <row r="59" spans="1:11" x14ac:dyDescent="0.45">
      <c r="A59">
        <v>2008</v>
      </c>
      <c r="B59">
        <v>6789089000</v>
      </c>
      <c r="C59" s="3">
        <v>6.7890889999999997</v>
      </c>
      <c r="D59" s="2">
        <v>1.24E-2</v>
      </c>
      <c r="E59">
        <v>83142000</v>
      </c>
      <c r="F59" s="3">
        <v>8.3141999999999996</v>
      </c>
      <c r="G59">
        <v>46</v>
      </c>
      <c r="H59">
        <v>3439719000</v>
      </c>
      <c r="I59" s="2">
        <f t="shared" si="0"/>
        <v>2.2627177348146784E-2</v>
      </c>
      <c r="J59" s="3">
        <v>3.4397190000000002</v>
      </c>
      <c r="K59">
        <v>8088060000</v>
      </c>
    </row>
    <row r="60" spans="1:11" x14ac:dyDescent="0.45">
      <c r="A60">
        <v>2009</v>
      </c>
      <c r="B60">
        <v>6872767000</v>
      </c>
      <c r="C60" s="3">
        <v>6.8727669999999996</v>
      </c>
      <c r="D60" s="2">
        <v>1.23E-2</v>
      </c>
      <c r="E60">
        <v>83678000</v>
      </c>
      <c r="F60" s="3">
        <v>8.3678000000000008</v>
      </c>
      <c r="G60">
        <v>47</v>
      </c>
      <c r="H60">
        <v>3516830000</v>
      </c>
      <c r="I60" s="2">
        <f t="shared" si="0"/>
        <v>2.2417819595147163E-2</v>
      </c>
      <c r="J60" s="3">
        <v>3.5168300000000001</v>
      </c>
      <c r="K60">
        <v>7672440000</v>
      </c>
    </row>
    <row r="61" spans="1:11" x14ac:dyDescent="0.45">
      <c r="A61">
        <v>2010</v>
      </c>
      <c r="B61">
        <v>6956824000</v>
      </c>
      <c r="C61" s="3">
        <v>6.9568240000000001</v>
      </c>
      <c r="D61" s="2">
        <v>1.2200000000000001E-2</v>
      </c>
      <c r="E61">
        <v>84057000</v>
      </c>
      <c r="F61" s="3">
        <v>8.4056999999999995</v>
      </c>
      <c r="G61">
        <v>47</v>
      </c>
      <c r="H61">
        <v>3594868000</v>
      </c>
      <c r="I61" s="2">
        <f t="shared" si="0"/>
        <v>2.218986985438591E-2</v>
      </c>
      <c r="J61" s="3">
        <v>3.594868</v>
      </c>
      <c r="K61">
        <v>8404500000</v>
      </c>
    </row>
    <row r="62" spans="1:11" x14ac:dyDescent="0.45">
      <c r="A62">
        <v>2011</v>
      </c>
      <c r="B62">
        <v>7041194000</v>
      </c>
      <c r="C62" s="3">
        <v>7.041194</v>
      </c>
      <c r="D62" s="2">
        <v>1.21E-2</v>
      </c>
      <c r="E62">
        <v>84371000</v>
      </c>
      <c r="F62" s="3">
        <v>8.4370999999999992</v>
      </c>
      <c r="G62">
        <v>47</v>
      </c>
      <c r="H62">
        <v>3671424000</v>
      </c>
      <c r="I62" s="2">
        <f t="shared" si="0"/>
        <v>2.1295914064160353E-2</v>
      </c>
      <c r="J62" s="3">
        <v>3.671424</v>
      </c>
      <c r="K62">
        <v>8479620000</v>
      </c>
    </row>
    <row r="63" spans="1:11" x14ac:dyDescent="0.45">
      <c r="A63">
        <v>2012</v>
      </c>
      <c r="B63">
        <v>7125828000</v>
      </c>
      <c r="C63" s="3">
        <v>7.1258280000000003</v>
      </c>
      <c r="D63" s="2">
        <v>1.2E-2</v>
      </c>
      <c r="E63">
        <v>84634000</v>
      </c>
      <c r="F63" s="3">
        <v>8.4634</v>
      </c>
      <c r="G63">
        <v>48</v>
      </c>
      <c r="H63">
        <v>3747843000</v>
      </c>
      <c r="I63" s="2">
        <f t="shared" si="0"/>
        <v>2.0814539535613429E-2</v>
      </c>
      <c r="J63" s="3">
        <v>3.747843</v>
      </c>
      <c r="K63">
        <v>9071040000</v>
      </c>
    </row>
    <row r="64" spans="1:11" x14ac:dyDescent="0.45">
      <c r="A64">
        <v>2013</v>
      </c>
      <c r="B64">
        <v>7210582000</v>
      </c>
      <c r="C64" s="3">
        <v>7.2105819999999996</v>
      </c>
      <c r="D64" s="2">
        <v>1.1900000000000001E-2</v>
      </c>
      <c r="E64">
        <v>84754000</v>
      </c>
      <c r="F64" s="3">
        <v>8.4754000000000005</v>
      </c>
      <c r="G64">
        <v>48</v>
      </c>
      <c r="H64">
        <v>3824990000</v>
      </c>
      <c r="I64" s="2">
        <f t="shared" si="0"/>
        <v>2.0584373464950373E-2</v>
      </c>
      <c r="J64" s="3">
        <v>3.8249900000000001</v>
      </c>
      <c r="K64">
        <v>9234540000</v>
      </c>
    </row>
    <row r="65" spans="1:11" x14ac:dyDescent="0.45">
      <c r="A65">
        <v>2014</v>
      </c>
      <c r="B65">
        <v>7295291000</v>
      </c>
      <c r="C65" s="3">
        <v>7.2952909999999997</v>
      </c>
      <c r="D65" s="2">
        <v>1.17E-2</v>
      </c>
      <c r="E65">
        <v>84709000</v>
      </c>
      <c r="F65" s="3">
        <v>8.4709000000000003</v>
      </c>
      <c r="G65">
        <v>49</v>
      </c>
      <c r="H65">
        <v>3902832000</v>
      </c>
      <c r="I65" s="2">
        <f t="shared" si="0"/>
        <v>2.0350902878177458E-2</v>
      </c>
      <c r="J65" s="3">
        <v>3.9028320000000001</v>
      </c>
      <c r="K65">
        <v>9017940000</v>
      </c>
    </row>
    <row r="66" spans="1:11" x14ac:dyDescent="0.45">
      <c r="A66">
        <v>2015</v>
      </c>
      <c r="B66">
        <v>7379797000</v>
      </c>
      <c r="C66" s="3">
        <v>7.3797969999999999</v>
      </c>
      <c r="D66" s="2">
        <v>1.1599999999999999E-2</v>
      </c>
      <c r="E66">
        <v>84506000</v>
      </c>
      <c r="F66" s="3">
        <v>8.4505999999999997</v>
      </c>
      <c r="G66">
        <v>50</v>
      </c>
      <c r="H66">
        <v>3981498000</v>
      </c>
      <c r="I66" s="2">
        <f t="shared" si="0"/>
        <v>2.0156132777429312E-2</v>
      </c>
      <c r="J66" s="3">
        <v>3.9814980000000002</v>
      </c>
      <c r="K66">
        <v>9367560000</v>
      </c>
    </row>
    <row r="67" spans="1:11" x14ac:dyDescent="0.45">
      <c r="A67">
        <v>2016</v>
      </c>
      <c r="B67">
        <v>7464022000</v>
      </c>
      <c r="C67" s="3">
        <v>7.4640219999999999</v>
      </c>
      <c r="D67" s="2">
        <v>1.14E-2</v>
      </c>
      <c r="E67">
        <v>84225000</v>
      </c>
      <c r="F67" s="3">
        <v>8.4224999999999994</v>
      </c>
      <c r="G67">
        <v>50</v>
      </c>
      <c r="H67">
        <v>4060653000</v>
      </c>
      <c r="I67" s="2">
        <f t="shared" si="0"/>
        <v>1.9880708215852427E-2</v>
      </c>
      <c r="J67" s="3">
        <v>4.0606530000000003</v>
      </c>
      <c r="K67">
        <v>9739080000</v>
      </c>
    </row>
    <row r="68" spans="1:11" x14ac:dyDescent="0.45">
      <c r="A68">
        <v>2017</v>
      </c>
      <c r="B68">
        <v>7547859000</v>
      </c>
      <c r="C68" s="3">
        <v>7.5478589999999999</v>
      </c>
      <c r="D68" s="2">
        <v>1.12E-2</v>
      </c>
      <c r="E68">
        <v>83837000</v>
      </c>
      <c r="F68" s="3">
        <v>8.3836999999999993</v>
      </c>
      <c r="G68">
        <v>51</v>
      </c>
      <c r="H68">
        <v>4140189000</v>
      </c>
      <c r="I68" s="2">
        <f t="shared" ref="I68:I71" si="1">(H68-H67)/H67</f>
        <v>1.9586997460753233E-2</v>
      </c>
      <c r="J68" s="3">
        <v>4.1401890000000003</v>
      </c>
      <c r="K68">
        <v>9821580000</v>
      </c>
    </row>
    <row r="69" spans="1:11" x14ac:dyDescent="0.45">
      <c r="A69">
        <v>2018</v>
      </c>
      <c r="B69">
        <v>7631091000</v>
      </c>
      <c r="C69" s="3">
        <v>7.6310909999999996</v>
      </c>
      <c r="D69" s="2">
        <v>1.0999999999999999E-2</v>
      </c>
      <c r="E69">
        <v>83232000</v>
      </c>
      <c r="F69" s="3">
        <v>8.3231999999999999</v>
      </c>
      <c r="G69">
        <v>51</v>
      </c>
      <c r="H69">
        <v>4219817000</v>
      </c>
      <c r="I69" s="2">
        <f t="shared" si="1"/>
        <v>1.9232938399672092E-2</v>
      </c>
      <c r="J69" s="3">
        <v>4.2198169999999999</v>
      </c>
      <c r="K69">
        <v>10347780000</v>
      </c>
    </row>
    <row r="70" spans="1:11" x14ac:dyDescent="0.45">
      <c r="A70">
        <v>2019</v>
      </c>
      <c r="B70">
        <v>7713468000</v>
      </c>
      <c r="C70" s="3">
        <v>7.7134679999999998</v>
      </c>
      <c r="D70" s="2">
        <v>1.0800000000000001E-2</v>
      </c>
      <c r="E70">
        <v>82377000</v>
      </c>
      <c r="F70" s="3">
        <v>8.2377000000000002</v>
      </c>
      <c r="G70">
        <v>52</v>
      </c>
      <c r="H70">
        <v>4299439000</v>
      </c>
      <c r="I70" s="2">
        <f t="shared" si="1"/>
        <v>1.8868590746944712E-2</v>
      </c>
      <c r="J70" s="3">
        <v>4.2994389999999996</v>
      </c>
      <c r="K70">
        <v>9903180000</v>
      </c>
    </row>
    <row r="71" spans="1:11" x14ac:dyDescent="0.45">
      <c r="A71">
        <v>2020</v>
      </c>
      <c r="B71">
        <v>7795000000</v>
      </c>
      <c r="C71" s="3">
        <v>7.7949999999999999</v>
      </c>
      <c r="D71" s="2">
        <v>1.0500000000000001E-2</v>
      </c>
      <c r="E71">
        <v>81331000</v>
      </c>
      <c r="F71" s="3">
        <v>8.1331000000000007</v>
      </c>
      <c r="G71">
        <v>52</v>
      </c>
      <c r="H71">
        <v>4378900000</v>
      </c>
      <c r="I71" s="2">
        <f t="shared" si="1"/>
        <v>1.8481713544488014E-2</v>
      </c>
      <c r="J71" s="3">
        <v>4.3788999999999998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D6C1-BF72-4D53-9B7A-4B76E1583C82}">
  <dimension ref="A1:L12"/>
  <sheetViews>
    <sheetView topLeftCell="C1" workbookViewId="0">
      <selection activeCell="I12" sqref="I12"/>
    </sheetView>
  </sheetViews>
  <sheetFormatPr defaultRowHeight="14.25" x14ac:dyDescent="0.45"/>
  <cols>
    <col min="1" max="1" width="19.46484375" bestFit="1" customWidth="1"/>
    <col min="3" max="3" width="12.33203125" bestFit="1" customWidth="1"/>
    <col min="4" max="4" width="14.06640625" bestFit="1" customWidth="1"/>
    <col min="5" max="5" width="15" bestFit="1" customWidth="1"/>
    <col min="6" max="6" width="12.86328125" bestFit="1" customWidth="1"/>
    <col min="7" max="7" width="19.73046875" bestFit="1" customWidth="1"/>
    <col min="8" max="8" width="15.46484375" bestFit="1" customWidth="1"/>
    <col min="9" max="9" width="15.6640625" bestFit="1" customWidth="1"/>
    <col min="10" max="10" width="15.86328125" bestFit="1" customWidth="1"/>
    <col min="11" max="11" width="20" bestFit="1" customWidth="1"/>
    <col min="12" max="12" width="20.19921875" bestFit="1" customWidth="1"/>
  </cols>
  <sheetData>
    <row r="1" spans="1:12" x14ac:dyDescent="0.45">
      <c r="A1" s="8"/>
      <c r="B1" s="8" t="s">
        <v>0</v>
      </c>
      <c r="C1" s="8" t="s">
        <v>1</v>
      </c>
      <c r="D1" s="8" t="s">
        <v>2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12</v>
      </c>
      <c r="K1" s="8" t="s">
        <v>10</v>
      </c>
      <c r="L1" s="8" t="s">
        <v>17</v>
      </c>
    </row>
    <row r="2" spans="1:12" x14ac:dyDescent="0.45">
      <c r="A2" t="s">
        <v>0</v>
      </c>
      <c r="B2">
        <v>1</v>
      </c>
    </row>
    <row r="3" spans="1:12" x14ac:dyDescent="0.45">
      <c r="A3" t="s">
        <v>1</v>
      </c>
      <c r="B3">
        <v>0.99993358729706838</v>
      </c>
      <c r="C3">
        <v>1</v>
      </c>
    </row>
    <row r="4" spans="1:12" x14ac:dyDescent="0.45">
      <c r="A4" t="s">
        <v>2</v>
      </c>
      <c r="B4">
        <v>0.99993358729706849</v>
      </c>
      <c r="C4">
        <v>0.99999999999999978</v>
      </c>
      <c r="D4">
        <v>1</v>
      </c>
    </row>
    <row r="5" spans="1:12" x14ac:dyDescent="0.45">
      <c r="A5" t="s">
        <v>5</v>
      </c>
      <c r="B5">
        <v>-0.94131954003414142</v>
      </c>
      <c r="C5">
        <v>-0.93989081205466407</v>
      </c>
      <c r="D5">
        <v>-0.93989081205466396</v>
      </c>
      <c r="E5">
        <v>1</v>
      </c>
    </row>
    <row r="6" spans="1:12" x14ac:dyDescent="0.45">
      <c r="A6" t="s">
        <v>6</v>
      </c>
      <c r="B6">
        <v>9.513162147571344E-2</v>
      </c>
      <c r="C6">
        <v>9.7496440546893326E-2</v>
      </c>
      <c r="D6">
        <v>9.7496440546893243E-2</v>
      </c>
      <c r="E6">
        <v>0.23674745764023927</v>
      </c>
      <c r="F6">
        <v>1</v>
      </c>
    </row>
    <row r="7" spans="1:12" x14ac:dyDescent="0.45">
      <c r="A7" t="s">
        <v>7</v>
      </c>
      <c r="B7">
        <v>9.5131621475713857E-2</v>
      </c>
      <c r="C7">
        <v>9.749644054689359E-2</v>
      </c>
      <c r="D7">
        <v>9.7496440546893576E-2</v>
      </c>
      <c r="E7">
        <v>0.23674745764023858</v>
      </c>
      <c r="F7">
        <v>1</v>
      </c>
      <c r="G7">
        <v>1</v>
      </c>
    </row>
    <row r="8" spans="1:12" x14ac:dyDescent="0.45">
      <c r="A8" t="s">
        <v>8</v>
      </c>
      <c r="B8">
        <v>0.99785157900181887</v>
      </c>
      <c r="C8">
        <v>0.99787155804844696</v>
      </c>
      <c r="D8">
        <v>0.99787155804844696</v>
      </c>
      <c r="E8">
        <v>-0.93681842719466057</v>
      </c>
      <c r="F8">
        <v>0.10332577507514325</v>
      </c>
      <c r="G8">
        <v>0.10332577507514362</v>
      </c>
      <c r="H8">
        <v>1</v>
      </c>
    </row>
    <row r="9" spans="1:12" x14ac:dyDescent="0.45">
      <c r="A9" t="s">
        <v>9</v>
      </c>
      <c r="B9">
        <v>0.99798902037938209</v>
      </c>
      <c r="C9">
        <v>0.9985165207874197</v>
      </c>
      <c r="D9">
        <v>0.99851652078741937</v>
      </c>
      <c r="E9">
        <v>-0.92254648510990778</v>
      </c>
      <c r="F9">
        <v>0.13621411697423655</v>
      </c>
      <c r="G9">
        <v>0.13621411697423694</v>
      </c>
      <c r="H9">
        <v>0.99618902636497109</v>
      </c>
      <c r="I9">
        <v>1</v>
      </c>
    </row>
    <row r="10" spans="1:12" x14ac:dyDescent="0.45">
      <c r="A10" t="s">
        <v>12</v>
      </c>
      <c r="B10">
        <v>-0.84968140313279938</v>
      </c>
      <c r="C10">
        <v>-0.85382304987258573</v>
      </c>
      <c r="D10">
        <v>-0.8538230498725855</v>
      </c>
      <c r="E10">
        <v>0.85243123914477381</v>
      </c>
      <c r="F10">
        <v>0.12299326894710415</v>
      </c>
      <c r="G10">
        <v>0.1229932689471033</v>
      </c>
      <c r="H10">
        <v>-0.84980046572779944</v>
      </c>
      <c r="I10">
        <v>-0.85474342540739001</v>
      </c>
      <c r="J10">
        <v>1</v>
      </c>
    </row>
    <row r="11" spans="1:12" x14ac:dyDescent="0.45">
      <c r="A11" t="s">
        <v>10</v>
      </c>
      <c r="B11">
        <v>0.99798902037938153</v>
      </c>
      <c r="C11">
        <v>0.9985165207874197</v>
      </c>
      <c r="D11">
        <v>0.99851652078741948</v>
      </c>
      <c r="E11">
        <v>-0.92254648510990767</v>
      </c>
      <c r="F11">
        <v>0.13621411697423658</v>
      </c>
      <c r="G11">
        <v>0.13621411697423688</v>
      </c>
      <c r="H11">
        <v>0.99618902636497086</v>
      </c>
      <c r="I11">
        <v>0.99999999999999989</v>
      </c>
      <c r="J11">
        <v>-0.8547434254073899</v>
      </c>
      <c r="K11">
        <v>1</v>
      </c>
    </row>
    <row r="12" spans="1:12" ht="14.65" thickBot="1" x14ac:dyDescent="0.5">
      <c r="A12" s="7" t="s">
        <v>17</v>
      </c>
      <c r="B12" s="7">
        <v>0.94566595755524419</v>
      </c>
      <c r="C12" s="7">
        <v>0.947140784450208</v>
      </c>
      <c r="D12" s="7">
        <v>0.94714078445020855</v>
      </c>
      <c r="E12" s="7">
        <v>-0.83834423777422773</v>
      </c>
      <c r="F12" s="7">
        <v>0.23875895586908819</v>
      </c>
      <c r="G12" s="7">
        <v>0.23875895586908832</v>
      </c>
      <c r="H12" s="7">
        <v>0.93976900369156702</v>
      </c>
      <c r="I12" s="7">
        <v>0.95272728931449235</v>
      </c>
      <c r="J12" s="7">
        <v>-0.83226812288522267</v>
      </c>
      <c r="K12" s="7">
        <v>0.95272728931449224</v>
      </c>
      <c r="L12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DC27-F279-456B-894E-F75A2BE8154B}">
  <dimension ref="A1:L12"/>
  <sheetViews>
    <sheetView workbookViewId="0">
      <selection activeCell="K12" sqref="K12"/>
    </sheetView>
  </sheetViews>
  <sheetFormatPr defaultRowHeight="14.25" x14ac:dyDescent="0.45"/>
  <cols>
    <col min="1" max="1" width="19.19921875" bestFit="1" customWidth="1"/>
    <col min="2" max="3" width="12.33203125" bestFit="1" customWidth="1"/>
    <col min="4" max="4" width="14.06640625" bestFit="1" customWidth="1"/>
    <col min="5" max="5" width="15" bestFit="1" customWidth="1"/>
    <col min="6" max="6" width="12.86328125" bestFit="1" customWidth="1"/>
    <col min="7" max="7" width="19.73046875" bestFit="1" customWidth="1"/>
    <col min="8" max="8" width="9.33203125" customWidth="1"/>
    <col min="9" max="9" width="8.86328125" customWidth="1"/>
    <col min="10" max="10" width="15.86328125" bestFit="1" customWidth="1"/>
    <col min="11" max="11" width="20" bestFit="1" customWidth="1"/>
    <col min="12" max="12" width="18.46484375" bestFit="1" customWidth="1"/>
  </cols>
  <sheetData>
    <row r="1" spans="1:12" x14ac:dyDescent="0.45">
      <c r="A1" s="8"/>
      <c r="B1" s="8" t="s">
        <v>0</v>
      </c>
      <c r="C1" s="8" t="s">
        <v>1</v>
      </c>
      <c r="D1" s="8" t="s">
        <v>2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12</v>
      </c>
      <c r="K1" s="8" t="s">
        <v>10</v>
      </c>
      <c r="L1" s="8" t="s">
        <v>18</v>
      </c>
    </row>
    <row r="2" spans="1:12" x14ac:dyDescent="0.45">
      <c r="A2" t="s">
        <v>0</v>
      </c>
      <c r="B2">
        <v>1</v>
      </c>
    </row>
    <row r="3" spans="1:12" x14ac:dyDescent="0.45">
      <c r="A3" t="s">
        <v>1</v>
      </c>
      <c r="B3">
        <v>0.99993358729706838</v>
      </c>
      <c r="C3">
        <v>1</v>
      </c>
    </row>
    <row r="4" spans="1:12" x14ac:dyDescent="0.45">
      <c r="A4" t="s">
        <v>2</v>
      </c>
      <c r="B4">
        <v>0.99993358729706849</v>
      </c>
      <c r="C4">
        <v>0.99999999999999978</v>
      </c>
      <c r="D4">
        <v>1</v>
      </c>
    </row>
    <row r="5" spans="1:12" x14ac:dyDescent="0.45">
      <c r="A5" t="s">
        <v>5</v>
      </c>
      <c r="B5">
        <v>-0.94131954003414142</v>
      </c>
      <c r="C5">
        <v>-0.93989081205466407</v>
      </c>
      <c r="D5">
        <v>-0.93989081205466396</v>
      </c>
      <c r="E5">
        <v>1</v>
      </c>
    </row>
    <row r="6" spans="1:12" x14ac:dyDescent="0.45">
      <c r="A6" t="s">
        <v>6</v>
      </c>
      <c r="B6">
        <v>9.513162147571344E-2</v>
      </c>
      <c r="C6">
        <v>9.7496440546893326E-2</v>
      </c>
      <c r="D6">
        <v>9.7496440546893243E-2</v>
      </c>
      <c r="E6">
        <v>0.23674745764023927</v>
      </c>
      <c r="F6">
        <v>1</v>
      </c>
    </row>
    <row r="7" spans="1:12" x14ac:dyDescent="0.45">
      <c r="A7" t="s">
        <v>7</v>
      </c>
      <c r="B7">
        <v>9.5131621475713857E-2</v>
      </c>
      <c r="C7">
        <v>9.749644054689359E-2</v>
      </c>
      <c r="D7">
        <v>9.7496440546893576E-2</v>
      </c>
      <c r="E7">
        <v>0.23674745764023858</v>
      </c>
      <c r="F7">
        <v>1</v>
      </c>
      <c r="G7">
        <v>1</v>
      </c>
    </row>
    <row r="8" spans="1:12" x14ac:dyDescent="0.45">
      <c r="A8" t="s">
        <v>8</v>
      </c>
      <c r="B8">
        <v>0.99785157900181887</v>
      </c>
      <c r="C8">
        <v>0.99787155804844696</v>
      </c>
      <c r="D8">
        <v>0.99787155804844696</v>
      </c>
      <c r="E8">
        <v>-0.93681842719466057</v>
      </c>
      <c r="F8">
        <v>0.10332577507514325</v>
      </c>
      <c r="G8">
        <v>0.10332577507514362</v>
      </c>
      <c r="H8">
        <v>1</v>
      </c>
    </row>
    <row r="9" spans="1:12" x14ac:dyDescent="0.45">
      <c r="A9" t="s">
        <v>9</v>
      </c>
      <c r="B9">
        <v>0.99798902037938209</v>
      </c>
      <c r="C9">
        <v>0.9985165207874197</v>
      </c>
      <c r="D9">
        <v>0.99851652078741937</v>
      </c>
      <c r="E9">
        <v>-0.92254648510990778</v>
      </c>
      <c r="F9">
        <v>0.13621411697423655</v>
      </c>
      <c r="G9">
        <v>0.13621411697423694</v>
      </c>
      <c r="H9">
        <v>0.99618902636497109</v>
      </c>
      <c r="I9">
        <v>1</v>
      </c>
    </row>
    <row r="10" spans="1:12" x14ac:dyDescent="0.45">
      <c r="A10" t="s">
        <v>12</v>
      </c>
      <c r="B10">
        <v>-0.84968140313279938</v>
      </c>
      <c r="C10">
        <v>-0.85382304987258573</v>
      </c>
      <c r="D10">
        <v>-0.8538230498725855</v>
      </c>
      <c r="E10">
        <v>0.85243123914477381</v>
      </c>
      <c r="F10">
        <v>0.12299326894710415</v>
      </c>
      <c r="G10">
        <v>0.1229932689471033</v>
      </c>
      <c r="H10">
        <v>-0.84980046572779944</v>
      </c>
      <c r="I10">
        <v>-0.85474342540739001</v>
      </c>
      <c r="J10">
        <v>1</v>
      </c>
    </row>
    <row r="11" spans="1:12" x14ac:dyDescent="0.45">
      <c r="A11" t="s">
        <v>10</v>
      </c>
      <c r="B11">
        <v>0.99798902037938153</v>
      </c>
      <c r="C11">
        <v>0.9985165207874197</v>
      </c>
      <c r="D11">
        <v>0.99851652078741948</v>
      </c>
      <c r="E11">
        <v>-0.92254648510990767</v>
      </c>
      <c r="F11">
        <v>0.13621411697423658</v>
      </c>
      <c r="G11">
        <v>0.13621411697423688</v>
      </c>
      <c r="H11">
        <v>0.99618902636497086</v>
      </c>
      <c r="I11">
        <v>0.99999999999999989</v>
      </c>
      <c r="J11">
        <v>-0.8547434254073899</v>
      </c>
      <c r="K11">
        <v>1</v>
      </c>
    </row>
    <row r="12" spans="1:12" ht="14.65" thickBot="1" x14ac:dyDescent="0.5">
      <c r="A12" s="7" t="s">
        <v>18</v>
      </c>
      <c r="B12" s="7">
        <v>0.94566595755524396</v>
      </c>
      <c r="C12" s="7">
        <v>0.94714078445020855</v>
      </c>
      <c r="D12" s="7">
        <v>0.94714078445020844</v>
      </c>
      <c r="E12" s="7">
        <v>-0.83834423777422762</v>
      </c>
      <c r="F12" s="7">
        <v>0.23875895586908816</v>
      </c>
      <c r="G12" s="7">
        <v>0.23875895586908838</v>
      </c>
      <c r="H12" s="7">
        <v>0.93976900369156713</v>
      </c>
      <c r="I12" s="7">
        <v>0.95272728931449224</v>
      </c>
      <c r="J12" s="7">
        <v>-0.83226812288522256</v>
      </c>
      <c r="K12" s="7">
        <v>0.95272728931449258</v>
      </c>
      <c r="L12" s="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FCB7-8A1B-4216-8A60-F127A5BF31D5}">
  <dimension ref="A1:L32"/>
  <sheetViews>
    <sheetView zoomScale="52" zoomScaleNormal="52" workbookViewId="0">
      <selection activeCell="C15" sqref="C12:D15"/>
    </sheetView>
  </sheetViews>
  <sheetFormatPr defaultRowHeight="14.25" x14ac:dyDescent="0.45"/>
  <cols>
    <col min="1" max="1" width="5" bestFit="1" customWidth="1"/>
    <col min="2" max="2" width="10.73046875" bestFit="1" customWidth="1"/>
    <col min="3" max="3" width="13.33203125" bestFit="1" customWidth="1"/>
    <col min="4" max="4" width="9.46484375" customWidth="1"/>
    <col min="5" max="5" width="12.06640625" bestFit="1" customWidth="1"/>
    <col min="6" max="6" width="18.9296875" bestFit="1" customWidth="1"/>
    <col min="7" max="7" width="14.796875" bestFit="1" customWidth="1"/>
    <col min="8" max="8" width="14.86328125" bestFit="1" customWidth="1"/>
    <col min="9" max="9" width="15.1328125" bestFit="1" customWidth="1"/>
    <col min="10" max="10" width="19.19921875" bestFit="1" customWidth="1"/>
    <col min="11" max="11" width="17.796875" bestFit="1" customWidth="1"/>
    <col min="12" max="12" width="19.46484375" bestFit="1" customWidth="1"/>
  </cols>
  <sheetData>
    <row r="1" spans="1:12" x14ac:dyDescent="0.45">
      <c r="A1" t="s">
        <v>0</v>
      </c>
      <c r="B1" t="s">
        <v>1</v>
      </c>
      <c r="C1" s="3" t="s">
        <v>2</v>
      </c>
      <c r="D1" s="2" t="s">
        <v>5</v>
      </c>
      <c r="E1" t="s">
        <v>6</v>
      </c>
      <c r="F1" s="3" t="s">
        <v>7</v>
      </c>
      <c r="G1" t="s">
        <v>8</v>
      </c>
      <c r="H1" t="s">
        <v>9</v>
      </c>
      <c r="I1" s="2" t="s">
        <v>12</v>
      </c>
      <c r="J1" s="3" t="s">
        <v>10</v>
      </c>
      <c r="K1" s="1" t="s">
        <v>18</v>
      </c>
      <c r="L1" s="1" t="s">
        <v>17</v>
      </c>
    </row>
    <row r="2" spans="1:12" x14ac:dyDescent="0.45">
      <c r="A2">
        <v>1990</v>
      </c>
      <c r="B2">
        <v>5327231061</v>
      </c>
      <c r="C2" s="3">
        <v>5.327231061</v>
      </c>
      <c r="D2" s="2">
        <v>1.7100000000000001E-2</v>
      </c>
      <c r="E2">
        <v>89789503</v>
      </c>
      <c r="F2" s="3">
        <v>8.9789502999999993</v>
      </c>
      <c r="G2">
        <v>36</v>
      </c>
      <c r="H2">
        <v>2290228096</v>
      </c>
      <c r="I2" s="2">
        <f>0.0262</f>
        <v>2.6200000000000001E-2</v>
      </c>
      <c r="J2" s="3">
        <v>2.2902280959999999</v>
      </c>
      <c r="K2">
        <f t="shared" ref="K2:K31" si="0">L2/1000000000</f>
        <v>5.5937999999999999</v>
      </c>
      <c r="L2">
        <v>5593800000</v>
      </c>
    </row>
    <row r="3" spans="1:12" x14ac:dyDescent="0.45">
      <c r="A3">
        <v>1991</v>
      </c>
      <c r="B3">
        <v>5414289444</v>
      </c>
      <c r="C3" s="3">
        <v>5.4142894439999996</v>
      </c>
      <c r="D3" s="2">
        <v>1.6299999999999999E-2</v>
      </c>
      <c r="E3">
        <v>87058383</v>
      </c>
      <c r="F3" s="3">
        <v>8.7058382999999999</v>
      </c>
      <c r="G3">
        <v>36</v>
      </c>
      <c r="H3">
        <v>2347462336</v>
      </c>
      <c r="I3" s="2">
        <f t="shared" ref="I3:I28" si="1">(H3-H2)/H2</f>
        <v>2.4990628706355718E-2</v>
      </c>
      <c r="J3" s="3">
        <v>2.347462336</v>
      </c>
      <c r="K3">
        <f t="shared" si="0"/>
        <v>6.0761399999999997</v>
      </c>
      <c r="L3">
        <v>6076140000</v>
      </c>
    </row>
    <row r="4" spans="1:12" x14ac:dyDescent="0.45">
      <c r="A4">
        <v>1992</v>
      </c>
      <c r="B4">
        <v>5498919809</v>
      </c>
      <c r="C4" s="3">
        <v>5.4989198090000002</v>
      </c>
      <c r="D4" s="2">
        <v>1.5599999999999999E-2</v>
      </c>
      <c r="E4">
        <v>84630365</v>
      </c>
      <c r="F4" s="3">
        <v>8.4630364999999994</v>
      </c>
      <c r="G4">
        <v>37</v>
      </c>
      <c r="H4">
        <v>2404337297</v>
      </c>
      <c r="I4" s="2">
        <f t="shared" si="1"/>
        <v>2.422827413576871E-2</v>
      </c>
      <c r="J4" s="3">
        <v>2.4043372970000001</v>
      </c>
      <c r="K4">
        <f t="shared" si="0"/>
        <v>5.9112600000000004</v>
      </c>
      <c r="L4">
        <v>5911260000</v>
      </c>
    </row>
    <row r="5" spans="1:12" x14ac:dyDescent="0.45">
      <c r="A5">
        <v>1993</v>
      </c>
      <c r="B5">
        <v>5581597546</v>
      </c>
      <c r="C5" s="3">
        <v>5.5815975460000002</v>
      </c>
      <c r="D5" s="2">
        <v>1.4999999999999999E-2</v>
      </c>
      <c r="E5">
        <v>82677737</v>
      </c>
      <c r="F5" s="3">
        <v>8.2677736999999993</v>
      </c>
      <c r="G5">
        <v>37</v>
      </c>
      <c r="H5">
        <v>2461223528</v>
      </c>
      <c r="I5" s="2">
        <f t="shared" si="1"/>
        <v>2.3659838023134074E-2</v>
      </c>
      <c r="J5" s="3">
        <v>2.4612235280000001</v>
      </c>
      <c r="K5">
        <f t="shared" si="0"/>
        <v>5.5055399999999999</v>
      </c>
      <c r="L5">
        <v>5505540000</v>
      </c>
    </row>
    <row r="6" spans="1:12" x14ac:dyDescent="0.45">
      <c r="A6">
        <v>1994</v>
      </c>
      <c r="B6">
        <v>5663150427</v>
      </c>
      <c r="C6" s="3">
        <v>5.6631504269999997</v>
      </c>
      <c r="D6" s="2">
        <v>1.46E-2</v>
      </c>
      <c r="E6">
        <v>81552881</v>
      </c>
      <c r="F6" s="3">
        <v>8.1552880999999999</v>
      </c>
      <c r="G6">
        <v>38</v>
      </c>
      <c r="H6">
        <v>2518254111</v>
      </c>
      <c r="I6" s="2">
        <f t="shared" si="1"/>
        <v>2.3171638963789397E-2</v>
      </c>
      <c r="J6" s="3">
        <v>2.5182541110000001</v>
      </c>
      <c r="K6">
        <f t="shared" si="0"/>
        <v>5.59884</v>
      </c>
      <c r="L6">
        <v>5598840000</v>
      </c>
    </row>
    <row r="7" spans="1:12" x14ac:dyDescent="0.45">
      <c r="A7">
        <v>1995</v>
      </c>
      <c r="B7">
        <v>5744212979</v>
      </c>
      <c r="C7" s="3">
        <v>5.7442129790000003</v>
      </c>
      <c r="D7" s="2">
        <v>1.43E-2</v>
      </c>
      <c r="E7">
        <v>81062552</v>
      </c>
      <c r="F7" s="3">
        <v>8.1062551999999997</v>
      </c>
      <c r="G7">
        <v>39</v>
      </c>
      <c r="H7">
        <v>2575505235</v>
      </c>
      <c r="I7" s="2">
        <f t="shared" si="1"/>
        <v>2.2734450725175447E-2</v>
      </c>
      <c r="J7" s="3">
        <v>2.5755052350000001</v>
      </c>
      <c r="K7">
        <f t="shared" si="0"/>
        <v>5.2392599999999998</v>
      </c>
      <c r="L7">
        <v>5239260000</v>
      </c>
    </row>
    <row r="8" spans="1:12" x14ac:dyDescent="0.45">
      <c r="A8">
        <v>1996</v>
      </c>
      <c r="B8">
        <v>5824891951</v>
      </c>
      <c r="C8" s="3">
        <v>5.8248919509999997</v>
      </c>
      <c r="D8" s="2">
        <v>1.4E-2</v>
      </c>
      <c r="E8">
        <v>80678972</v>
      </c>
      <c r="F8" s="3">
        <v>8.0678972000000009</v>
      </c>
      <c r="G8">
        <v>39</v>
      </c>
      <c r="H8">
        <v>2632941583</v>
      </c>
      <c r="I8" s="2">
        <f t="shared" si="1"/>
        <v>2.2301002234227648E-2</v>
      </c>
      <c r="J8" s="3">
        <v>2.632941583</v>
      </c>
      <c r="K8">
        <f t="shared" si="0"/>
        <v>6.1986600000000003</v>
      </c>
      <c r="L8">
        <v>6198660000</v>
      </c>
    </row>
    <row r="9" spans="1:12" x14ac:dyDescent="0.45">
      <c r="A9">
        <v>1997</v>
      </c>
      <c r="B9">
        <v>5905045788</v>
      </c>
      <c r="C9" s="3">
        <v>5.9050457879999998</v>
      </c>
      <c r="D9" s="2">
        <v>1.38E-2</v>
      </c>
      <c r="E9">
        <v>80153837</v>
      </c>
      <c r="F9" s="3">
        <v>8.0153836999999992</v>
      </c>
      <c r="G9">
        <v>40</v>
      </c>
      <c r="H9">
        <v>2690813541</v>
      </c>
      <c r="I9" s="2">
        <f t="shared" si="1"/>
        <v>2.1979962781422637E-2</v>
      </c>
      <c r="J9" s="3">
        <v>2.6908135409999998</v>
      </c>
      <c r="K9">
        <f t="shared" si="0"/>
        <v>5.99322</v>
      </c>
      <c r="L9">
        <v>5993220000</v>
      </c>
    </row>
    <row r="10" spans="1:12" x14ac:dyDescent="0.45">
      <c r="A10">
        <v>1998</v>
      </c>
      <c r="B10">
        <v>5984793942</v>
      </c>
      <c r="C10" s="3">
        <v>5.9847939419999996</v>
      </c>
      <c r="D10" s="2">
        <v>1.35E-2</v>
      </c>
      <c r="E10">
        <v>79748154</v>
      </c>
      <c r="F10" s="3">
        <v>7.9748153999999998</v>
      </c>
      <c r="G10">
        <v>40</v>
      </c>
      <c r="H10">
        <v>2749213598</v>
      </c>
      <c r="I10" s="2">
        <f t="shared" si="1"/>
        <v>2.1703494541764682E-2</v>
      </c>
      <c r="J10" s="3">
        <v>2.7492135979999999</v>
      </c>
      <c r="K10">
        <f t="shared" si="0"/>
        <v>6.5319599999999998</v>
      </c>
      <c r="L10">
        <v>6531960000</v>
      </c>
    </row>
    <row r="11" spans="1:12" x14ac:dyDescent="0.45">
      <c r="A11">
        <v>1999</v>
      </c>
      <c r="B11">
        <v>6064239055</v>
      </c>
      <c r="C11" s="3">
        <v>6.0642390549999998</v>
      </c>
      <c r="D11" s="2">
        <v>1.3299999999999999E-2</v>
      </c>
      <c r="E11">
        <v>79445113</v>
      </c>
      <c r="F11" s="3">
        <v>7.9445113000000003</v>
      </c>
      <c r="G11">
        <v>41</v>
      </c>
      <c r="H11">
        <v>2808231655</v>
      </c>
      <c r="I11" s="2">
        <f t="shared" si="1"/>
        <v>2.1467250504993318E-2</v>
      </c>
      <c r="J11" s="3">
        <v>2.8082316550000002</v>
      </c>
      <c r="K11">
        <f t="shared" si="0"/>
        <v>7.8830400000000003</v>
      </c>
      <c r="L11">
        <v>7883040000</v>
      </c>
    </row>
    <row r="12" spans="1:12" x14ac:dyDescent="0.45">
      <c r="A12">
        <v>2000</v>
      </c>
      <c r="B12">
        <v>6143494000</v>
      </c>
      <c r="C12" s="3">
        <v>6.1434939999999996</v>
      </c>
      <c r="D12" s="2">
        <v>1.3100000000000001E-2</v>
      </c>
      <c r="E12">
        <v>79255000</v>
      </c>
      <c r="F12" s="3">
        <v>7.9255000000000004</v>
      </c>
      <c r="G12">
        <v>41</v>
      </c>
      <c r="H12">
        <v>2868308000</v>
      </c>
      <c r="I12" s="2">
        <f t="shared" si="1"/>
        <v>2.1392944877975176E-2</v>
      </c>
      <c r="J12" s="3">
        <v>2.8683079999999999</v>
      </c>
      <c r="K12">
        <f t="shared" si="0"/>
        <v>6.8246399999999996</v>
      </c>
      <c r="L12">
        <v>6824640000</v>
      </c>
    </row>
    <row r="13" spans="1:12" x14ac:dyDescent="0.45">
      <c r="A13">
        <v>2001</v>
      </c>
      <c r="B13">
        <v>6222627000</v>
      </c>
      <c r="C13" s="3">
        <v>6.2226270000000001</v>
      </c>
      <c r="D13" s="2">
        <v>1.29E-2</v>
      </c>
      <c r="E13">
        <v>79133000</v>
      </c>
      <c r="F13" s="3">
        <v>7.9132999999999996</v>
      </c>
      <c r="G13">
        <v>42</v>
      </c>
      <c r="H13">
        <v>2933079000</v>
      </c>
      <c r="I13" s="2">
        <f t="shared" si="1"/>
        <v>2.2581605601629952E-2</v>
      </c>
      <c r="J13" s="3">
        <v>2.9330790000000002</v>
      </c>
      <c r="K13">
        <f t="shared" si="0"/>
        <v>6.4741200000000001</v>
      </c>
      <c r="L13">
        <v>6474120000</v>
      </c>
    </row>
    <row r="14" spans="1:12" x14ac:dyDescent="0.45">
      <c r="A14">
        <v>2002</v>
      </c>
      <c r="B14">
        <v>6301773000</v>
      </c>
      <c r="C14" s="3">
        <v>6.3017729999999998</v>
      </c>
      <c r="D14" s="2">
        <v>1.2699999999999999E-2</v>
      </c>
      <c r="E14">
        <v>79147000</v>
      </c>
      <c r="F14" s="3">
        <v>7.9146999999999998</v>
      </c>
      <c r="G14">
        <v>42</v>
      </c>
      <c r="H14">
        <v>3001808000</v>
      </c>
      <c r="I14" s="2">
        <f t="shared" si="1"/>
        <v>2.3432372602306312E-2</v>
      </c>
      <c r="J14" s="3">
        <v>3.001808</v>
      </c>
      <c r="K14">
        <f t="shared" si="0"/>
        <v>7.3574999999999999</v>
      </c>
      <c r="L14">
        <v>7357500000</v>
      </c>
    </row>
    <row r="15" spans="1:12" x14ac:dyDescent="0.45">
      <c r="A15">
        <v>2003</v>
      </c>
      <c r="B15">
        <v>6381185000</v>
      </c>
      <c r="C15" s="3">
        <v>6.3811850000000003</v>
      </c>
      <c r="D15" s="2">
        <v>1.26E-2</v>
      </c>
      <c r="E15">
        <v>79412000</v>
      </c>
      <c r="F15" s="3">
        <v>7.9412000000000003</v>
      </c>
      <c r="G15">
        <v>43</v>
      </c>
      <c r="H15">
        <v>3071744000</v>
      </c>
      <c r="I15" s="2">
        <f t="shared" si="1"/>
        <v>2.3297959096651086E-2</v>
      </c>
      <c r="J15" s="3">
        <v>3.0717439999999998</v>
      </c>
      <c r="K15">
        <f t="shared" si="0"/>
        <v>6.3301800000000004</v>
      </c>
      <c r="L15">
        <v>6330180000</v>
      </c>
    </row>
    <row r="16" spans="1:12" x14ac:dyDescent="0.45">
      <c r="A16">
        <v>2004</v>
      </c>
      <c r="B16">
        <v>6461159000</v>
      </c>
      <c r="C16" s="3">
        <v>6.4611590000000003</v>
      </c>
      <c r="D16" s="2">
        <v>1.2500000000000001E-2</v>
      </c>
      <c r="E16">
        <v>79974000</v>
      </c>
      <c r="F16" s="3">
        <v>7.9973999999999998</v>
      </c>
      <c r="G16">
        <v>43</v>
      </c>
      <c r="H16">
        <v>3143045000</v>
      </c>
      <c r="I16" s="2">
        <f t="shared" si="1"/>
        <v>2.3211895262105174E-2</v>
      </c>
      <c r="J16" s="3">
        <v>3.1430449999999999</v>
      </c>
      <c r="K16">
        <f t="shared" si="0"/>
        <v>6.9647399999999999</v>
      </c>
      <c r="L16">
        <v>6964740000</v>
      </c>
    </row>
    <row r="17" spans="1:12" x14ac:dyDescent="0.45">
      <c r="A17">
        <v>2005</v>
      </c>
      <c r="B17">
        <v>6541907000</v>
      </c>
      <c r="C17" s="3">
        <v>6.5419070000000001</v>
      </c>
      <c r="D17" s="2">
        <v>1.2500000000000001E-2</v>
      </c>
      <c r="E17">
        <v>80748000</v>
      </c>
      <c r="F17" s="3">
        <v>8.0747999999999998</v>
      </c>
      <c r="G17">
        <v>44</v>
      </c>
      <c r="H17">
        <v>3215906000</v>
      </c>
      <c r="I17" s="2">
        <f t="shared" si="1"/>
        <v>2.3181659823515093E-2</v>
      </c>
      <c r="J17" s="3">
        <v>3.2159059999999999</v>
      </c>
      <c r="K17">
        <f t="shared" si="0"/>
        <v>6.6700799999999996</v>
      </c>
      <c r="L17">
        <v>6670080000</v>
      </c>
    </row>
    <row r="18" spans="1:12" x14ac:dyDescent="0.45">
      <c r="A18">
        <v>2006</v>
      </c>
      <c r="B18">
        <v>6623518000</v>
      </c>
      <c r="C18" s="3">
        <v>6.6235179999999998</v>
      </c>
      <c r="D18" s="2">
        <v>1.2500000000000001E-2</v>
      </c>
      <c r="E18">
        <v>81611000</v>
      </c>
      <c r="F18" s="3">
        <v>8.1610999999999994</v>
      </c>
      <c r="G18">
        <v>44</v>
      </c>
      <c r="H18">
        <v>3289446000</v>
      </c>
      <c r="I18" s="2">
        <f t="shared" si="1"/>
        <v>2.2867583816193634E-2</v>
      </c>
      <c r="J18" s="3">
        <v>3.2894459999999999</v>
      </c>
      <c r="K18">
        <f t="shared" si="0"/>
        <v>8.1240000000000006</v>
      </c>
      <c r="L18">
        <v>8124000000</v>
      </c>
    </row>
    <row r="19" spans="1:12" x14ac:dyDescent="0.45">
      <c r="A19">
        <v>2007</v>
      </c>
      <c r="B19">
        <v>6705947000</v>
      </c>
      <c r="C19" s="3">
        <v>6.7059470000000001</v>
      </c>
      <c r="D19" s="2">
        <v>1.24E-2</v>
      </c>
      <c r="E19">
        <v>82429000</v>
      </c>
      <c r="F19" s="3">
        <v>8.2429000000000006</v>
      </c>
      <c r="G19">
        <v>45</v>
      </c>
      <c r="H19">
        <v>3363610000</v>
      </c>
      <c r="I19" s="2">
        <f t="shared" si="1"/>
        <v>2.2546045747521011E-2</v>
      </c>
      <c r="J19" s="3">
        <v>3.36361</v>
      </c>
      <c r="K19">
        <f t="shared" si="0"/>
        <v>7.3105200000000004</v>
      </c>
      <c r="L19">
        <v>7310520000</v>
      </c>
    </row>
    <row r="20" spans="1:12" x14ac:dyDescent="0.45">
      <c r="A20">
        <v>2008</v>
      </c>
      <c r="B20">
        <v>6789089000</v>
      </c>
      <c r="C20" s="3">
        <v>6.7890889999999997</v>
      </c>
      <c r="D20" s="2">
        <v>1.24E-2</v>
      </c>
      <c r="E20">
        <v>83142000</v>
      </c>
      <c r="F20" s="3">
        <v>8.3141999999999996</v>
      </c>
      <c r="G20">
        <v>46</v>
      </c>
      <c r="H20">
        <v>3439719000</v>
      </c>
      <c r="I20" s="2">
        <f t="shared" si="1"/>
        <v>2.2627177348146784E-2</v>
      </c>
      <c r="J20" s="3">
        <v>3.4397190000000002</v>
      </c>
      <c r="K20">
        <f t="shared" si="0"/>
        <v>8.0880600000000005</v>
      </c>
      <c r="L20">
        <v>8088060000</v>
      </c>
    </row>
    <row r="21" spans="1:12" x14ac:dyDescent="0.45">
      <c r="A21">
        <v>2009</v>
      </c>
      <c r="B21">
        <v>6872767000</v>
      </c>
      <c r="C21" s="3">
        <v>6.8727669999999996</v>
      </c>
      <c r="D21" s="2">
        <v>1.23E-2</v>
      </c>
      <c r="E21">
        <v>83678000</v>
      </c>
      <c r="F21" s="3">
        <v>8.3678000000000008</v>
      </c>
      <c r="G21">
        <v>47</v>
      </c>
      <c r="H21">
        <v>3516830000</v>
      </c>
      <c r="I21" s="2">
        <f t="shared" si="1"/>
        <v>2.2417819595147163E-2</v>
      </c>
      <c r="J21" s="3">
        <v>3.5168300000000001</v>
      </c>
      <c r="K21">
        <f t="shared" si="0"/>
        <v>7.6724399999999999</v>
      </c>
      <c r="L21">
        <v>7672440000</v>
      </c>
    </row>
    <row r="22" spans="1:12" x14ac:dyDescent="0.45">
      <c r="A22">
        <v>2010</v>
      </c>
      <c r="B22">
        <v>6956824000</v>
      </c>
      <c r="C22" s="3">
        <v>6.9568240000000001</v>
      </c>
      <c r="D22" s="2">
        <v>1.2200000000000001E-2</v>
      </c>
      <c r="E22">
        <v>84057000</v>
      </c>
      <c r="F22" s="3">
        <v>8.4056999999999995</v>
      </c>
      <c r="G22">
        <v>47</v>
      </c>
      <c r="H22">
        <v>3594868000</v>
      </c>
      <c r="I22" s="2">
        <f t="shared" si="1"/>
        <v>2.218986985438591E-2</v>
      </c>
      <c r="J22" s="3">
        <v>3.594868</v>
      </c>
      <c r="K22">
        <f t="shared" si="0"/>
        <v>8.4045000000000005</v>
      </c>
      <c r="L22">
        <v>8404500000</v>
      </c>
    </row>
    <row r="23" spans="1:12" x14ac:dyDescent="0.45">
      <c r="A23">
        <v>2011</v>
      </c>
      <c r="B23">
        <v>7041194000</v>
      </c>
      <c r="C23" s="3">
        <v>7.041194</v>
      </c>
      <c r="D23" s="2">
        <v>1.21E-2</v>
      </c>
      <c r="E23">
        <v>84371000</v>
      </c>
      <c r="F23" s="3">
        <v>8.4370999999999992</v>
      </c>
      <c r="G23">
        <v>47</v>
      </c>
      <c r="H23">
        <v>3671424000</v>
      </c>
      <c r="I23" s="2">
        <f t="shared" si="1"/>
        <v>2.1295914064160353E-2</v>
      </c>
      <c r="J23" s="3">
        <v>3.671424</v>
      </c>
      <c r="K23">
        <f t="shared" si="0"/>
        <v>8.4796200000000006</v>
      </c>
      <c r="L23">
        <v>8479620000</v>
      </c>
    </row>
    <row r="24" spans="1:12" x14ac:dyDescent="0.45">
      <c r="A24">
        <v>2012</v>
      </c>
      <c r="B24">
        <v>7125828000</v>
      </c>
      <c r="C24" s="3">
        <v>7.1258280000000003</v>
      </c>
      <c r="D24" s="2">
        <v>1.2E-2</v>
      </c>
      <c r="E24">
        <v>84634000</v>
      </c>
      <c r="F24" s="3">
        <v>8.4634</v>
      </c>
      <c r="G24">
        <v>48</v>
      </c>
      <c r="H24">
        <v>3747843000</v>
      </c>
      <c r="I24" s="2">
        <f t="shared" si="1"/>
        <v>2.0814539535613429E-2</v>
      </c>
      <c r="J24" s="3">
        <v>3.747843</v>
      </c>
      <c r="K24">
        <f t="shared" si="0"/>
        <v>9.07104</v>
      </c>
      <c r="L24">
        <v>9071040000</v>
      </c>
    </row>
    <row r="25" spans="1:12" x14ac:dyDescent="0.45">
      <c r="A25">
        <v>2013</v>
      </c>
      <c r="B25">
        <v>7210582000</v>
      </c>
      <c r="C25" s="3">
        <v>7.2105819999999996</v>
      </c>
      <c r="D25" s="2">
        <v>1.1900000000000001E-2</v>
      </c>
      <c r="E25">
        <v>84754000</v>
      </c>
      <c r="F25" s="3">
        <v>8.4754000000000005</v>
      </c>
      <c r="G25">
        <v>48</v>
      </c>
      <c r="H25">
        <v>3824990000</v>
      </c>
      <c r="I25" s="2">
        <f t="shared" si="1"/>
        <v>2.0584373464950373E-2</v>
      </c>
      <c r="J25" s="3">
        <v>3.8249900000000001</v>
      </c>
      <c r="K25">
        <f t="shared" si="0"/>
        <v>9.2345400000000009</v>
      </c>
      <c r="L25">
        <v>9234540000</v>
      </c>
    </row>
    <row r="26" spans="1:12" x14ac:dyDescent="0.45">
      <c r="A26">
        <v>2014</v>
      </c>
      <c r="B26">
        <v>7295291000</v>
      </c>
      <c r="C26" s="3">
        <v>7.2952909999999997</v>
      </c>
      <c r="D26" s="2">
        <v>1.17E-2</v>
      </c>
      <c r="E26">
        <v>84709000</v>
      </c>
      <c r="F26" s="3">
        <v>8.4709000000000003</v>
      </c>
      <c r="G26">
        <v>49</v>
      </c>
      <c r="H26">
        <v>3902832000</v>
      </c>
      <c r="I26" s="2">
        <f t="shared" si="1"/>
        <v>2.0350902878177458E-2</v>
      </c>
      <c r="J26" s="3">
        <v>3.9028320000000001</v>
      </c>
      <c r="K26">
        <f t="shared" si="0"/>
        <v>9.0179399999999994</v>
      </c>
      <c r="L26">
        <v>9017940000</v>
      </c>
    </row>
    <row r="27" spans="1:12" x14ac:dyDescent="0.45">
      <c r="A27">
        <v>2015</v>
      </c>
      <c r="B27">
        <v>7379797000</v>
      </c>
      <c r="C27" s="3">
        <v>7.3797969999999999</v>
      </c>
      <c r="D27" s="2">
        <v>1.1599999999999999E-2</v>
      </c>
      <c r="E27">
        <v>84506000</v>
      </c>
      <c r="F27" s="3">
        <v>8.4505999999999997</v>
      </c>
      <c r="G27">
        <v>50</v>
      </c>
      <c r="H27">
        <v>3981498000</v>
      </c>
      <c r="I27" s="2">
        <f t="shared" si="1"/>
        <v>2.0156132777429312E-2</v>
      </c>
      <c r="J27" s="3">
        <v>3.9814980000000002</v>
      </c>
      <c r="K27">
        <f t="shared" si="0"/>
        <v>9.3675599999999992</v>
      </c>
      <c r="L27">
        <v>9367560000</v>
      </c>
    </row>
    <row r="28" spans="1:12" x14ac:dyDescent="0.45">
      <c r="A28">
        <v>2016</v>
      </c>
      <c r="B28">
        <v>7464022000</v>
      </c>
      <c r="C28" s="3">
        <v>7.4640219999999999</v>
      </c>
      <c r="D28" s="2">
        <v>1.14E-2</v>
      </c>
      <c r="E28">
        <v>84225000</v>
      </c>
      <c r="F28" s="3">
        <v>8.4224999999999994</v>
      </c>
      <c r="G28">
        <v>50</v>
      </c>
      <c r="H28">
        <v>4060653000</v>
      </c>
      <c r="I28" s="2">
        <f t="shared" si="1"/>
        <v>1.9880708215852427E-2</v>
      </c>
      <c r="J28" s="3">
        <v>4.0606530000000003</v>
      </c>
      <c r="K28">
        <f t="shared" si="0"/>
        <v>9.7390799999999995</v>
      </c>
      <c r="L28">
        <v>9739080000</v>
      </c>
    </row>
    <row r="29" spans="1:12" x14ac:dyDescent="0.45">
      <c r="A29">
        <v>2017</v>
      </c>
      <c r="B29">
        <v>7547859000</v>
      </c>
      <c r="C29" s="3">
        <v>7.5478589999999999</v>
      </c>
      <c r="D29" s="2">
        <v>1.12E-2</v>
      </c>
      <c r="E29">
        <v>83837000</v>
      </c>
      <c r="F29" s="3">
        <v>8.3836999999999993</v>
      </c>
      <c r="G29">
        <v>51</v>
      </c>
      <c r="H29">
        <v>4140189000</v>
      </c>
      <c r="I29" s="2">
        <f t="shared" ref="I29:I32" si="2">(H29-H28)/H28</f>
        <v>1.9586997460753233E-2</v>
      </c>
      <c r="J29" s="3">
        <v>4.1401890000000003</v>
      </c>
      <c r="K29">
        <f t="shared" si="0"/>
        <v>9.8215800000000009</v>
      </c>
      <c r="L29">
        <v>9821580000</v>
      </c>
    </row>
    <row r="30" spans="1:12" x14ac:dyDescent="0.45">
      <c r="A30">
        <v>2018</v>
      </c>
      <c r="B30">
        <v>7631091000</v>
      </c>
      <c r="C30" s="3">
        <v>7.6310909999999996</v>
      </c>
      <c r="D30" s="2">
        <v>1.0999999999999999E-2</v>
      </c>
      <c r="E30">
        <v>83232000</v>
      </c>
      <c r="F30" s="3">
        <v>8.3231999999999999</v>
      </c>
      <c r="G30">
        <v>51</v>
      </c>
      <c r="H30">
        <v>4219817000</v>
      </c>
      <c r="I30" s="2">
        <f t="shared" si="2"/>
        <v>1.9232938399672092E-2</v>
      </c>
      <c r="J30" s="3">
        <v>4.2198169999999999</v>
      </c>
      <c r="K30">
        <f t="shared" si="0"/>
        <v>10.34778</v>
      </c>
      <c r="L30">
        <v>10347780000</v>
      </c>
    </row>
    <row r="31" spans="1:12" x14ac:dyDescent="0.45">
      <c r="A31">
        <v>2019</v>
      </c>
      <c r="B31">
        <v>7713468000</v>
      </c>
      <c r="C31" s="3">
        <v>7.7134679999999998</v>
      </c>
      <c r="D31" s="2">
        <v>1.0800000000000001E-2</v>
      </c>
      <c r="E31">
        <v>82377000</v>
      </c>
      <c r="F31" s="3">
        <v>8.2377000000000002</v>
      </c>
      <c r="G31">
        <v>52</v>
      </c>
      <c r="H31">
        <v>4299439000</v>
      </c>
      <c r="I31" s="2">
        <f t="shared" si="2"/>
        <v>1.8868590746944712E-2</v>
      </c>
      <c r="J31" s="3">
        <v>4.2994389999999996</v>
      </c>
      <c r="K31">
        <f t="shared" si="0"/>
        <v>9.9031800000000008</v>
      </c>
      <c r="L31">
        <v>9903180000</v>
      </c>
    </row>
    <row r="32" spans="1:12" x14ac:dyDescent="0.45">
      <c r="A32">
        <v>2020</v>
      </c>
      <c r="B32">
        <v>7795000000</v>
      </c>
      <c r="C32" s="3">
        <v>7.7949999999999999</v>
      </c>
      <c r="D32" s="2">
        <v>1.0500000000000001E-2</v>
      </c>
      <c r="E32">
        <v>81331000</v>
      </c>
      <c r="F32" s="3">
        <v>8.1331000000000007</v>
      </c>
      <c r="G32">
        <v>52</v>
      </c>
      <c r="H32">
        <v>4378900000</v>
      </c>
      <c r="I32" s="2">
        <f t="shared" si="2"/>
        <v>1.8481713544488014E-2</v>
      </c>
      <c r="J32" s="3">
        <v>4.3788999999999998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64FE-453A-4CF5-8B37-94C895E51C9D}">
  <dimension ref="A1"/>
  <sheetViews>
    <sheetView zoomScale="133" zoomScaleNormal="133"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F A A B Q S w M E F A A C A A g A w 3 H G V j d g W 8 q l A A A A 9 w A A A B I A H A B D b 2 5 m a W c v U G F j a 2 F n Z S 5 4 b W w g o h g A K K A U A A A A A A A A A A A A A A A A A A A A A A A A A A A A h Y 9 B D o I w F E S v Q r q n L U i M I Z + y c C u J i Y l x 2 5 Q K j f A x t F j u 5 s I j e Q U x i r p z O T M v m Z n 7 9 Q b 5 2 D b B R f f W d J i R i H I S a F R d a b D K y O C O 4 Y r k A r Z S n W S l g w l G m 4 6 2 z E j t 3 D l l z H t P / Y J 2 f c V i z i N 2 K D Y 7 V e t W k g 9 s / s O h Q e s k K k 0 E 7 F 9 j R E y j a E k T n l A O b D a h M P g F 4 m n v M / 0 x Y T 0 0 b u i 1 0 B h O F c B m D e x 9 Q j w A U E s D B B Q A A g A I A M N x x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c c Z W b L + T 9 1 k C A A A S D A A A E w A c A E Z v c m 1 1 b G F z L 1 N l Y 3 R p b 2 4 x L m 0 g o h g A K K A U A A A A A A A A A A A A A A A A A A A A A A A A A A A A 1 Z V v j 5 p A E M b f m / g d J l y a Y I J W U N u k F 1 5 Y 6 J 9 7 0 a u t X p N G j N m D r R J h 1 + 4 u X q 2 5 7 9 7 l 4 A Q V C G m 8 5 I 4 3 w M w 4 8 8 z v W Z V j V / i U w D i 5 6 5 f N R r P B l 4 h h D y 6 U O 8 o C r 7 2 m 6 y h A c V o B E w I s m g 2 Q 1 5 h G z M U y Y v F N x 6 Z u F G I i 1 I 9 + g D s W J U K + c F W x 3 j k 3 H D P u u B j 9 R c 5 X g m 3 m b 7 B j Y 7 4 S d O 3 Y P 8 A a g t E 1 e s 7 x s I 7 L N 0 p L m 9 o 4 8 E N f Y G Y q m q K B R Y M o J N x 8 q 8 E H 4 l L P J w t T N w a G B t 8 i K v B Y b A N s Z o + d a 0 r w r K U l m i + U E a O h z H n w G S N P C o t X m q B b W Z h m 0 r i a r K f B N I 0 P g 2 D s o g A x b g o W 5 V t a S 0 Q W s u N k u 8 Z Z u w l D h P + i L E w E x 0 m u F s z X d j t l i x G T q 1 0 R 8 a b f i S v v N d g p O e 4 n u f g T w X a + Y P R O L O d r L K U S g R Z Y V o 7 2 L y X l h Z P m H i b c F 9 v 5 K j R O C y J 2 i 8 i 8 S t B x R b W m + 4 z e 0 P M k D S v i g o Y Z P R l N u K l H f D V Q R v s h o L 6 / b s k Q R u 4 S p t n w 2 W u 9 + 3 h l k 7 5 j y i T y e F p y h r J x a S q N q 0 e q t L 1 D h 5 4 U K K k y 5 s S F A u 5 F p C v Z l p D U i 1 G e I p D t f z 7 I g k Q W q H o X / s C X D O u B 6 o x s B V e 9 J l j 9 6 c i W 7 v S E z I 2 a z P W 4 / 0 3 c H 3 K / d o d n + X h 8 z R N t 1 C R v P G P y p W T + x 5 N e T U 8 e 1 E y o Q A F 8 S p W / K v k K 5 K b O K q z o 1 b S i d z Y r C u Q / d 3 v 6 N e 3 p P U p v U 9 K O d z q X S / 2 a L v X P 5 l L 5 F i / R w E F N A / t x f z s R B 7 I t 8 N + w C v N / 3 X n p V Y 4 N a j o 2 e J m O F T E 6 q 4 3 N h k 8 q 4 F 7 + A 1 B L A Q I t A B Q A A g A I A M N x x l Y 3 Y F v K p Q A A A P c A A A A S A A A A A A A A A A A A A A A A A A A A A A B D b 2 5 m a W c v U G F j a 2 F n Z S 5 4 b W x Q S w E C L Q A U A A I A C A D D c c Z W D 8 r p q 6 Q A A A D p A A A A E w A A A A A A A A A A A A A A A A D x A A A A W 0 N v b n R l b n R f V H l w Z X N d L n h t b F B L A Q I t A B Q A A g A I A M N x x l Z s v 5 P 3 W Q I A A B I M A A A T A A A A A A A A A A A A A A A A A O I B A A B G b 3 J t d W x h c y 9 T Z W N 0 a W 9 u M S 5 t U E s F B g A A A A A D A A M A w g A A A I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Y A A A A A A A A 3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C 1 w b 3 B 1 b G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3 d v c m x k X 3 B v c H V s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Z U M T I 6 M T Q 6 M D Y u M z c w M j E w N V o i I C 8 + P E V u d H J 5 I F R 5 c G U 9 I k Z p b G x D b 2 x 1 b W 5 U e X B l c y I g V m F s d W U 9 I n N B d 0 1 B Q k F B Q U F 3 Q U R B Q U 1 B Q k E 9 P S I g L z 4 8 R W 5 0 c n k g V H l w Z T 0 i R m l s b E N v b H V t b k 5 h b W V z I i B W Y W x 1 Z T 0 i c 1 s m c X V v d D t 5 Z W F y J n F 1 b 3 Q 7 L C Z x d W 9 0 O 3 B v c H V s Y X R p b 2 4 m c X V v d D s s J n F 1 b 3 Q 7 U G 9 w d W x h d G l v b i A o Q k 4 p J n F 1 b 3 Q 7 L C Z x d W 9 0 O 3 l l Y X J s e V 9 n c m 9 3 d G h f c G V y Y 2 V u d G F n Z S Z x d W 9 0 O y w m c X V v d D t Z Z W F y L W 9 u L X l l Y X I g R 3 J v d 3 R o I C g l K S Z x d W 9 0 O y w m c X V v d D t U b 3 R h b C B H c m 9 3 d G g g K C U p J n F 1 b 3 Q 7 L C Z x d W 9 0 O 3 l l Y X J s e V 9 n c m 9 3 d G g m c X V v d D s s J n F 1 b 3 Q 7 W W V h c m x 5 I G d y b 3 d 0 a C A o M T A g e C B N K S Z x d W 9 0 O y w m c X V v d D t w b 3 B f Z G V u c 2 l 0 e V 9 r b T I m c X V v d D s s J n F 1 b 3 Q 7 R G V u c 2 l 0 e S B w Z X I g c 3 E g a 2 0 m c X V v d D s s J n F 1 b 3 Q 7 d X J i Y W 5 f c G 9 w d W x h d G l v b i Z x d W 9 0 O y w m c X V v d D t V c m J h b i B w b 3 B 1 b G F 0 a W 9 u L i A o Q k 4 p J n F 1 b 3 Q 7 L C Z x d W 9 0 O 3 V y Y m F u X 3 B v c H V s Y X R p b 2 5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s Z C 1 w b 3 B 1 b G F 0 a W 9 u L 0 F 1 d G 9 S Z W 1 v d m V k Q 2 9 s d W 1 u c z E u e 3 l l Y X I s M H 0 m c X V v d D s s J n F 1 b 3 Q 7 U 2 V j d G l v b j E v d 2 9 y b G Q t c G 9 w d W x h d G l v b i 9 B d X R v U m V t b 3 Z l Z E N v b H V t b n M x L n t w b 3 B 1 b G F 0 a W 9 u L D F 9 J n F 1 b 3 Q 7 L C Z x d W 9 0 O 1 N l Y 3 R p b 2 4 x L 3 d v c m x k L X B v c H V s Y X R p b 2 4 v Q X V 0 b 1 J l b W 9 2 Z W R D b 2 x 1 b W 5 z M S 5 7 U G 9 w d W x h d G l v b i A o Q k 4 p L D J 9 J n F 1 b 3 Q 7 L C Z x d W 9 0 O 1 N l Y 3 R p b 2 4 x L 3 d v c m x k L X B v c H V s Y X R p b 2 4 v Q X V 0 b 1 J l b W 9 2 Z W R D b 2 x 1 b W 5 z M S 5 7 e W V h c m x 5 X 2 d y b 3 d 0 a F 9 w Z X J j Z W 5 0 Y W d l L D N 9 J n F 1 b 3 Q 7 L C Z x d W 9 0 O 1 N l Y 3 R p b 2 4 x L 3 d v c m x k L X B v c H V s Y X R p b 2 4 v Q X V 0 b 1 J l b W 9 2 Z W R D b 2 x 1 b W 5 z M S 5 7 W W V h c i 1 v b i 1 5 Z W F y I E d y b 3 d 0 a C A o J S k s N H 0 m c X V v d D s s J n F 1 b 3 Q 7 U 2 V j d G l v b j E v d 2 9 y b G Q t c G 9 w d W x h d G l v b i 9 B d X R v U m V t b 3 Z l Z E N v b H V t b n M x L n t U b 3 R h b C B H c m 9 3 d G g g K C U p L D V 9 J n F 1 b 3 Q 7 L C Z x d W 9 0 O 1 N l Y 3 R p b 2 4 x L 3 d v c m x k L X B v c H V s Y X R p b 2 4 v Q X V 0 b 1 J l b W 9 2 Z W R D b 2 x 1 b W 5 z M S 5 7 e W V h c m x 5 X 2 d y b 3 d 0 a C w 2 f S Z x d W 9 0 O y w m c X V v d D t T Z W N 0 a W 9 u M S 9 3 b 3 J s Z C 1 w b 3 B 1 b G F 0 a W 9 u L 0 F 1 d G 9 S Z W 1 v d m V k Q 2 9 s d W 1 u c z E u e 1 l l Y X J s e S B n c m 9 3 d G g g K D E w I H g g T S k s N 3 0 m c X V v d D s s J n F 1 b 3 Q 7 U 2 V j d G l v b j E v d 2 9 y b G Q t c G 9 w d W x h d G l v b i 9 B d X R v U m V t b 3 Z l Z E N v b H V t b n M x L n t w b 3 B f Z G V u c 2 l 0 e V 9 r b T I s O H 0 m c X V v d D s s J n F 1 b 3 Q 7 U 2 V j d G l v b j E v d 2 9 y b G Q t c G 9 w d W x h d G l v b i 9 B d X R v U m V t b 3 Z l Z E N v b H V t b n M x L n t E Z W 5 z a X R 5 I H B l c i B z c S B r b S w 5 f S Z x d W 9 0 O y w m c X V v d D t T Z W N 0 a W 9 u M S 9 3 b 3 J s Z C 1 w b 3 B 1 b G F 0 a W 9 u L 0 F 1 d G 9 S Z W 1 v d m V k Q 2 9 s d W 1 u c z E u e 3 V y Y m F u X 3 B v c H V s Y X R p b 2 4 s M T B 9 J n F 1 b 3 Q 7 L C Z x d W 9 0 O 1 N l Y 3 R p b 2 4 x L 3 d v c m x k L X B v c H V s Y X R p b 2 4 v Q X V 0 b 1 J l b W 9 2 Z W R D b 2 x 1 b W 5 z M S 5 7 V X J i Y W 4 g c G 9 w d W x h d G l v b i 4 g K E J O K S w x M X 0 m c X V v d D s s J n F 1 b 3 Q 7 U 2 V j d G l v b j E v d 2 9 y b G Q t c G 9 w d W x h d G l v b i 9 B d X R v U m V t b 3 Z l Z E N v b H V t b n M x L n t 1 c m J h b l 9 w b 3 B 1 b G F 0 a W 9 u X 3 B l c m N l b n R h Z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b 3 J s Z C 1 w b 3 B 1 b G F 0 a W 9 u L 0 F 1 d G 9 S Z W 1 v d m V k Q 2 9 s d W 1 u c z E u e 3 l l Y X I s M H 0 m c X V v d D s s J n F 1 b 3 Q 7 U 2 V j d G l v b j E v d 2 9 y b G Q t c G 9 w d W x h d G l v b i 9 B d X R v U m V t b 3 Z l Z E N v b H V t b n M x L n t w b 3 B 1 b G F 0 a W 9 u L D F 9 J n F 1 b 3 Q 7 L C Z x d W 9 0 O 1 N l Y 3 R p b 2 4 x L 3 d v c m x k L X B v c H V s Y X R p b 2 4 v Q X V 0 b 1 J l b W 9 2 Z W R D b 2 x 1 b W 5 z M S 5 7 U G 9 w d W x h d G l v b i A o Q k 4 p L D J 9 J n F 1 b 3 Q 7 L C Z x d W 9 0 O 1 N l Y 3 R p b 2 4 x L 3 d v c m x k L X B v c H V s Y X R p b 2 4 v Q X V 0 b 1 J l b W 9 2 Z W R D b 2 x 1 b W 5 z M S 5 7 e W V h c m x 5 X 2 d y b 3 d 0 a F 9 w Z X J j Z W 5 0 Y W d l L D N 9 J n F 1 b 3 Q 7 L C Z x d W 9 0 O 1 N l Y 3 R p b 2 4 x L 3 d v c m x k L X B v c H V s Y X R p b 2 4 v Q X V 0 b 1 J l b W 9 2 Z W R D b 2 x 1 b W 5 z M S 5 7 W W V h c i 1 v b i 1 5 Z W F y I E d y b 3 d 0 a C A o J S k s N H 0 m c X V v d D s s J n F 1 b 3 Q 7 U 2 V j d G l v b j E v d 2 9 y b G Q t c G 9 w d W x h d G l v b i 9 B d X R v U m V t b 3 Z l Z E N v b H V t b n M x L n t U b 3 R h b C B H c m 9 3 d G g g K C U p L D V 9 J n F 1 b 3 Q 7 L C Z x d W 9 0 O 1 N l Y 3 R p b 2 4 x L 3 d v c m x k L X B v c H V s Y X R p b 2 4 v Q X V 0 b 1 J l b W 9 2 Z W R D b 2 x 1 b W 5 z M S 5 7 e W V h c m x 5 X 2 d y b 3 d 0 a C w 2 f S Z x d W 9 0 O y w m c X V v d D t T Z W N 0 a W 9 u M S 9 3 b 3 J s Z C 1 w b 3 B 1 b G F 0 a W 9 u L 0 F 1 d G 9 S Z W 1 v d m V k Q 2 9 s d W 1 u c z E u e 1 l l Y X J s e S B n c m 9 3 d G g g K D E w I H g g T S k s N 3 0 m c X V v d D s s J n F 1 b 3 Q 7 U 2 V j d G l v b j E v d 2 9 y b G Q t c G 9 w d W x h d G l v b i 9 B d X R v U m V t b 3 Z l Z E N v b H V t b n M x L n t w b 3 B f Z G V u c 2 l 0 e V 9 r b T I s O H 0 m c X V v d D s s J n F 1 b 3 Q 7 U 2 V j d G l v b j E v d 2 9 y b G Q t c G 9 w d W x h d G l v b i 9 B d X R v U m V t b 3 Z l Z E N v b H V t b n M x L n t E Z W 5 z a X R 5 I H B l c i B z c S B r b S w 5 f S Z x d W 9 0 O y w m c X V v d D t T Z W N 0 a W 9 u M S 9 3 b 3 J s Z C 1 w b 3 B 1 b G F 0 a W 9 u L 0 F 1 d G 9 S Z W 1 v d m V k Q 2 9 s d W 1 u c z E u e 3 V y Y m F u X 3 B v c H V s Y X R p b 2 4 s M T B 9 J n F 1 b 3 Q 7 L C Z x d W 9 0 O 1 N l Y 3 R p b 2 4 x L 3 d v c m x k L X B v c H V s Y X R p b 2 4 v Q X V 0 b 1 J l b W 9 2 Z W R D b 2 x 1 b W 5 z M S 5 7 V X J i Y W 4 g c G 9 w d W x h d G l v b i 4 g K E J O K S w x M X 0 m c X V v d D s s J n F 1 b 3 Q 7 U 2 V j d G l v b j E v d 2 9 y b G Q t c G 9 w d W x h d G l v b i 9 B d X R v U m V t b 3 Z l Z E N v b H V t b n M x L n t 1 c m J h b l 9 w b 3 B 1 b G F 0 a W 9 u X 3 B l c m N l b n R h Z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s Z C 1 w b 3 B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L X B v c H V s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Q t c G 9 w d W x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L X B v c H V s Y X R p b 2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C 1 w b 3 B 1 b G F 0 a W 9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C 1 w b 3 B 1 b G F 0 a W 9 u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L X B v c H V s Y X R p b 2 4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C 1 w b 3 B 1 b G F 0 a W 9 u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L X B v c H V s Y X R p b 2 4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C 1 w b 3 B 1 b G F 0 a W 9 u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L X B v c H V s Y X R p b 2 4 v U m V v c m R l c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C 1 w b 3 B 1 b G F 0 a W 9 u L 0 F k Z G V k J T I w Q 3 V z d G 9 t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L X B v c H V s Y X R p b 2 4 v U m V v c m R l c m V k J T I w Q 2 9 s d W 1 u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C 1 w b 3 B 1 b G F 0 a W 9 u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L X B v c H V s Y X R p b 2 4 v U m V v c m R l c m V k J T I w Q 2 9 s d W 1 u c z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O E U h L H w 0 e d A e z B G s T S J Q A A A A A C A A A A A A A Q Z g A A A A E A A C A A A A B 4 n 1 B H p 1 Z G t B 3 3 v z Z 5 N W A G r g M j 5 h y s z w w b m k j h 6 T f T 0 g A A A A A O g A A A A A I A A C A A A A D P p M G j 0 5 m t 8 f h y z H P 2 B R e 4 I x n r E 6 q 9 O T i F 2 D X W B 2 S x E 1 A A A A C + v z E 8 u j v 2 H o E j 7 9 C r k N B Z 7 i e F 9 C G C Y w D D E G b T f H R D e W 3 W v l X a s 7 G h 0 N L d C g B A Q N m d d p H Q / S 8 D k g D f 4 P M C 3 x C c z U S n G i D C r E g + K D T q g d r J L U A A A A C G L L 1 o T h u j q R I 9 R u b F i N l w q K 3 r J l y i t P g R 4 1 2 p 3 f 2 H 3 u X R 6 C o k / C y i q z i 3 k Q c u M 5 r + f A X M t u Y r H b Y Z z I x 0 6 p p U < / D a t a M a s h u p > 
</file>

<file path=customXml/itemProps1.xml><?xml version="1.0" encoding="utf-8"?>
<ds:datastoreItem xmlns:ds="http://schemas.openxmlformats.org/officeDocument/2006/customXml" ds:itemID="{BC5F4E45-93E5-4EA2-AA3D-98844D7FA6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Sheet3</vt:lpstr>
      <vt:lpstr>world-population</vt:lpstr>
      <vt:lpstr>Merge</vt:lpstr>
      <vt:lpstr>Corelation</vt:lpstr>
      <vt:lpstr>Sheet6</vt:lpstr>
      <vt:lpstr>NData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Iftekhar Hossain</dc:creator>
  <cp:lastModifiedBy>Iftekhar Hossain</cp:lastModifiedBy>
  <dcterms:created xsi:type="dcterms:W3CDTF">2023-06-06T11:16:46Z</dcterms:created>
  <dcterms:modified xsi:type="dcterms:W3CDTF">2023-11-30T14:26:40Z</dcterms:modified>
</cp:coreProperties>
</file>