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 5\1.2. Mechine Learning - Septian Enggar (Senin)\Pertemuan15\"/>
    </mc:Choice>
  </mc:AlternateContent>
  <xr:revisionPtr revIDLastSave="0" documentId="13_ncr:1_{2E3F8FB7-505A-4444-AEA0-5E42B7AE257C}" xr6:coauthVersionLast="47" xr6:coauthVersionMax="47" xr10:uidLastSave="{00000000-0000-0000-0000-000000000000}"/>
  <bookViews>
    <workbookView xWindow="-120" yWindow="0" windowWidth="19788" windowHeight="12228" xr2:uid="{107DC91E-1A12-8344-A8D8-5482CD43BFDF}"/>
  </bookViews>
  <sheets>
    <sheet name="Main-Iftitah_3H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K6" i="1" l="1"/>
  <c r="AL9" i="1"/>
  <c r="AL6" i="1"/>
  <c r="AK9" i="1"/>
  <c r="AK8" i="1"/>
  <c r="AK7" i="1"/>
  <c r="AJ9" i="1"/>
  <c r="AJ8" i="1"/>
  <c r="AJ7" i="1"/>
  <c r="AJ6" i="1"/>
  <c r="AM9" i="1"/>
  <c r="AM8" i="1"/>
  <c r="AL8" i="1"/>
  <c r="AM7" i="1"/>
  <c r="AL7" i="1"/>
  <c r="AM6" i="1"/>
  <c r="I11" i="1"/>
  <c r="O30" i="1" s="1"/>
  <c r="K11" i="1"/>
  <c r="Q30" i="1" s="1"/>
  <c r="J12" i="1"/>
  <c r="C12" i="1"/>
  <c r="D12" i="1"/>
  <c r="E12" i="1"/>
  <c r="B12" i="1"/>
  <c r="C11" i="1"/>
  <c r="D11" i="1"/>
  <c r="E11" i="1"/>
  <c r="B11" i="1"/>
  <c r="O28" i="1" l="1"/>
  <c r="M23" i="1"/>
  <c r="O17" i="1"/>
  <c r="M17" i="1"/>
  <c r="Q28" i="1"/>
  <c r="K12" i="1"/>
  <c r="J11" i="1"/>
  <c r="I12" i="1"/>
  <c r="H12" i="1"/>
  <c r="Q29" i="1" l="1"/>
  <c r="P30" i="1"/>
  <c r="N20" i="1"/>
  <c r="M20" i="1"/>
  <c r="P29" i="1"/>
  <c r="N17" i="1"/>
  <c r="O29" i="1"/>
  <c r="P28" i="1"/>
  <c r="H11" i="1"/>
  <c r="P27" i="1" l="1"/>
  <c r="P14" i="1"/>
  <c r="N28" i="1"/>
  <c r="O14" i="1"/>
  <c r="O27" i="1"/>
  <c r="N30" i="1"/>
  <c r="N14" i="1"/>
  <c r="Q27" i="1"/>
  <c r="N27" i="1"/>
  <c r="N29" i="1"/>
  <c r="M14" i="1"/>
</calcChain>
</file>

<file path=xl/sharedStrings.xml><?xml version="1.0" encoding="utf-8"?>
<sst xmlns="http://schemas.openxmlformats.org/spreadsheetml/2006/main" count="96" uniqueCount="42">
  <si>
    <t>Sampel Data</t>
  </si>
  <si>
    <t>1. Data Asli</t>
  </si>
  <si>
    <t>2. Standarisasi Data</t>
  </si>
  <si>
    <t>3. Hitung Co-Variance</t>
  </si>
  <si>
    <t>tinggi badan</t>
  </si>
  <si>
    <t>berat badan</t>
  </si>
  <si>
    <t>detak jantung</t>
  </si>
  <si>
    <t>tekanan darah</t>
  </si>
  <si>
    <t>pemetaan fitur</t>
  </si>
  <si>
    <t>Pasien 1</t>
  </si>
  <si>
    <t>Pasien 2</t>
  </si>
  <si>
    <t>TBTB</t>
  </si>
  <si>
    <t>TBBB</t>
  </si>
  <si>
    <t>TBDJ</t>
  </si>
  <si>
    <t>TBTD</t>
  </si>
  <si>
    <t>Pasien 3</t>
  </si>
  <si>
    <t>BBTB</t>
  </si>
  <si>
    <t>BBBB</t>
  </si>
  <si>
    <t>BBDJ</t>
  </si>
  <si>
    <t>BBTD</t>
  </si>
  <si>
    <t>Pasien 4</t>
  </si>
  <si>
    <t>DJTB</t>
  </si>
  <si>
    <t>DJBB</t>
  </si>
  <si>
    <t>DJDJ</t>
  </si>
  <si>
    <t>DJTD</t>
  </si>
  <si>
    <t>TDTB</t>
  </si>
  <si>
    <t>TDBB</t>
  </si>
  <si>
    <t>TDDJ</t>
  </si>
  <si>
    <t>TDTD</t>
  </si>
  <si>
    <t>mean</t>
  </si>
  <si>
    <t>std dev</t>
  </si>
  <si>
    <t>4. Tentukan Eigenvalue dan Eigenvector</t>
  </si>
  <si>
    <t>λ</t>
  </si>
  <si>
    <t>v</t>
  </si>
  <si>
    <t>5. Lakukan perkalian antara data terstandar dengan eigenvector</t>
  </si>
  <si>
    <t>X</t>
  </si>
  <si>
    <t>=</t>
  </si>
  <si>
    <t>PC1</t>
  </si>
  <si>
    <t>PC2</t>
  </si>
  <si>
    <t>PC3</t>
  </si>
  <si>
    <t>PC4</t>
  </si>
  <si>
    <t>TEREDUKSI MENJADI 3X3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</si>
</sst>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75" formatCode="0.000000000"/>
    <numFmt numFmtId="177" formatCode="0.0000000"/>
    <numFmt numFmtId="178" formatCode="0.000000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CB8D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0" fillId="2" borderId="1" xfId="0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0" fillId="3" borderId="1" xfId="0" applyFill="1" applyBorder="1"/>
    <xf numFmtId="0" fontId="0" fillId="5" borderId="1" xfId="0" applyFill="1" applyBorder="1"/>
    <xf numFmtId="0" fontId="2" fillId="7" borderId="1" xfId="0" applyFont="1" applyFill="1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3" fillId="0" borderId="1" xfId="0" applyFont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10" borderId="1" xfId="0" applyFont="1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4" fillId="0" borderId="0" xfId="0" applyFont="1" applyAlignment="1">
      <alignment horizontal="center"/>
    </xf>
    <xf numFmtId="0" fontId="1" fillId="6" borderId="0" xfId="0" applyFont="1" applyFill="1" applyAlignment="1">
      <alignment horizontal="left"/>
    </xf>
    <xf numFmtId="0" fontId="7" fillId="0" borderId="0" xfId="0" applyFon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1" applyNumberFormat="1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7" fillId="0" borderId="0" xfId="0" quotePrefix="1" applyFont="1" applyAlignment="1">
      <alignment horizontal="center" vertical="center"/>
    </xf>
    <xf numFmtId="177" fontId="0" fillId="0" borderId="1" xfId="0" applyNumberFormat="1" applyBorder="1"/>
    <xf numFmtId="175" fontId="0" fillId="0" borderId="1" xfId="0" applyNumberFormat="1" applyBorder="1"/>
    <xf numFmtId="178" fontId="0" fillId="0" borderId="1" xfId="0" applyNumberFormat="1" applyBorder="1"/>
    <xf numFmtId="2" fontId="0" fillId="0" borderId="1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DCB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TB</a:t>
            </a:r>
            <a:r>
              <a:rPr lang="en-US" baseline="0"/>
              <a:t> VS BB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'Main-Iftitah_3H'!$C$5</c:f>
              <c:strCache>
                <c:ptCount val="1"/>
                <c:pt idx="0">
                  <c:v>berat badan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'Main-Iftitah_3H'!$B$6:$B$9</c:f>
              <c:numCache>
                <c:formatCode>General</c:formatCode>
                <c:ptCount val="4"/>
                <c:pt idx="0">
                  <c:v>162</c:v>
                </c:pt>
                <c:pt idx="1">
                  <c:v>179</c:v>
                </c:pt>
                <c:pt idx="2">
                  <c:v>166</c:v>
                </c:pt>
                <c:pt idx="3">
                  <c:v>195</c:v>
                </c:pt>
              </c:numCache>
            </c:numRef>
          </c:xVal>
          <c:yVal>
            <c:numRef>
              <c:f>'Main-Iftitah_3H'!$C$6:$C$9</c:f>
              <c:numCache>
                <c:formatCode>General</c:formatCode>
                <c:ptCount val="4"/>
                <c:pt idx="0">
                  <c:v>71</c:v>
                </c:pt>
                <c:pt idx="1">
                  <c:v>67</c:v>
                </c:pt>
                <c:pt idx="2">
                  <c:v>55</c:v>
                </c:pt>
                <c:pt idx="3">
                  <c:v>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B7-2643-9370-0F9123E59F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2419360"/>
        <c:axId val="1602421008"/>
      </c:scatterChart>
      <c:valAx>
        <c:axId val="1602419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2421008"/>
        <c:crosses val="autoZero"/>
        <c:crossBetween val="midCat"/>
      </c:valAx>
      <c:valAx>
        <c:axId val="160242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2419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BB</a:t>
            </a:r>
            <a:r>
              <a:rPr lang="en-US" baseline="0"/>
              <a:t> VS DJ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'Main-Iftitah_3H'!$D$5</c:f>
              <c:strCache>
                <c:ptCount val="1"/>
                <c:pt idx="0">
                  <c:v>detak jantung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'Main-Iftitah_3H'!$C$6:$C$9</c:f>
              <c:numCache>
                <c:formatCode>General</c:formatCode>
                <c:ptCount val="4"/>
                <c:pt idx="0">
                  <c:v>71</c:v>
                </c:pt>
                <c:pt idx="1">
                  <c:v>67</c:v>
                </c:pt>
                <c:pt idx="2">
                  <c:v>55</c:v>
                </c:pt>
                <c:pt idx="3">
                  <c:v>69</c:v>
                </c:pt>
              </c:numCache>
            </c:numRef>
          </c:xVal>
          <c:yVal>
            <c:numRef>
              <c:f>'Main-Iftitah_3H'!$D$6:$D$9</c:f>
              <c:numCache>
                <c:formatCode>General</c:formatCode>
                <c:ptCount val="4"/>
                <c:pt idx="0">
                  <c:v>89</c:v>
                </c:pt>
                <c:pt idx="1">
                  <c:v>66</c:v>
                </c:pt>
                <c:pt idx="2">
                  <c:v>62</c:v>
                </c:pt>
                <c:pt idx="3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D9-5E41-9FFB-4D6462929F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2530192"/>
        <c:axId val="1585386336"/>
      </c:scatterChart>
      <c:valAx>
        <c:axId val="1602530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5386336"/>
        <c:crosses val="autoZero"/>
        <c:crossBetween val="midCat"/>
      </c:valAx>
      <c:valAx>
        <c:axId val="158538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2530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DJ VS TD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'Main-Iftitah_3H'!$E$5</c:f>
              <c:strCache>
                <c:ptCount val="1"/>
                <c:pt idx="0">
                  <c:v>tekanan darah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'Main-Iftitah_3H'!$D$6:$D$9</c:f>
              <c:numCache>
                <c:formatCode>General</c:formatCode>
                <c:ptCount val="4"/>
                <c:pt idx="0">
                  <c:v>89</c:v>
                </c:pt>
                <c:pt idx="1">
                  <c:v>66</c:v>
                </c:pt>
                <c:pt idx="2">
                  <c:v>62</c:v>
                </c:pt>
                <c:pt idx="3">
                  <c:v>80</c:v>
                </c:pt>
              </c:numCache>
            </c:numRef>
          </c:xVal>
          <c:yVal>
            <c:numRef>
              <c:f>'Main-Iftitah_3H'!$E$6:$E$9</c:f>
              <c:numCache>
                <c:formatCode>General</c:formatCode>
                <c:ptCount val="4"/>
                <c:pt idx="0">
                  <c:v>90</c:v>
                </c:pt>
                <c:pt idx="1">
                  <c:v>102</c:v>
                </c:pt>
                <c:pt idx="2">
                  <c:v>85</c:v>
                </c:pt>
                <c:pt idx="3">
                  <c:v>120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53-6F48-ACDD-E822C3098A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6830016"/>
        <c:axId val="1581152432"/>
      </c:scatterChart>
      <c:valAx>
        <c:axId val="1546830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152432"/>
        <c:crosses val="autoZero"/>
        <c:crossBetween val="midCat"/>
      </c:valAx>
      <c:valAx>
        <c:axId val="158115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830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</xdr:colOff>
      <xdr:row>31</xdr:row>
      <xdr:rowOff>19050</xdr:rowOff>
    </xdr:from>
    <xdr:to>
      <xdr:col>17</xdr:col>
      <xdr:colOff>31750</xdr:colOff>
      <xdr:row>44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254706-9753-C74C-BD13-ED0A7E3527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806450</xdr:colOff>
      <xdr:row>45</xdr:row>
      <xdr:rowOff>196850</xdr:rowOff>
    </xdr:from>
    <xdr:to>
      <xdr:col>16</xdr:col>
      <xdr:colOff>819150</xdr:colOff>
      <xdr:row>59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9DD829A-6919-5948-84B9-9A72CB98B9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6350</xdr:colOff>
      <xdr:row>61</xdr:row>
      <xdr:rowOff>6350</xdr:rowOff>
    </xdr:from>
    <xdr:to>
      <xdr:col>17</xdr:col>
      <xdr:colOff>19050</xdr:colOff>
      <xdr:row>74</xdr:row>
      <xdr:rowOff>107950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D4B4D7-C560-1F4A-BFD2-E011B35220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EE0AD-5756-CA44-AF0A-AEAF0B8B0403}">
  <dimension ref="A1:AM30"/>
  <sheetViews>
    <sheetView tabSelected="1" topLeftCell="V1" zoomScale="75" workbookViewId="0">
      <selection activeCell="AL18" sqref="AL18"/>
    </sheetView>
  </sheetViews>
  <sheetFormatPr defaultColWidth="11" defaultRowHeight="15.6" x14ac:dyDescent="0.3"/>
  <cols>
    <col min="1" max="1" width="12.8984375" bestFit="1" customWidth="1"/>
    <col min="4" max="4" width="11.796875" customWidth="1"/>
    <col min="5" max="5" width="12.296875" customWidth="1"/>
    <col min="10" max="10" width="12.09765625" customWidth="1"/>
    <col min="11" max="11" width="12.59765625" customWidth="1"/>
    <col min="13" max="13" width="15" customWidth="1"/>
    <col min="16" max="16" width="12.3984375" bestFit="1" customWidth="1"/>
    <col min="17" max="17" width="12.5" customWidth="1"/>
    <col min="26" max="28" width="12" bestFit="1" customWidth="1"/>
    <col min="29" max="29" width="12.09765625" bestFit="1" customWidth="1"/>
    <col min="36" max="36" width="12.3984375" bestFit="1" customWidth="1"/>
    <col min="39" max="39" width="12.5" bestFit="1" customWidth="1"/>
  </cols>
  <sheetData>
    <row r="1" spans="1:39" ht="18" x14ac:dyDescent="0.3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3" spans="1:39" x14ac:dyDescent="0.3">
      <c r="A3" s="24" t="s">
        <v>1</v>
      </c>
      <c r="B3" s="24"/>
      <c r="C3" s="24"/>
      <c r="D3" s="24"/>
      <c r="E3" s="24"/>
      <c r="G3" s="24" t="s">
        <v>2</v>
      </c>
      <c r="H3" s="24"/>
      <c r="I3" s="24"/>
      <c r="J3" s="24"/>
      <c r="K3" s="24"/>
      <c r="M3" s="24" t="s">
        <v>3</v>
      </c>
      <c r="N3" s="24"/>
      <c r="O3" s="24"/>
      <c r="P3" s="24"/>
      <c r="Q3" s="24"/>
      <c r="S3" s="24" t="s">
        <v>31</v>
      </c>
      <c r="T3" s="24"/>
      <c r="U3" s="24"/>
      <c r="V3" s="24"/>
      <c r="W3" s="24"/>
      <c r="Y3" s="24" t="s">
        <v>34</v>
      </c>
      <c r="Z3" s="24"/>
      <c r="AA3" s="24"/>
      <c r="AB3" s="24"/>
      <c r="AC3" s="24"/>
    </row>
    <row r="5" spans="1:39" x14ac:dyDescent="0.3">
      <c r="A5" s="3"/>
      <c r="B5" s="18" t="s">
        <v>4</v>
      </c>
      <c r="C5" s="18" t="s">
        <v>5</v>
      </c>
      <c r="D5" s="18" t="s">
        <v>6</v>
      </c>
      <c r="E5" s="18" t="s">
        <v>7</v>
      </c>
      <c r="G5" s="3"/>
      <c r="H5" s="18" t="s">
        <v>4</v>
      </c>
      <c r="I5" s="18" t="s">
        <v>5</v>
      </c>
      <c r="J5" s="18" t="s">
        <v>6</v>
      </c>
      <c r="K5" s="18" t="s">
        <v>7</v>
      </c>
      <c r="M5" s="1" t="s">
        <v>8</v>
      </c>
      <c r="S5" s="28" t="s">
        <v>32</v>
      </c>
      <c r="T5" s="29" t="s">
        <v>32</v>
      </c>
      <c r="U5" s="29" t="s">
        <v>32</v>
      </c>
      <c r="V5" s="29" t="s">
        <v>32</v>
      </c>
      <c r="Y5" s="3"/>
      <c r="Z5" s="18" t="s">
        <v>4</v>
      </c>
      <c r="AA5" s="18" t="s">
        <v>5</v>
      </c>
      <c r="AB5" s="18" t="s">
        <v>6</v>
      </c>
      <c r="AC5" s="18" t="s">
        <v>7</v>
      </c>
      <c r="AE5" s="29" t="s">
        <v>33</v>
      </c>
      <c r="AF5" s="29" t="s">
        <v>33</v>
      </c>
      <c r="AG5" s="29" t="s">
        <v>33</v>
      </c>
      <c r="AH5" s="29" t="s">
        <v>33</v>
      </c>
      <c r="AJ5" s="29" t="s">
        <v>37</v>
      </c>
      <c r="AK5" s="29" t="s">
        <v>38</v>
      </c>
      <c r="AL5" s="29" t="s">
        <v>39</v>
      </c>
      <c r="AM5" s="29" t="s">
        <v>40</v>
      </c>
    </row>
    <row r="6" spans="1:39" ht="18" customHeight="1" x14ac:dyDescent="0.3">
      <c r="A6" s="19" t="s">
        <v>9</v>
      </c>
      <c r="B6" s="2">
        <v>162</v>
      </c>
      <c r="C6" s="2">
        <v>71</v>
      </c>
      <c r="D6" s="2">
        <v>89</v>
      </c>
      <c r="E6" s="2">
        <v>90</v>
      </c>
      <c r="G6" s="19" t="s">
        <v>9</v>
      </c>
      <c r="H6" s="2">
        <v>-0.90674166725028116</v>
      </c>
      <c r="I6" s="2">
        <v>0.76516917800427764</v>
      </c>
      <c r="J6" s="2">
        <v>1.18</v>
      </c>
      <c r="K6" s="2">
        <v>-0.59430562373799289</v>
      </c>
      <c r="M6" s="3"/>
      <c r="N6" s="18" t="s">
        <v>4</v>
      </c>
      <c r="O6" s="18" t="s">
        <v>5</v>
      </c>
      <c r="P6" s="18" t="s">
        <v>6</v>
      </c>
      <c r="Q6" s="18" t="s">
        <v>7</v>
      </c>
      <c r="S6" s="26">
        <v>1.843</v>
      </c>
      <c r="T6" s="26">
        <v>1.052</v>
      </c>
      <c r="U6" s="26">
        <v>0.104</v>
      </c>
      <c r="V6" s="26">
        <v>0</v>
      </c>
      <c r="Y6" s="19" t="s">
        <v>9</v>
      </c>
      <c r="Z6" s="33">
        <v>-0.90674166725028116</v>
      </c>
      <c r="AA6" s="31">
        <v>0.76516917800427764</v>
      </c>
      <c r="AB6" s="34">
        <v>1.18</v>
      </c>
      <c r="AC6" s="32">
        <v>-0.59430562373799289</v>
      </c>
      <c r="AD6" s="25" t="s">
        <v>35</v>
      </c>
      <c r="AE6" s="27">
        <v>0.85699999999999998</v>
      </c>
      <c r="AF6" s="27">
        <v>1.49</v>
      </c>
      <c r="AG6" s="26">
        <v>1.4970000000000001</v>
      </c>
      <c r="AH6" s="26">
        <v>-0.92400000000000004</v>
      </c>
      <c r="AI6" s="30" t="s">
        <v>36</v>
      </c>
      <c r="AJ6" s="34">
        <f>(Z6*AE6)+(AA6*AE7)+(AB6*AE8)+(AC6*AE9)</f>
        <v>9.9894873522387462E-2</v>
      </c>
      <c r="AK6" s="34">
        <f>(Z6*AF6)+(AA6*AF7)+(AB6*AF8)+(AC6*AF9)</f>
        <v>-4.9994827064780196</v>
      </c>
      <c r="AL6" s="34">
        <f>(Z6*AG6)+(AA6*AG7)+(AB6*AG8)+(AC6*AG9)</f>
        <v>0.23424931876891208</v>
      </c>
      <c r="AM6" s="34">
        <f>(Z6*AH6)+(AA6*AH7)+(AB6*AH8)+(AC6*AH9)</f>
        <v>1.2830010062536701E-4</v>
      </c>
    </row>
    <row r="7" spans="1:39" x14ac:dyDescent="0.3">
      <c r="A7" s="19" t="s">
        <v>10</v>
      </c>
      <c r="B7" s="2">
        <v>179</v>
      </c>
      <c r="C7" s="2">
        <v>67</v>
      </c>
      <c r="D7" s="2">
        <v>66</v>
      </c>
      <c r="E7" s="2">
        <v>102</v>
      </c>
      <c r="G7" s="19" t="s">
        <v>10</v>
      </c>
      <c r="H7" s="2">
        <v>0.23508117299081363</v>
      </c>
      <c r="I7" s="2">
        <v>0.20868250309207573</v>
      </c>
      <c r="J7" s="2">
        <v>-0.66</v>
      </c>
      <c r="K7" s="2">
        <v>0.17668545570588978</v>
      </c>
      <c r="M7" s="20" t="s">
        <v>4</v>
      </c>
      <c r="N7" s="4" t="s">
        <v>11</v>
      </c>
      <c r="O7" s="5" t="s">
        <v>12</v>
      </c>
      <c r="P7" s="6" t="s">
        <v>13</v>
      </c>
      <c r="Q7" s="7" t="s">
        <v>14</v>
      </c>
      <c r="Y7" s="19" t="s">
        <v>10</v>
      </c>
      <c r="Z7" s="31">
        <v>0.23508117299081363</v>
      </c>
      <c r="AA7" s="31">
        <v>0.20868250309207573</v>
      </c>
      <c r="AB7" s="34">
        <v>-0.66</v>
      </c>
      <c r="AC7" s="32">
        <v>0.17668545570588978</v>
      </c>
      <c r="AD7" s="25"/>
      <c r="AE7" s="26">
        <v>0.90500000000000003</v>
      </c>
      <c r="AF7" s="26">
        <v>-1.194</v>
      </c>
      <c r="AG7" s="26">
        <v>-7.3460000000000001</v>
      </c>
      <c r="AH7" s="26">
        <v>-0.15</v>
      </c>
      <c r="AI7" s="25"/>
      <c r="AJ7" s="34">
        <f>(Z7*AE6)+(AA7*AE7)+(AB7*AE8)+(AC7*AE9)</f>
        <v>0.13140768625734556</v>
      </c>
      <c r="AK7" s="34">
        <f>(Z7*AF6)+(AA7*AF7)+(AB7*AF8)+(AC7*AF9)</f>
        <v>1.4750294947702636</v>
      </c>
      <c r="AL7" s="34">
        <f>(Z7*AG6)+(AA7*AG7)+(AB7*AG8)+(AC7*AG9)</f>
        <v>-5.3709396960412503</v>
      </c>
      <c r="AM7" s="34">
        <f>(Z7*AH6)+(AA7*AH7)+(AB7*AH8)+(AC7*AH9)</f>
        <v>1.0807639856663664E-4</v>
      </c>
    </row>
    <row r="8" spans="1:39" x14ac:dyDescent="0.3">
      <c r="A8" s="19" t="s">
        <v>15</v>
      </c>
      <c r="B8" s="2">
        <v>166</v>
      </c>
      <c r="C8" s="2">
        <v>55</v>
      </c>
      <c r="D8" s="2">
        <v>62</v>
      </c>
      <c r="E8" s="2">
        <v>85</v>
      </c>
      <c r="G8" s="19" t="s">
        <v>15</v>
      </c>
      <c r="H8" s="2">
        <v>-0.63807746954649414</v>
      </c>
      <c r="I8" s="2">
        <v>-1.46077752164453</v>
      </c>
      <c r="J8" s="2">
        <v>-0.98</v>
      </c>
      <c r="K8" s="2">
        <v>-0.91555190683961063</v>
      </c>
      <c r="M8" s="20" t="s">
        <v>5</v>
      </c>
      <c r="N8" s="8" t="s">
        <v>16</v>
      </c>
      <c r="O8" s="4" t="s">
        <v>17</v>
      </c>
      <c r="P8" s="9" t="s">
        <v>18</v>
      </c>
      <c r="Q8" s="10" t="s">
        <v>19</v>
      </c>
      <c r="Y8" s="19" t="s">
        <v>15</v>
      </c>
      <c r="Z8" s="33">
        <v>-0.63807746954649414</v>
      </c>
      <c r="AA8" s="33">
        <v>-1.46077752164453</v>
      </c>
      <c r="AB8" s="34">
        <v>-0.98</v>
      </c>
      <c r="AC8" s="32">
        <v>-0.91555190683961063</v>
      </c>
      <c r="AD8" s="25"/>
      <c r="AE8" s="26">
        <v>0.66</v>
      </c>
      <c r="AF8" s="26">
        <v>-1.8140000000000001</v>
      </c>
      <c r="AG8" s="26">
        <v>6.6159999999999997</v>
      </c>
      <c r="AH8" s="26">
        <v>-0.109</v>
      </c>
      <c r="AI8" s="25"/>
      <c r="AJ8" s="34">
        <f>(Z8*AE6)+(AA8*AE7)+(AB8*AE8)+(AC8*AE9)</f>
        <v>-3.4311879553292557</v>
      </c>
      <c r="AK8" s="34">
        <f>(Z8*AF6)+(AA8*AF7)+(AB8*AF8)+(AC8*AF9)</f>
        <v>1.6556010243796817</v>
      </c>
      <c r="AL8" s="34">
        <f>(Z8*AG6)+(AA8*AG7)+(AB8*AG8)+(AC8*AG9)</f>
        <v>2.3764377952500051</v>
      </c>
      <c r="AM8" s="34">
        <f>(Z8*AH6)+(AA8*AH7)+(AB8*AH8)+(AC8*AH9)</f>
        <v>-3.1696731970454195E-5</v>
      </c>
    </row>
    <row r="9" spans="1:39" x14ac:dyDescent="0.3">
      <c r="A9" s="19" t="s">
        <v>20</v>
      </c>
      <c r="B9" s="2">
        <v>195</v>
      </c>
      <c r="C9" s="2">
        <v>69</v>
      </c>
      <c r="D9" s="2">
        <v>80</v>
      </c>
      <c r="E9" s="2">
        <v>120</v>
      </c>
      <c r="G9" s="19" t="s">
        <v>20</v>
      </c>
      <c r="H9" s="2">
        <v>1.3097379638059616</v>
      </c>
      <c r="I9" s="2">
        <v>0.48692584054817667</v>
      </c>
      <c r="J9" s="2">
        <v>0.46</v>
      </c>
      <c r="K9" s="2">
        <v>1.3331720748717137</v>
      </c>
      <c r="M9" s="20" t="s">
        <v>6</v>
      </c>
      <c r="N9" s="11" t="s">
        <v>21</v>
      </c>
      <c r="O9" s="12" t="s">
        <v>22</v>
      </c>
      <c r="P9" s="4" t="s">
        <v>23</v>
      </c>
      <c r="Q9" s="13" t="s">
        <v>24</v>
      </c>
      <c r="S9" s="29" t="s">
        <v>33</v>
      </c>
      <c r="T9" s="29" t="s">
        <v>33</v>
      </c>
      <c r="U9" s="29" t="s">
        <v>33</v>
      </c>
      <c r="V9" s="29" t="s">
        <v>33</v>
      </c>
      <c r="Y9" s="19" t="s">
        <v>20</v>
      </c>
      <c r="Z9" s="33">
        <v>1.3097379638059616</v>
      </c>
      <c r="AA9" s="31">
        <v>0.48692584054817667</v>
      </c>
      <c r="AB9" s="34">
        <v>0.46</v>
      </c>
      <c r="AC9" s="32">
        <v>1.3331720748717137</v>
      </c>
      <c r="AD9" s="25"/>
      <c r="AE9" s="26">
        <v>1</v>
      </c>
      <c r="AF9" s="26">
        <v>1</v>
      </c>
      <c r="AG9" s="26">
        <v>1</v>
      </c>
      <c r="AH9" s="26">
        <v>1</v>
      </c>
      <c r="AI9" s="25"/>
      <c r="AJ9" s="34">
        <f>(Z9*AE6)+(AA9*AE7)+(AB9*AE8)+(AC9*AE9)</f>
        <v>3.199885395549523</v>
      </c>
      <c r="AK9" s="34">
        <f>(Z9*AF6)+(AA9*AF7)+(AB9*AF8)+(AC9*AF9)</f>
        <v>1.8688521873280735</v>
      </c>
      <c r="AL9" s="34">
        <f>(Z9*AG6)+(AA9*AG7)+(AB9*AG8)+(AC9*AG9)</f>
        <v>2.7602525820223329</v>
      </c>
      <c r="AM9" s="34">
        <f>(Z9*AH6)+(AA9*AH7)+(AB9*AH8)+(AC9*AH9)</f>
        <v>-2.0467976722149395E-4</v>
      </c>
    </row>
    <row r="10" spans="1:39" x14ac:dyDescent="0.3">
      <c r="A10" s="1"/>
      <c r="M10" s="20" t="s">
        <v>7</v>
      </c>
      <c r="N10" s="14" t="s">
        <v>25</v>
      </c>
      <c r="O10" s="15" t="s">
        <v>26</v>
      </c>
      <c r="P10" s="16" t="s">
        <v>27</v>
      </c>
      <c r="Q10" s="4" t="s">
        <v>28</v>
      </c>
      <c r="S10" s="27">
        <v>0.85699999999999998</v>
      </c>
      <c r="T10" s="27">
        <v>1.49</v>
      </c>
      <c r="U10" s="26">
        <v>1.4970000000000001</v>
      </c>
      <c r="V10" s="26">
        <v>-0.92400000000000004</v>
      </c>
    </row>
    <row r="11" spans="1:39" x14ac:dyDescent="0.3">
      <c r="A11" s="21" t="s">
        <v>29</v>
      </c>
      <c r="B11" s="2">
        <f>AVERAGE(B6:B9)</f>
        <v>175.5</v>
      </c>
      <c r="C11" s="2">
        <f t="shared" ref="C11:E11" si="0">AVERAGE(C6:C9)</f>
        <v>65.5</v>
      </c>
      <c r="D11" s="2">
        <f t="shared" si="0"/>
        <v>74.25</v>
      </c>
      <c r="E11" s="2">
        <f t="shared" si="0"/>
        <v>99.25</v>
      </c>
      <c r="G11" s="21" t="s">
        <v>29</v>
      </c>
      <c r="H11" s="2">
        <f>AVERAGE(H6:H9)</f>
        <v>0</v>
      </c>
      <c r="I11" s="2">
        <f t="shared" ref="I11:K11" si="1">AVERAGE(I6:I9)</f>
        <v>0</v>
      </c>
      <c r="J11" s="2">
        <f t="shared" si="1"/>
        <v>0</v>
      </c>
      <c r="K11" s="2">
        <f t="shared" si="1"/>
        <v>0</v>
      </c>
      <c r="S11" s="26">
        <v>0.90500000000000003</v>
      </c>
      <c r="T11" s="26">
        <v>-1.194</v>
      </c>
      <c r="U11" s="26">
        <v>-7.3460000000000001</v>
      </c>
      <c r="V11" s="26">
        <v>-0.15</v>
      </c>
    </row>
    <row r="12" spans="1:39" x14ac:dyDescent="0.3">
      <c r="A12" s="21" t="s">
        <v>30</v>
      </c>
      <c r="B12" s="2">
        <f>STDEV(B6:B9)</f>
        <v>14.888474289418197</v>
      </c>
      <c r="C12" s="2">
        <f t="shared" ref="C12:E12" si="2">STDEV(C6:C9)</f>
        <v>7.1879528842826081</v>
      </c>
      <c r="D12" s="2">
        <f t="shared" si="2"/>
        <v>12.5</v>
      </c>
      <c r="E12" s="2">
        <f t="shared" si="2"/>
        <v>15.56438241627338</v>
      </c>
      <c r="G12" s="21" t="s">
        <v>30</v>
      </c>
      <c r="H12" s="2">
        <f>STDEV(H6:H9)</f>
        <v>1</v>
      </c>
      <c r="I12" s="2">
        <f t="shared" ref="I12:K12" si="3">STDEV(I6:I9)</f>
        <v>1</v>
      </c>
      <c r="J12" s="2">
        <f t="shared" si="3"/>
        <v>1</v>
      </c>
      <c r="K12" s="2">
        <f t="shared" si="3"/>
        <v>1</v>
      </c>
      <c r="S12" s="26">
        <v>0.66</v>
      </c>
      <c r="T12" s="26">
        <v>-1.8140000000000001</v>
      </c>
      <c r="U12" s="26">
        <v>6.6159999999999997</v>
      </c>
      <c r="V12" s="26">
        <v>-0.109</v>
      </c>
    </row>
    <row r="13" spans="1:39" x14ac:dyDescent="0.3">
      <c r="M13" s="22" t="s">
        <v>11</v>
      </c>
      <c r="N13" s="22" t="s">
        <v>12</v>
      </c>
      <c r="O13" s="22" t="s">
        <v>13</v>
      </c>
      <c r="P13" s="22" t="s">
        <v>14</v>
      </c>
      <c r="S13" s="26">
        <v>1</v>
      </c>
      <c r="T13" s="26">
        <v>1</v>
      </c>
      <c r="U13" s="26">
        <v>1</v>
      </c>
      <c r="V13" s="26">
        <v>1</v>
      </c>
      <c r="AD13" s="25" t="s">
        <v>41</v>
      </c>
      <c r="AE13" s="25"/>
      <c r="AF13" s="25"/>
      <c r="AG13" s="25"/>
    </row>
    <row r="14" spans="1:39" x14ac:dyDescent="0.3">
      <c r="M14" s="2">
        <f>(((H6-H11)*(H6-H11))+((H7-H11)*(H7-H11))+((H8-H11)*(H8-H11))+((H9-H11)*(H9-H11)))/4</f>
        <v>0.75</v>
      </c>
      <c r="N14" s="2">
        <f>(((H6-H11)*(I6-I11))+((H7-H11)*(I7-I11))+((H8-H11)*(I8-I11))+((H9-H11)*(I9-I11)))/4</f>
        <v>0.23127025873070864</v>
      </c>
      <c r="O14" s="2">
        <f>(((H6-H11)*(J6-J11))+((H7-H11)*(J7-J11))+((H8-H11)*(J8-J11))+((H9-H11)*(J9-J11)))/4</f>
        <v>6.7166049425948504E-4</v>
      </c>
      <c r="P14" s="2">
        <f>(((H6-H11)*(K6-K11))+((H7-H11)*(K7-K11))+((H8-H11)*(K8-K11))+((H9-H11)*(K9-K11)))/4</f>
        <v>0.72767905475057426</v>
      </c>
      <c r="AD14" s="25"/>
      <c r="AE14" s="25"/>
      <c r="AF14" s="25"/>
      <c r="AG14" s="25"/>
    </row>
    <row r="16" spans="1:39" x14ac:dyDescent="0.3">
      <c r="M16" s="22" t="s">
        <v>17</v>
      </c>
      <c r="N16" s="22" t="s">
        <v>18</v>
      </c>
      <c r="O16" s="22" t="s">
        <v>19</v>
      </c>
    </row>
    <row r="17" spans="13:17" x14ac:dyDescent="0.3">
      <c r="M17" s="2">
        <f>(((I6-I11)*(I6-I11))+((I7-I11)*(I7-I11))+((I8-I11)*(I8-I11))+((I9-I11)*(I9-I11)))/4</f>
        <v>0.75</v>
      </c>
      <c r="N17" s="2">
        <f>(((I6-I11)*(J6-J11))+((I7-I11)*(J7-J11))+((I8-I11)*(J8-J11))+((I9-I11)*(J9-J11)))/4</f>
        <v>0.60517925896701963</v>
      </c>
      <c r="O17" s="2">
        <f>(((I6-I11)*(K6-K11))+((I7-I11)*(K7-K11))+((I8-I11)*(K8-K11))+((I9-I11)*(K9-K11)))/4</f>
        <v>0.39217509903002645</v>
      </c>
    </row>
    <row r="19" spans="13:17" x14ac:dyDescent="0.3">
      <c r="M19" s="22" t="s">
        <v>23</v>
      </c>
      <c r="N19" s="22" t="s">
        <v>24</v>
      </c>
    </row>
    <row r="20" spans="13:17" x14ac:dyDescent="0.3">
      <c r="M20" s="2">
        <f>(((J6-J11)*(J6-J11))+((J7-J11)*(J7-J11))+((J8-J11)*(J8-J11))+((J9-J11)*(J9-J11)))/4</f>
        <v>0.75</v>
      </c>
      <c r="N20" s="2">
        <f>(((J6-J11)*(K6-K11))+((J7-J11)*(K7-K11))+((J8-J11)*(K8-K11))+((J9-J11)*(K9-K11)))/4</f>
        <v>0.17315174659177196</v>
      </c>
    </row>
    <row r="22" spans="13:17" x14ac:dyDescent="0.3">
      <c r="M22" s="22" t="s">
        <v>28</v>
      </c>
    </row>
    <row r="23" spans="13:17" x14ac:dyDescent="0.3">
      <c r="M23" s="2">
        <f>(((K6-K11)*(K6-K11))+((K7-K11)*(K7-K11))+((K8-K11)*(K8-K11))+((K9-K11)*(K9-K11)))/4</f>
        <v>0.75</v>
      </c>
    </row>
    <row r="26" spans="13:17" x14ac:dyDescent="0.3">
      <c r="M26" s="3"/>
      <c r="N26" s="18" t="s">
        <v>4</v>
      </c>
      <c r="O26" s="18" t="s">
        <v>5</v>
      </c>
      <c r="P26" s="18" t="s">
        <v>6</v>
      </c>
      <c r="Q26" s="18" t="s">
        <v>7</v>
      </c>
    </row>
    <row r="27" spans="13:17" x14ac:dyDescent="0.3">
      <c r="M27" s="20" t="s">
        <v>4</v>
      </c>
      <c r="N27" s="17">
        <f>(((H6-H11)*(H6-H11))+((H7-H11)*(H7-H11))+((H8-H11)*(H8-H11))+((H9-H11)*(H9-H11)))/4</f>
        <v>0.75</v>
      </c>
      <c r="O27" s="17">
        <f>(((H6-H11)*(I6-I11))+((H7-H11)*(I7-I11))+((H8-H11)*(I8-I11))+((H9-H11)*(I9-I11)))/4</f>
        <v>0.23127025873070864</v>
      </c>
      <c r="P27" s="17">
        <f>(((H6-H11)*(J6-J11))+((H7-H11)*(J7-J11))+((H8-H11)*(J8-J11))+((H9-H11)*(J9-J11)))/4</f>
        <v>6.7166049425948504E-4</v>
      </c>
      <c r="Q27" s="17">
        <f>(((H6-H11)*(K6-K11))+((H7-H11)*(K7-K11))+((H8-H11)*(K8-K11))+((H9-H11)*(K9-K11)))/4</f>
        <v>0.72767905475057426</v>
      </c>
    </row>
    <row r="28" spans="13:17" x14ac:dyDescent="0.3">
      <c r="M28" s="20" t="s">
        <v>5</v>
      </c>
      <c r="N28" s="2">
        <f>(((H6-H11)*(I6-I11))+((H7-H11)*(I7-I11))+((H8-H11)*(I8-I11))+((H9-H11)*(I9-I11)))/4</f>
        <v>0.23127025873070864</v>
      </c>
      <c r="O28" s="17">
        <f>(((I6-I11)*(I6-I11))+((I7-I11)*(I7-I11))+((I8-I11)*(I8-I11))+((I9-I11)*(I9-I11)))/4</f>
        <v>0.75</v>
      </c>
      <c r="P28" s="17">
        <f>(((I6-I11)*(J6-J11))+((I7-I11)*(J7-J11))+((I8-I11)*(J8-J11))+((I9-I11)*(J9-J11)))/4</f>
        <v>0.60517925896701963</v>
      </c>
      <c r="Q28" s="17">
        <f>(((I6-I11)*(K6-K11))+((I7-I11)*(K7-K11))+((I8-I11)*(K8-K11))+((I9-I11)*(K9-K11)))/4</f>
        <v>0.39217509903002645</v>
      </c>
    </row>
    <row r="29" spans="13:17" x14ac:dyDescent="0.3">
      <c r="M29" s="20" t="s">
        <v>6</v>
      </c>
      <c r="N29" s="2">
        <f>(((H6-H11)*(J6-J11))+((H7-H11)*(J7-J11))+((H8-H11)*(J8-J11))+((H9-H11)*(J9-J11)))/4</f>
        <v>6.7166049425948504E-4</v>
      </c>
      <c r="O29" s="2">
        <f>(((I6-I11)*(J6-J11))+((I7-I11)*(J7-J11))+((I8-I11)*(J8-J11))+((I9-I11)*(J9-J11)))/4</f>
        <v>0.60517925896701963</v>
      </c>
      <c r="P29" s="17">
        <f>(((J6-J11)*(J6-J11))+((J7-J11)*(J7-J11))+((J8-J11)*(J8-J11))+((J9-J11)*(J9-J11)))/4</f>
        <v>0.75</v>
      </c>
      <c r="Q29" s="17">
        <f>(((J6-J11)*(K6-K11))+((J7-J11)*(K7-K11))+((J8-J11)*(K8-K11))+((J9-J11)*(K9-K11)))/4</f>
        <v>0.17315174659177196</v>
      </c>
    </row>
    <row r="30" spans="13:17" x14ac:dyDescent="0.3">
      <c r="M30" s="20" t="s">
        <v>7</v>
      </c>
      <c r="N30" s="2">
        <f>(((H6-H11)*(K6-K11))+((H7-H11)*(K7-K11))+((H8-H11)*(K8-K11))+((H9-H11)*(K9-K11)))/4</f>
        <v>0.72767905475057426</v>
      </c>
      <c r="O30" s="2">
        <f>(((I6-I11)*(K6-K11))+((I7-I11)*(K7-K11))+((I8-I11)*(K8-K11))+((I9-I11)*(K9-K11)))/4</f>
        <v>0.39217509903002645</v>
      </c>
      <c r="P30" s="2">
        <f>(((J6-J11)*(K6-K11))+((J7-J11)*(K7-K11))+((J8-J11)*(K8-K11))+((J9-J11)*(K9-K11)))/4</f>
        <v>0.17315174659177196</v>
      </c>
      <c r="Q30" s="17">
        <f>(((K6-K11)*(K6-K11))+((K7-K11)*(K7-K11))+((K8-K11)*(K8-K11))+((K9-K11)*(K9-K11)))/4</f>
        <v>0.75</v>
      </c>
    </row>
  </sheetData>
  <mergeCells count="9">
    <mergeCell ref="Y3:AC3"/>
    <mergeCell ref="AD6:AD9"/>
    <mergeCell ref="AI6:AI9"/>
    <mergeCell ref="AD13:AG14"/>
    <mergeCell ref="A1:Q1"/>
    <mergeCell ref="A3:E3"/>
    <mergeCell ref="G3:K3"/>
    <mergeCell ref="M3:Q3"/>
    <mergeCell ref="S3:W3"/>
  </mergeCells>
  <phoneticPr fontId="8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Main-Iftitah_3H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WINDOWS 11</cp:lastModifiedBy>
  <cp:revision/>
  <dcterms:created xsi:type="dcterms:W3CDTF">2022-12-05T04:21:03Z</dcterms:created>
  <dcterms:modified xsi:type="dcterms:W3CDTF">2022-12-05T09:32:33Z</dcterms:modified>
  <cp:category/>
  <cp:contentStatus/>
</cp:coreProperties>
</file>