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1.2. Mechine Learning - Septian Enggar (Senin)\Tugas Akhir\"/>
    </mc:Choice>
  </mc:AlternateContent>
  <xr:revisionPtr revIDLastSave="0" documentId="13_ncr:1_{79E1A6E8-8EBC-469A-9986-D89DDAE25F1E}" xr6:coauthVersionLast="47" xr6:coauthVersionMax="47" xr10:uidLastSave="{00000000-0000-0000-0000-000000000000}"/>
  <bookViews>
    <workbookView xWindow="0" yWindow="0" windowWidth="12216" windowHeight="12228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H25" i="1" s="1"/>
  <c r="I19" i="1"/>
  <c r="H24" i="1" s="1"/>
  <c r="M16" i="1" l="1"/>
  <c r="N16" i="1"/>
  <c r="M296" i="1" l="1"/>
  <c r="T198" i="1" s="1"/>
  <c r="I11" i="1"/>
  <c r="I10" i="1"/>
  <c r="I3" i="1"/>
  <c r="H3" i="1"/>
  <c r="B284" i="1"/>
  <c r="I198" i="1" s="1"/>
  <c r="I6" i="1"/>
  <c r="N200" i="1" l="1"/>
  <c r="O200" i="1" s="1"/>
  <c r="N208" i="1"/>
  <c r="O208" i="1" s="1"/>
  <c r="N216" i="1"/>
  <c r="O216" i="1" s="1"/>
  <c r="N224" i="1"/>
  <c r="O224" i="1" s="1"/>
  <c r="N232" i="1"/>
  <c r="O232" i="1" s="1"/>
  <c r="N240" i="1"/>
  <c r="O240" i="1" s="1"/>
  <c r="N248" i="1"/>
  <c r="O248" i="1" s="1"/>
  <c r="N256" i="1"/>
  <c r="O256" i="1" s="1"/>
  <c r="N264" i="1"/>
  <c r="O264" i="1" s="1"/>
  <c r="N272" i="1"/>
  <c r="O272" i="1" s="1"/>
  <c r="N280" i="1"/>
  <c r="O280" i="1" s="1"/>
  <c r="N288" i="1"/>
  <c r="O288" i="1" s="1"/>
  <c r="N195" i="1"/>
  <c r="O195" i="1" s="1"/>
  <c r="N239" i="1"/>
  <c r="O239" i="1" s="1"/>
  <c r="N287" i="1"/>
  <c r="O287" i="1" s="1"/>
  <c r="N295" i="1"/>
  <c r="O295" i="1" s="1"/>
  <c r="N201" i="1"/>
  <c r="O201" i="1" s="1"/>
  <c r="N209" i="1"/>
  <c r="O209" i="1" s="1"/>
  <c r="N217" i="1"/>
  <c r="O217" i="1" s="1"/>
  <c r="N225" i="1"/>
  <c r="O225" i="1" s="1"/>
  <c r="N233" i="1"/>
  <c r="O233" i="1" s="1"/>
  <c r="N241" i="1"/>
  <c r="O241" i="1" s="1"/>
  <c r="N249" i="1"/>
  <c r="O249" i="1" s="1"/>
  <c r="N257" i="1"/>
  <c r="O257" i="1" s="1"/>
  <c r="N265" i="1"/>
  <c r="O265" i="1" s="1"/>
  <c r="N273" i="1"/>
  <c r="O273" i="1" s="1"/>
  <c r="N281" i="1"/>
  <c r="O281" i="1" s="1"/>
  <c r="N289" i="1"/>
  <c r="O289" i="1" s="1"/>
  <c r="N202" i="1"/>
  <c r="O202" i="1" s="1"/>
  <c r="N210" i="1"/>
  <c r="O210" i="1" s="1"/>
  <c r="N218" i="1"/>
  <c r="O218" i="1" s="1"/>
  <c r="N226" i="1"/>
  <c r="O226" i="1" s="1"/>
  <c r="N234" i="1"/>
  <c r="O234" i="1" s="1"/>
  <c r="N242" i="1"/>
  <c r="O242" i="1" s="1"/>
  <c r="N250" i="1"/>
  <c r="O250" i="1" s="1"/>
  <c r="N258" i="1"/>
  <c r="O258" i="1" s="1"/>
  <c r="N266" i="1"/>
  <c r="O266" i="1" s="1"/>
  <c r="N274" i="1"/>
  <c r="O274" i="1" s="1"/>
  <c r="N282" i="1"/>
  <c r="O282" i="1" s="1"/>
  <c r="N290" i="1"/>
  <c r="O290" i="1" s="1"/>
  <c r="N203" i="1"/>
  <c r="O203" i="1" s="1"/>
  <c r="N211" i="1"/>
  <c r="O211" i="1" s="1"/>
  <c r="N219" i="1"/>
  <c r="O219" i="1" s="1"/>
  <c r="N227" i="1"/>
  <c r="O227" i="1" s="1"/>
  <c r="N235" i="1"/>
  <c r="O235" i="1" s="1"/>
  <c r="N243" i="1"/>
  <c r="O243" i="1" s="1"/>
  <c r="N251" i="1"/>
  <c r="O251" i="1" s="1"/>
  <c r="N259" i="1"/>
  <c r="O259" i="1" s="1"/>
  <c r="N267" i="1"/>
  <c r="O267" i="1" s="1"/>
  <c r="N275" i="1"/>
  <c r="O275" i="1" s="1"/>
  <c r="N283" i="1"/>
  <c r="O283" i="1" s="1"/>
  <c r="N291" i="1"/>
  <c r="O291" i="1" s="1"/>
  <c r="N228" i="1"/>
  <c r="O228" i="1" s="1"/>
  <c r="N252" i="1"/>
  <c r="O252" i="1" s="1"/>
  <c r="N268" i="1"/>
  <c r="O268" i="1" s="1"/>
  <c r="N276" i="1"/>
  <c r="O276" i="1" s="1"/>
  <c r="N292" i="1"/>
  <c r="O292" i="1" s="1"/>
  <c r="N199" i="1"/>
  <c r="O199" i="1" s="1"/>
  <c r="N207" i="1"/>
  <c r="O207" i="1" s="1"/>
  <c r="N215" i="1"/>
  <c r="O215" i="1" s="1"/>
  <c r="N223" i="1"/>
  <c r="O223" i="1" s="1"/>
  <c r="N231" i="1"/>
  <c r="O231" i="1" s="1"/>
  <c r="N247" i="1"/>
  <c r="O247" i="1" s="1"/>
  <c r="N255" i="1"/>
  <c r="O255" i="1" s="1"/>
  <c r="N263" i="1"/>
  <c r="O263" i="1" s="1"/>
  <c r="N271" i="1"/>
  <c r="O271" i="1" s="1"/>
  <c r="N279" i="1"/>
  <c r="O279" i="1" s="1"/>
  <c r="N196" i="1"/>
  <c r="O196" i="1" s="1"/>
  <c r="N204" i="1"/>
  <c r="O204" i="1" s="1"/>
  <c r="N212" i="1"/>
  <c r="O212" i="1" s="1"/>
  <c r="N220" i="1"/>
  <c r="O220" i="1" s="1"/>
  <c r="N236" i="1"/>
  <c r="O236" i="1" s="1"/>
  <c r="N244" i="1"/>
  <c r="O244" i="1" s="1"/>
  <c r="N260" i="1"/>
  <c r="O260" i="1" s="1"/>
  <c r="N284" i="1"/>
  <c r="O284" i="1" s="1"/>
  <c r="N197" i="1"/>
  <c r="O197" i="1" s="1"/>
  <c r="N205" i="1"/>
  <c r="O205" i="1" s="1"/>
  <c r="N213" i="1"/>
  <c r="O213" i="1" s="1"/>
  <c r="N221" i="1"/>
  <c r="O221" i="1" s="1"/>
  <c r="N229" i="1"/>
  <c r="O229" i="1" s="1"/>
  <c r="N237" i="1"/>
  <c r="O237" i="1" s="1"/>
  <c r="N245" i="1"/>
  <c r="O245" i="1" s="1"/>
  <c r="N253" i="1"/>
  <c r="O253" i="1" s="1"/>
  <c r="N261" i="1"/>
  <c r="O261" i="1" s="1"/>
  <c r="N269" i="1"/>
  <c r="O269" i="1" s="1"/>
  <c r="N277" i="1"/>
  <c r="O277" i="1" s="1"/>
  <c r="N285" i="1"/>
  <c r="O285" i="1" s="1"/>
  <c r="N293" i="1"/>
  <c r="O293" i="1" s="1"/>
  <c r="N198" i="1"/>
  <c r="O198" i="1" s="1"/>
  <c r="N206" i="1"/>
  <c r="O206" i="1" s="1"/>
  <c r="N214" i="1"/>
  <c r="O214" i="1" s="1"/>
  <c r="N222" i="1"/>
  <c r="O222" i="1" s="1"/>
  <c r="N230" i="1"/>
  <c r="O230" i="1" s="1"/>
  <c r="N238" i="1"/>
  <c r="O238" i="1" s="1"/>
  <c r="N246" i="1"/>
  <c r="O246" i="1" s="1"/>
  <c r="N254" i="1"/>
  <c r="O254" i="1" s="1"/>
  <c r="N262" i="1"/>
  <c r="O262" i="1" s="1"/>
  <c r="N270" i="1"/>
  <c r="O270" i="1" s="1"/>
  <c r="N278" i="1"/>
  <c r="O278" i="1" s="1"/>
  <c r="N286" i="1"/>
  <c r="O286" i="1" s="1"/>
  <c r="N294" i="1"/>
  <c r="O294" i="1" s="1"/>
  <c r="C199" i="1"/>
  <c r="C195" i="1"/>
  <c r="D195" i="1" s="1"/>
  <c r="C258" i="1"/>
  <c r="D258" i="1" s="1"/>
  <c r="I12" i="1"/>
  <c r="C226" i="1"/>
  <c r="D226" i="1" s="1"/>
  <c r="C218" i="1"/>
  <c r="D218" i="1" s="1"/>
  <c r="C210" i="1"/>
  <c r="D210" i="1" s="1"/>
  <c r="C242" i="1"/>
  <c r="D242" i="1" s="1"/>
  <c r="C234" i="1"/>
  <c r="D234" i="1" s="1"/>
  <c r="C282" i="1"/>
  <c r="D282" i="1" s="1"/>
  <c r="C202" i="1"/>
  <c r="D202" i="1" s="1"/>
  <c r="C256" i="1"/>
  <c r="D256" i="1" s="1"/>
  <c r="C209" i="1"/>
  <c r="D209" i="1" s="1"/>
  <c r="C225" i="1"/>
  <c r="D225" i="1" s="1"/>
  <c r="C241" i="1"/>
  <c r="D241" i="1" s="1"/>
  <c r="C257" i="1"/>
  <c r="D257" i="1" s="1"/>
  <c r="C273" i="1"/>
  <c r="D273" i="1" s="1"/>
  <c r="C203" i="1"/>
  <c r="D203" i="1" s="1"/>
  <c r="C211" i="1"/>
  <c r="D211" i="1" s="1"/>
  <c r="C219" i="1"/>
  <c r="D219" i="1" s="1"/>
  <c r="C227" i="1"/>
  <c r="D227" i="1" s="1"/>
  <c r="C235" i="1"/>
  <c r="D235" i="1" s="1"/>
  <c r="C243" i="1"/>
  <c r="D243" i="1" s="1"/>
  <c r="C251" i="1"/>
  <c r="D251" i="1" s="1"/>
  <c r="C259" i="1"/>
  <c r="D259" i="1" s="1"/>
  <c r="C267" i="1"/>
  <c r="D267" i="1" s="1"/>
  <c r="C275" i="1"/>
  <c r="D275" i="1" s="1"/>
  <c r="C283" i="1"/>
  <c r="D283" i="1" s="1"/>
  <c r="C196" i="1"/>
  <c r="D196" i="1" s="1"/>
  <c r="C204" i="1"/>
  <c r="D204" i="1" s="1"/>
  <c r="C212" i="1"/>
  <c r="D212" i="1" s="1"/>
  <c r="C220" i="1"/>
  <c r="D220" i="1" s="1"/>
  <c r="C228" i="1"/>
  <c r="D228" i="1" s="1"/>
  <c r="C236" i="1"/>
  <c r="D236" i="1" s="1"/>
  <c r="C244" i="1"/>
  <c r="D244" i="1" s="1"/>
  <c r="C252" i="1"/>
  <c r="D252" i="1" s="1"/>
  <c r="C260" i="1"/>
  <c r="D260" i="1" s="1"/>
  <c r="C268" i="1"/>
  <c r="D268" i="1" s="1"/>
  <c r="C276" i="1"/>
  <c r="D276" i="1" s="1"/>
  <c r="C197" i="1"/>
  <c r="D197" i="1" s="1"/>
  <c r="C205" i="1"/>
  <c r="D205" i="1" s="1"/>
  <c r="C213" i="1"/>
  <c r="D213" i="1" s="1"/>
  <c r="C221" i="1"/>
  <c r="D221" i="1" s="1"/>
  <c r="C229" i="1"/>
  <c r="D229" i="1" s="1"/>
  <c r="C237" i="1"/>
  <c r="D237" i="1" s="1"/>
  <c r="C245" i="1"/>
  <c r="D245" i="1" s="1"/>
  <c r="C253" i="1"/>
  <c r="D253" i="1" s="1"/>
  <c r="C261" i="1"/>
  <c r="D261" i="1" s="1"/>
  <c r="C269" i="1"/>
  <c r="D269" i="1" s="1"/>
  <c r="C277" i="1"/>
  <c r="D277" i="1" s="1"/>
  <c r="C198" i="1"/>
  <c r="D198" i="1" s="1"/>
  <c r="C206" i="1"/>
  <c r="D206" i="1" s="1"/>
  <c r="C214" i="1"/>
  <c r="D214" i="1" s="1"/>
  <c r="C222" i="1"/>
  <c r="D222" i="1" s="1"/>
  <c r="C230" i="1"/>
  <c r="D230" i="1" s="1"/>
  <c r="C238" i="1"/>
  <c r="D238" i="1" s="1"/>
  <c r="C246" i="1"/>
  <c r="D246" i="1" s="1"/>
  <c r="C254" i="1"/>
  <c r="D254" i="1" s="1"/>
  <c r="C262" i="1"/>
  <c r="D262" i="1" s="1"/>
  <c r="C270" i="1"/>
  <c r="D270" i="1" s="1"/>
  <c r="C278" i="1"/>
  <c r="D278" i="1" s="1"/>
  <c r="C200" i="1"/>
  <c r="D200" i="1" s="1"/>
  <c r="C216" i="1"/>
  <c r="D216" i="1" s="1"/>
  <c r="C224" i="1"/>
  <c r="D224" i="1" s="1"/>
  <c r="C232" i="1"/>
  <c r="D232" i="1" s="1"/>
  <c r="C248" i="1"/>
  <c r="D248" i="1" s="1"/>
  <c r="C264" i="1"/>
  <c r="D264" i="1" s="1"/>
  <c r="C280" i="1"/>
  <c r="D280" i="1" s="1"/>
  <c r="C201" i="1"/>
  <c r="D201" i="1" s="1"/>
  <c r="C217" i="1"/>
  <c r="D217" i="1" s="1"/>
  <c r="C233" i="1"/>
  <c r="D233" i="1" s="1"/>
  <c r="C249" i="1"/>
  <c r="D249" i="1" s="1"/>
  <c r="C265" i="1"/>
  <c r="D265" i="1" s="1"/>
  <c r="C281" i="1"/>
  <c r="D281" i="1" s="1"/>
  <c r="D199" i="1"/>
  <c r="C207" i="1"/>
  <c r="D207" i="1" s="1"/>
  <c r="C215" i="1"/>
  <c r="D215" i="1" s="1"/>
  <c r="C223" i="1"/>
  <c r="D223" i="1" s="1"/>
  <c r="C231" i="1"/>
  <c r="D231" i="1" s="1"/>
  <c r="C239" i="1"/>
  <c r="D239" i="1" s="1"/>
  <c r="C247" i="1"/>
  <c r="D247" i="1" s="1"/>
  <c r="C255" i="1"/>
  <c r="D255" i="1" s="1"/>
  <c r="C263" i="1"/>
  <c r="D263" i="1" s="1"/>
  <c r="C271" i="1"/>
  <c r="D271" i="1" s="1"/>
  <c r="C279" i="1"/>
  <c r="D279" i="1" s="1"/>
  <c r="C208" i="1"/>
  <c r="D208" i="1" s="1"/>
  <c r="C240" i="1"/>
  <c r="D240" i="1" s="1"/>
  <c r="C272" i="1"/>
  <c r="D272" i="1" s="1"/>
  <c r="C274" i="1"/>
  <c r="D274" i="1" s="1"/>
  <c r="C266" i="1"/>
  <c r="D266" i="1" s="1"/>
  <c r="C250" i="1"/>
  <c r="D250" i="1" s="1"/>
  <c r="L6" i="1"/>
  <c r="O296" i="1" l="1"/>
  <c r="T206" i="1" s="1"/>
  <c r="D284" i="1"/>
  <c r="I206" i="1" s="1"/>
</calcChain>
</file>

<file path=xl/sharedStrings.xml><?xml version="1.0" encoding="utf-8"?>
<sst xmlns="http://schemas.openxmlformats.org/spreadsheetml/2006/main" count="255" uniqueCount="77">
  <si>
    <t>nama_kabupaten_kota</t>
  </si>
  <si>
    <t>tahun</t>
  </si>
  <si>
    <t>jumlah_produksi_sampah_per_tahun</t>
  </si>
  <si>
    <t>Terjadi Banjir (1=Ya, 0=Tidak)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</si>
  <si>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</si>
  <si>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</si>
  <si>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</si>
  <si>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</si>
  <si>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</si>
  <si>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</si>
  <si>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</si>
  <si>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</si>
  <si>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</si>
  <si>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</si>
  <si>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</si>
  <si>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</si>
  <si>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</si>
  <si>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</si>
  <si>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</si>
  <si>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</si>
  <si>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</si>
  <si>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</si>
  <si>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</si>
  <si>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</si>
  <si>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</si>
  <si>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</si>
  <si>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</si>
  <si>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</si>
  <si>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</si>
  <si>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</si>
  <si>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</si>
  <si>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</si>
  <si>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</si>
  <si>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</si>
  <si>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</si>
  <si>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</si>
  <si>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</si>
  <si>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</si>
  <si>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</si>
  <si>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</si>
  <si>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</si>
  <si>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</si>
  <si>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jumlah_banjir</t>
  </si>
  <si>
    <t>Banyak Data</t>
  </si>
  <si>
    <t>Ya</t>
  </si>
  <si>
    <t>Tidak</t>
  </si>
  <si>
    <t>Jumlah banyak data</t>
  </si>
  <si>
    <t>=</t>
  </si>
  <si>
    <t>Harus Sama</t>
  </si>
  <si>
    <t>Total</t>
  </si>
  <si>
    <t>Nilai</t>
  </si>
  <si>
    <t>Probabilitas Terjadi Banjir</t>
  </si>
  <si>
    <t>Terjadi Banjir</t>
  </si>
  <si>
    <t>(sudah sesuai)</t>
  </si>
  <si>
    <t>Sampel untuk diklasifikasikan :</t>
  </si>
  <si>
    <t>Data Tes :</t>
  </si>
  <si>
    <t>Sampah (Ya)</t>
  </si>
  <si>
    <t>No</t>
  </si>
  <si>
    <t>Sampah</t>
  </si>
  <si>
    <t>Sampah-√Sampah</t>
  </si>
  <si>
    <t>(Sampah-√Sampah)^2</t>
  </si>
  <si>
    <t>Σ</t>
  </si>
  <si>
    <t>Menghitung Mean</t>
  </si>
  <si>
    <t>Menghitung Standar Deviasi</t>
  </si>
  <si>
    <t>=B284/COUNTA(B195:B283)</t>
  </si>
  <si>
    <t>mengasilkan :</t>
  </si>
  <si>
    <t>jumlah sampah(iya)/ banyak data sampah(iya)</t>
  </si>
  <si>
    <t>menghasilkan :</t>
  </si>
  <si>
    <t>=SQRT(D284/(COUNTA(D195:D283)-1))</t>
  </si>
  <si>
    <t>akar dari hasil data sampah yang telah  data tersebut</t>
  </si>
  <si>
    <t>dikuadratkan untuk kemudian dibagi dengan banyak</t>
  </si>
  <si>
    <r>
      <t>[μϹ</t>
    </r>
    <r>
      <rPr>
        <sz val="11"/>
        <color theme="1"/>
        <rFont val="Calibri"/>
        <family val="2"/>
        <charset val="1"/>
      </rPr>
      <t>]_1, Banjir</t>
    </r>
  </si>
  <si>
    <r>
      <t>[σϹ</t>
    </r>
    <r>
      <rPr>
        <sz val="11"/>
        <color theme="1"/>
        <rFont val="Calibri"/>
        <family val="2"/>
        <charset val="1"/>
      </rPr>
      <t>]_1, Banjir</t>
    </r>
  </si>
  <si>
    <t>=M296/COUNTA(M195:M295)</t>
  </si>
  <si>
    <t>Sampah (Tidak)</t>
  </si>
  <si>
    <t>Iya</t>
  </si>
  <si>
    <t>Hasil 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</si>
</sst>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"/>
    <numFmt numFmtId="165" formatCode="0.000000000"/>
    <numFmt numFmtId="166" formatCode="_-* #,##0_-;\-* #,##0_-;_-* &quot;-&quot;_-;_-@_-"/>
    <numFmt numFmtId="169" formatCode="0.000000000_);\(0.000000000\)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7" borderId="1" xfId="0" quotePrefix="1" applyFill="1" applyBorder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/>
    <xf numFmtId="0" fontId="0" fillId="0" borderId="0" xfId="0" quotePrefix="1"/>
    <xf numFmtId="0" fontId="4" fillId="9" borderId="2" xfId="0" applyFont="1" applyFill="1" applyBorder="1" applyAlignment="1">
      <alignment vertical="center"/>
    </xf>
    <xf numFmtId="0" fontId="7" fillId="10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7" borderId="4" xfId="0" applyFont="1" applyFill="1" applyBorder="1"/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0" borderId="11" xfId="0" applyFont="1" applyBorder="1"/>
    <xf numFmtId="0" fontId="1" fillId="0" borderId="12" xfId="0" applyFont="1" applyBorder="1"/>
    <xf numFmtId="0" fontId="4" fillId="0" borderId="16" xfId="0" applyFont="1" applyBorder="1"/>
    <xf numFmtId="0" fontId="0" fillId="0" borderId="5" xfId="0" applyBorder="1" applyAlignment="1">
      <alignment horizontal="center" vertical="center"/>
    </xf>
    <xf numFmtId="0" fontId="1" fillId="0" borderId="15" xfId="0" applyFont="1" applyBorder="1"/>
    <xf numFmtId="0" fontId="4" fillId="8" borderId="1" xfId="0" applyFont="1" applyFill="1" applyBorder="1" applyAlignment="1">
      <alignment horizontal="center"/>
    </xf>
    <xf numFmtId="0" fontId="4" fillId="11" borderId="13" xfId="0" applyFont="1" applyFill="1" applyBorder="1"/>
    <xf numFmtId="0" fontId="4" fillId="5" borderId="13" xfId="0" applyFont="1" applyFill="1" applyBorder="1"/>
    <xf numFmtId="0" fontId="4" fillId="14" borderId="11" xfId="0" applyFont="1" applyFill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/>
    <xf numFmtId="169" fontId="1" fillId="12" borderId="13" xfId="0" applyNumberFormat="1" applyFont="1" applyFill="1" applyBorder="1"/>
    <xf numFmtId="169" fontId="1" fillId="13" borderId="13" xfId="0" applyNumberFormat="1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A4DB9A9-3D4B-499C-BCD7-36F59C7751B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1766887</xdr:colOff>
      <xdr:row>282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C671F2-877F-443B-A569-3B4582596C32}"/>
            </a:ext>
          </a:extLst>
        </xdr:cNvPr>
        <xdr:cNvSpPr txBox="1"/>
      </xdr:nvSpPr>
      <xdr:spPr>
        <a:xfrm>
          <a:off x="5439727" y="668597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4</xdr:col>
      <xdr:colOff>623887</xdr:colOff>
      <xdr:row>195</xdr:row>
      <xdr:rowOff>9525</xdr:rowOff>
    </xdr:from>
    <xdr:ext cx="1433513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0591874-80FA-41AD-ABAA-ABF40A168D08}"/>
                </a:ext>
              </a:extLst>
            </xdr:cNvPr>
            <xdr:cNvSpPr txBox="1"/>
          </xdr:nvSpPr>
          <xdr:spPr>
            <a:xfrm>
              <a:off x="7626667" y="52374165"/>
              <a:ext cx="1433513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id-ID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id-ID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0591874-80FA-41AD-ABAA-ABF40A168D08}"/>
                </a:ext>
              </a:extLst>
            </xdr:cNvPr>
            <xdr:cNvSpPr txBox="1"/>
          </xdr:nvSpPr>
          <xdr:spPr>
            <a:xfrm>
              <a:off x="7626667" y="52374165"/>
              <a:ext cx="1433513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id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 1/𝑛  ∑_(𝑖=1)^𝑛▒𝑥_1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951</xdr:colOff>
      <xdr:row>202</xdr:row>
      <xdr:rowOff>76200</xdr:rowOff>
    </xdr:from>
    <xdr:ext cx="1862139" cy="676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C8B50B-596B-4FEF-8D76-ED1B8703BB53}"/>
                </a:ext>
              </a:extLst>
            </xdr:cNvPr>
            <xdr:cNvSpPr txBox="1"/>
          </xdr:nvSpPr>
          <xdr:spPr>
            <a:xfrm>
              <a:off x="5914071" y="18729960"/>
              <a:ext cx="1862139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5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d-ID" sz="15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id-ID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id-ID" sz="15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  <m: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id-ID" sz="15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id-ID" sz="15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C8B50B-596B-4FEF-8D76-ED1B8703BB53}"/>
                </a:ext>
              </a:extLst>
            </xdr:cNvPr>
            <xdr:cNvSpPr txBox="1"/>
          </xdr:nvSpPr>
          <xdr:spPr>
            <a:xfrm>
              <a:off x="5914071" y="18729960"/>
              <a:ext cx="1862139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5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id-ID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√((∑_(𝑖=1)^𝑛▒</a:t>
              </a:r>
              <a:r>
                <a:rPr lang="id-ID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(𝑥_1  − 𝜇)</a:t>
              </a:r>
              <a:r>
                <a:rPr lang="id-ID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id-ID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2 )/(𝑛 −1))</a:t>
              </a:r>
              <a:endParaRPr lang="id-ID" sz="1500"/>
            </a:p>
          </xdr:txBody>
        </xdr:sp>
      </mc:Fallback>
    </mc:AlternateContent>
    <xdr:clientData/>
  </xdr:oneCellAnchor>
  <xdr:oneCellAnchor>
    <xdr:from>
      <xdr:col>14</xdr:col>
      <xdr:colOff>1766887</xdr:colOff>
      <xdr:row>294</xdr:row>
      <xdr:rowOff>47625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795115-BD60-4C12-AC05-A02FBDB9A822}"/>
            </a:ext>
          </a:extLst>
        </xdr:cNvPr>
        <xdr:cNvSpPr txBox="1"/>
      </xdr:nvSpPr>
      <xdr:spPr>
        <a:xfrm>
          <a:off x="5081587" y="3552634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15</xdr:col>
      <xdr:colOff>623887</xdr:colOff>
      <xdr:row>195</xdr:row>
      <xdr:rowOff>9525</xdr:rowOff>
    </xdr:from>
    <xdr:ext cx="1433513" cy="672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AE4D38-4049-423A-813C-3AE055610160}"/>
                </a:ext>
              </a:extLst>
            </xdr:cNvPr>
            <xdr:cNvSpPr txBox="1"/>
          </xdr:nvSpPr>
          <xdr:spPr>
            <a:xfrm>
              <a:off x="7626667" y="52374165"/>
              <a:ext cx="1433513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id-ID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id-ID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d-ID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d-ID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AE4D38-4049-423A-813C-3AE055610160}"/>
                </a:ext>
              </a:extLst>
            </xdr:cNvPr>
            <xdr:cNvSpPr txBox="1"/>
          </xdr:nvSpPr>
          <xdr:spPr>
            <a:xfrm>
              <a:off x="7626667" y="52374165"/>
              <a:ext cx="1433513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id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 1/𝑛  ∑_(𝑖=1)^𝑛▒𝑥_1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519111</xdr:colOff>
      <xdr:row>202</xdr:row>
      <xdr:rowOff>152400</xdr:rowOff>
    </xdr:from>
    <xdr:ext cx="1862139" cy="676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41087C3-022C-4256-B785-95F59AE678FD}"/>
                </a:ext>
              </a:extLst>
            </xdr:cNvPr>
            <xdr:cNvSpPr txBox="1"/>
          </xdr:nvSpPr>
          <xdr:spPr>
            <a:xfrm>
              <a:off x="7529511" y="53797200"/>
              <a:ext cx="1862139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5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d-ID" sz="15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id-ID" sz="15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id-ID" sz="15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id-ID" sz="15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id-ID" sz="15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  <m: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id-ID" sz="15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id-ID" sz="15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id-ID" sz="15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id-ID" sz="15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41087C3-022C-4256-B785-95F59AE678FD}"/>
                </a:ext>
              </a:extLst>
            </xdr:cNvPr>
            <xdr:cNvSpPr txBox="1"/>
          </xdr:nvSpPr>
          <xdr:spPr>
            <a:xfrm>
              <a:off x="7529511" y="53797200"/>
              <a:ext cx="1862139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5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id-ID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√((∑_(𝑖=1)^𝑛▒</a:t>
              </a:r>
              <a:r>
                <a:rPr lang="id-ID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(𝑥_1  − 𝜇)</a:t>
              </a:r>
              <a:r>
                <a:rPr lang="id-ID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id-ID" sz="15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2 )/(𝑛 −1))</a:t>
              </a:r>
              <a:endParaRPr lang="id-ID" sz="1500"/>
            </a:p>
          </xdr:txBody>
        </xdr:sp>
      </mc:Fallback>
    </mc:AlternateContent>
    <xdr:clientData/>
  </xdr:oneCellAnchor>
  <xdr:oneCellAnchor>
    <xdr:from>
      <xdr:col>9</xdr:col>
      <xdr:colOff>228600</xdr:colOff>
      <xdr:row>16</xdr:row>
      <xdr:rowOff>99060</xdr:rowOff>
    </xdr:from>
    <xdr:ext cx="2785442" cy="6890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663531C-3B27-4312-8F54-04119E56EC10}"/>
                </a:ext>
              </a:extLst>
            </xdr:cNvPr>
            <xdr:cNvSpPr txBox="1"/>
          </xdr:nvSpPr>
          <xdr:spPr>
            <a:xfrm>
              <a:off x="9174480" y="3208020"/>
              <a:ext cx="2785442" cy="689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id-ID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d-ID" sz="20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lang="id-ID" sz="20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id-ID" sz="20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d-ID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d-ID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𝜋𝜎</m:t>
                            </m:r>
                          </m:e>
                        </m:rad>
                      </m:den>
                    </m:f>
                    <m:r>
                      <a:rPr lang="id-ID" sz="2000" b="0" i="1">
                        <a:latin typeface="Cambria Math" panose="02040503050406030204" pitchFamily="18" charset="0"/>
                      </a:rPr>
                      <m:t>  </m:t>
                    </m:r>
                    <m:sSup>
                      <m:sSupPr>
                        <m:ctrlPr>
                          <a:rPr lang="id-ID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d-ID" sz="2000" b="0" i="1">
                            <a:latin typeface="Cambria Math" panose="02040503050406030204" pitchFamily="18" charset="0"/>
                          </a:rPr>
                          <m:t>− </m:t>
                        </m:r>
                        <m:f>
                          <m:fPr>
                            <m:ctrlPr>
                              <a:rPr lang="id-ID" sz="20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id-ID" sz="20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id-ID" sz="20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663531C-3B27-4312-8F54-04119E56EC10}"/>
                </a:ext>
              </a:extLst>
            </xdr:cNvPr>
            <xdr:cNvSpPr txBox="1"/>
          </xdr:nvSpPr>
          <xdr:spPr>
            <a:xfrm>
              <a:off x="9174480" y="3208020"/>
              <a:ext cx="2785442" cy="689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2000" b="0" i="0">
                  <a:latin typeface="Cambria Math" panose="02040503050406030204" pitchFamily="18" charset="0"/>
                </a:rPr>
                <a:t>𝑓(𝑤)=  1/√2</a:t>
              </a:r>
              <a:r>
                <a:rPr lang="id-ID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𝜋𝜎 </a:t>
              </a:r>
              <a:r>
                <a:rPr lang="id-ID" sz="2000" b="0" i="0">
                  <a:latin typeface="Cambria Math" panose="02040503050406030204" pitchFamily="18" charset="0"/>
                </a:rPr>
                <a:t>  𝑒^(− 〖(𝑤−</a:t>
              </a:r>
              <a:r>
                <a:rPr lang="id-ID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id-ID" sz="2000" b="0" i="0">
                  <a:latin typeface="Cambria Math" panose="02040503050406030204" pitchFamily="18" charset="0"/>
                </a:rPr>
                <a:t>)〗^2/</a:t>
              </a:r>
              <a:r>
                <a:rPr lang="id-ID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id-ID" sz="2000" b="0" i="0">
                  <a:latin typeface="Cambria Math" panose="02040503050406030204" pitchFamily="18" charset="0"/>
                </a:rPr>
                <a:t>2 )</a:t>
              </a:r>
              <a:endParaRPr lang="id-ID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6"/>
  <sheetViews>
    <sheetView tabSelected="1" topLeftCell="E1" workbookViewId="0">
      <selection activeCell="J24" sqref="J24"/>
    </sheetView>
  </sheetViews>
  <sheetFormatPr defaultRowHeight="14.4" x14ac:dyDescent="0.3"/>
  <cols>
    <col min="1" max="1" width="20" customWidth="1"/>
    <col min="2" max="2" width="11.77734375" style="1" customWidth="1"/>
    <col min="3" max="3" width="21.44140625" style="1" customWidth="1"/>
    <col min="4" max="4" width="20.88671875" style="1" customWidth="1"/>
    <col min="5" max="5" width="12.109375" style="1" customWidth="1"/>
    <col min="7" max="7" width="11.5546875" customWidth="1"/>
    <col min="8" max="9" width="13" customWidth="1"/>
    <col min="10" max="10" width="21.33203125" customWidth="1"/>
    <col min="12" max="12" width="32.6640625" customWidth="1"/>
    <col min="13" max="13" width="24.77734375" customWidth="1"/>
    <col min="14" max="14" width="18.109375" customWidth="1"/>
    <col min="15" max="15" width="19.109375" customWidth="1"/>
  </cols>
  <sheetData>
    <row r="1" spans="1:15" ht="28.8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42</v>
      </c>
      <c r="H1" s="12" t="s">
        <v>44</v>
      </c>
      <c r="I1" s="13" t="s">
        <v>45</v>
      </c>
    </row>
    <row r="2" spans="1:15" x14ac:dyDescent="0.3">
      <c r="A2" s="4" t="s">
        <v>4</v>
      </c>
      <c r="B2" s="3">
        <v>2017</v>
      </c>
      <c r="C2" s="3">
        <v>1511</v>
      </c>
      <c r="D2" s="3">
        <v>1</v>
      </c>
      <c r="E2" s="2">
        <v>21</v>
      </c>
      <c r="H2" s="14">
        <v>1</v>
      </c>
      <c r="I2" s="15">
        <v>0</v>
      </c>
    </row>
    <row r="3" spans="1:15" x14ac:dyDescent="0.3">
      <c r="A3" s="4" t="s">
        <v>5</v>
      </c>
      <c r="B3" s="3">
        <v>2017</v>
      </c>
      <c r="C3" s="3">
        <v>419</v>
      </c>
      <c r="D3" s="3">
        <v>1</v>
      </c>
      <c r="E3" s="2">
        <v>10</v>
      </c>
      <c r="G3" s="10" t="s">
        <v>43</v>
      </c>
      <c r="H3" s="11">
        <f>COUNTIF(D2:D191,H2)</f>
        <v>89</v>
      </c>
      <c r="I3" s="11">
        <f>COUNTIF(D2:D191,I2)</f>
        <v>101</v>
      </c>
    </row>
    <row r="4" spans="1:15" x14ac:dyDescent="0.3">
      <c r="A4" s="4" t="s">
        <v>6</v>
      </c>
      <c r="B4" s="3">
        <v>2017</v>
      </c>
      <c r="C4" s="3">
        <v>100</v>
      </c>
      <c r="D4" s="3">
        <v>0</v>
      </c>
      <c r="E4" s="2">
        <v>0</v>
      </c>
    </row>
    <row r="5" spans="1:15" x14ac:dyDescent="0.3">
      <c r="A5" s="4" t="s">
        <v>7</v>
      </c>
      <c r="B5" s="3">
        <v>2017</v>
      </c>
      <c r="C5" s="3">
        <v>1895</v>
      </c>
      <c r="D5" s="3">
        <v>1</v>
      </c>
      <c r="E5" s="2">
        <v>17</v>
      </c>
      <c r="G5" s="43" t="s">
        <v>48</v>
      </c>
      <c r="H5" s="44"/>
      <c r="I5" s="44"/>
      <c r="J5" s="44"/>
      <c r="K5" s="44"/>
      <c r="L5" s="45"/>
    </row>
    <row r="6" spans="1:15" x14ac:dyDescent="0.3">
      <c r="A6" s="4" t="s">
        <v>8</v>
      </c>
      <c r="B6" s="3">
        <v>2017</v>
      </c>
      <c r="C6" s="3">
        <v>464</v>
      </c>
      <c r="D6" s="3">
        <v>1</v>
      </c>
      <c r="E6" s="2">
        <v>7</v>
      </c>
      <c r="G6" s="41" t="s">
        <v>46</v>
      </c>
      <c r="H6" s="42"/>
      <c r="I6" s="31">
        <f>COUNTA(D2:D191)</f>
        <v>190</v>
      </c>
      <c r="J6" s="25" t="s">
        <v>47</v>
      </c>
      <c r="K6" s="31" t="s">
        <v>49</v>
      </c>
      <c r="L6" s="31">
        <f>SUM(H3:I3)</f>
        <v>190</v>
      </c>
    </row>
    <row r="7" spans="1:15" x14ac:dyDescent="0.3">
      <c r="A7" s="4" t="s">
        <v>9</v>
      </c>
      <c r="B7" s="3">
        <v>2017</v>
      </c>
      <c r="C7" s="3">
        <v>464</v>
      </c>
      <c r="D7" s="3">
        <v>1</v>
      </c>
      <c r="E7" s="2">
        <v>10</v>
      </c>
    </row>
    <row r="8" spans="1:15" x14ac:dyDescent="0.3">
      <c r="A8" s="4" t="s">
        <v>10</v>
      </c>
      <c r="B8" s="3">
        <v>2017</v>
      </c>
      <c r="C8" s="3">
        <v>2000</v>
      </c>
      <c r="D8" s="3">
        <v>1</v>
      </c>
      <c r="E8" s="2">
        <v>25</v>
      </c>
      <c r="G8" s="47" t="s">
        <v>51</v>
      </c>
      <c r="H8" s="47"/>
      <c r="I8" s="47"/>
    </row>
    <row r="9" spans="1:15" x14ac:dyDescent="0.3">
      <c r="A9" s="4" t="s">
        <v>11</v>
      </c>
      <c r="B9" s="3">
        <v>2017</v>
      </c>
      <c r="C9" s="3">
        <v>2200</v>
      </c>
      <c r="D9" s="3">
        <v>1</v>
      </c>
      <c r="E9" s="2">
        <v>22</v>
      </c>
      <c r="G9" s="46" t="s">
        <v>52</v>
      </c>
      <c r="H9" s="46"/>
      <c r="I9" s="32" t="s">
        <v>50</v>
      </c>
    </row>
    <row r="10" spans="1:15" x14ac:dyDescent="0.3">
      <c r="A10" s="4" t="s">
        <v>12</v>
      </c>
      <c r="B10" s="3">
        <v>2017</v>
      </c>
      <c r="C10" s="3">
        <v>465</v>
      </c>
      <c r="D10" s="3">
        <v>1</v>
      </c>
      <c r="E10" s="2">
        <v>10</v>
      </c>
      <c r="G10" s="17" t="s">
        <v>44</v>
      </c>
      <c r="H10" s="3">
        <v>1</v>
      </c>
      <c r="I10" s="18">
        <f>COUNTIF(D2:D191,H10)/COUNTA(D2:D191)</f>
        <v>0.46842105263157896</v>
      </c>
    </row>
    <row r="11" spans="1:15" x14ac:dyDescent="0.3">
      <c r="A11" s="4" t="s">
        <v>13</v>
      </c>
      <c r="B11" s="3">
        <v>2017</v>
      </c>
      <c r="C11" s="3">
        <v>125</v>
      </c>
      <c r="D11" s="3">
        <v>0</v>
      </c>
      <c r="E11" s="2">
        <v>0</v>
      </c>
      <c r="G11" s="17" t="s">
        <v>45</v>
      </c>
      <c r="H11" s="3">
        <v>0</v>
      </c>
      <c r="I11" s="18">
        <f>COUNTIF(D2:D191,H11)/COUNTA(D2:D191)</f>
        <v>0.53157894736842104</v>
      </c>
    </row>
    <row r="12" spans="1:15" x14ac:dyDescent="0.3">
      <c r="A12" s="4" t="s">
        <v>14</v>
      </c>
      <c r="B12" s="3">
        <v>2017</v>
      </c>
      <c r="C12" s="3">
        <v>237</v>
      </c>
      <c r="D12" s="3">
        <v>1</v>
      </c>
      <c r="E12" s="2">
        <v>4</v>
      </c>
      <c r="I12" s="16">
        <f>SUM(I10:I11)</f>
        <v>1</v>
      </c>
      <c r="J12" t="s">
        <v>53</v>
      </c>
    </row>
    <row r="13" spans="1:15" x14ac:dyDescent="0.3">
      <c r="A13" s="4" t="s">
        <v>15</v>
      </c>
      <c r="B13" s="3">
        <v>2017</v>
      </c>
      <c r="C13" s="3">
        <v>161</v>
      </c>
      <c r="D13" s="3">
        <v>0</v>
      </c>
      <c r="E13" s="2">
        <v>0</v>
      </c>
      <c r="G13" s="19" t="s">
        <v>54</v>
      </c>
    </row>
    <row r="14" spans="1:15" x14ac:dyDescent="0.3">
      <c r="A14" s="4" t="s">
        <v>16</v>
      </c>
      <c r="B14" s="3">
        <v>2017</v>
      </c>
      <c r="C14" s="3">
        <v>487</v>
      </c>
      <c r="D14" s="3">
        <v>1</v>
      </c>
      <c r="E14" s="2">
        <v>4</v>
      </c>
    </row>
    <row r="15" spans="1:15" x14ac:dyDescent="0.3">
      <c r="A15" s="4" t="s">
        <v>17</v>
      </c>
      <c r="B15" s="3">
        <v>2017</v>
      </c>
      <c r="C15" s="3">
        <v>308</v>
      </c>
      <c r="D15" s="3">
        <v>1</v>
      </c>
      <c r="E15" s="2">
        <v>2</v>
      </c>
      <c r="G15" s="39" t="s">
        <v>55</v>
      </c>
      <c r="H15" s="39"/>
      <c r="I15" s="40"/>
      <c r="J15" s="20" t="s">
        <v>0</v>
      </c>
      <c r="K15" s="20" t="s">
        <v>1</v>
      </c>
      <c r="L15" s="21" t="s">
        <v>2</v>
      </c>
      <c r="M15" s="64" t="s">
        <v>3</v>
      </c>
      <c r="N15" s="65"/>
      <c r="O15" s="26"/>
    </row>
    <row r="16" spans="1:15" x14ac:dyDescent="0.3">
      <c r="A16" s="4" t="s">
        <v>18</v>
      </c>
      <c r="B16" s="3">
        <v>2017</v>
      </c>
      <c r="C16" s="3">
        <v>186</v>
      </c>
      <c r="D16" s="3">
        <v>0</v>
      </c>
      <c r="E16" s="2">
        <v>0</v>
      </c>
      <c r="G16" s="39"/>
      <c r="H16" s="39"/>
      <c r="I16" s="40"/>
      <c r="J16" s="22" t="s">
        <v>4</v>
      </c>
      <c r="K16" s="23">
        <v>2022</v>
      </c>
      <c r="L16" s="24">
        <v>890</v>
      </c>
      <c r="M16" s="63" t="str">
        <f>IF(H24&gt;H25,"1",IF(H25&gt;H24,"0",""))</f>
        <v>1</v>
      </c>
      <c r="N16" s="62" t="str">
        <f>IF(H24&gt;H25,"Iya",IF(H25&gt;H24,"Tidak",""))</f>
        <v>Iya</v>
      </c>
      <c r="O16" s="27"/>
    </row>
    <row r="17" spans="1:9" x14ac:dyDescent="0.3">
      <c r="A17" s="4" t="s">
        <v>19</v>
      </c>
      <c r="B17" s="3">
        <v>2017</v>
      </c>
      <c r="C17" s="3">
        <v>123</v>
      </c>
      <c r="D17" s="3">
        <v>0</v>
      </c>
      <c r="E17" s="2">
        <v>0</v>
      </c>
    </row>
    <row r="18" spans="1:9" x14ac:dyDescent="0.3">
      <c r="A18" s="4" t="s">
        <v>20</v>
      </c>
      <c r="B18" s="3">
        <v>2017</v>
      </c>
      <c r="C18" s="3">
        <v>616</v>
      </c>
      <c r="D18" s="3">
        <v>1</v>
      </c>
      <c r="E18" s="2">
        <v>6</v>
      </c>
      <c r="G18" s="53" t="s">
        <v>51</v>
      </c>
      <c r="H18" s="53"/>
      <c r="I18" s="53"/>
    </row>
    <row r="19" spans="1:9" x14ac:dyDescent="0.3">
      <c r="A19" s="4" t="s">
        <v>21</v>
      </c>
      <c r="B19" s="3">
        <v>2017</v>
      </c>
      <c r="C19" s="3">
        <v>185</v>
      </c>
      <c r="D19" s="3">
        <v>0</v>
      </c>
      <c r="E19" s="2">
        <v>0</v>
      </c>
      <c r="G19" s="50" t="s">
        <v>75</v>
      </c>
      <c r="H19" s="51">
        <v>1</v>
      </c>
      <c r="I19" s="52">
        <f>1/SQRT(2*3.14*I206)*EXP(-((L16-I198)^2)/(I206^2))</f>
        <v>1.1290693325804103E-2</v>
      </c>
    </row>
    <row r="20" spans="1:9" x14ac:dyDescent="0.3">
      <c r="A20" s="4" t="s">
        <v>22</v>
      </c>
      <c r="B20" s="3">
        <v>2017</v>
      </c>
      <c r="C20" s="3">
        <v>199</v>
      </c>
      <c r="D20" s="3">
        <v>0</v>
      </c>
      <c r="E20" s="2">
        <v>0</v>
      </c>
      <c r="G20" s="48" t="s">
        <v>45</v>
      </c>
      <c r="H20" s="3">
        <v>0</v>
      </c>
      <c r="I20" s="49">
        <f>1/SQRT(2*3.14*T206)*EXP(-((L16-T198)^2)/(T206^2))</f>
        <v>2.5430013291425662E-46</v>
      </c>
    </row>
    <row r="21" spans="1:9" x14ac:dyDescent="0.3">
      <c r="A21" s="4" t="s">
        <v>23</v>
      </c>
      <c r="B21" s="3">
        <v>2017</v>
      </c>
      <c r="C21" s="3">
        <v>309</v>
      </c>
      <c r="D21" s="3">
        <v>1</v>
      </c>
      <c r="E21" s="2">
        <v>5</v>
      </c>
    </row>
    <row r="22" spans="1:9" x14ac:dyDescent="0.3">
      <c r="A22" s="4" t="s">
        <v>24</v>
      </c>
      <c r="B22" s="3">
        <v>2017</v>
      </c>
      <c r="C22" s="3">
        <v>244</v>
      </c>
      <c r="D22" s="3">
        <v>0</v>
      </c>
      <c r="E22" s="2">
        <v>0</v>
      </c>
      <c r="G22" s="59"/>
      <c r="H22" s="59"/>
      <c r="I22" s="59"/>
    </row>
    <row r="23" spans="1:9" x14ac:dyDescent="0.3">
      <c r="A23" s="4" t="s">
        <v>25</v>
      </c>
      <c r="B23" s="3">
        <v>2017</v>
      </c>
      <c r="C23" s="3">
        <v>304</v>
      </c>
      <c r="D23" s="3">
        <v>0</v>
      </c>
      <c r="E23" s="2">
        <v>0</v>
      </c>
      <c r="G23" s="56" t="s">
        <v>76</v>
      </c>
      <c r="H23" s="57"/>
      <c r="I23" s="58"/>
    </row>
    <row r="24" spans="1:9" x14ac:dyDescent="0.3">
      <c r="A24" s="4" t="s">
        <v>26</v>
      </c>
      <c r="B24" s="3">
        <v>2017</v>
      </c>
      <c r="C24" s="3">
        <v>238</v>
      </c>
      <c r="D24" s="3">
        <v>0</v>
      </c>
      <c r="E24" s="2">
        <v>0</v>
      </c>
      <c r="G24" s="54" t="s">
        <v>75</v>
      </c>
      <c r="H24" s="60">
        <f>I10*I19</f>
        <v>5.2887984526135013E-3</v>
      </c>
      <c r="I24" s="58"/>
    </row>
    <row r="25" spans="1:9" x14ac:dyDescent="0.3">
      <c r="A25" s="4" t="s">
        <v>27</v>
      </c>
      <c r="B25" s="3">
        <v>2017</v>
      </c>
      <c r="C25" s="3">
        <v>1844</v>
      </c>
      <c r="D25" s="3">
        <v>1</v>
      </c>
      <c r="E25" s="2">
        <v>11</v>
      </c>
      <c r="G25" s="55" t="s">
        <v>45</v>
      </c>
      <c r="H25" s="61">
        <f>I11*I20</f>
        <v>1.3518059697021009E-46</v>
      </c>
    </row>
    <row r="26" spans="1:9" x14ac:dyDescent="0.3">
      <c r="A26" s="4" t="s">
        <v>28</v>
      </c>
      <c r="B26" s="3">
        <v>2017</v>
      </c>
      <c r="C26" s="3">
        <v>263</v>
      </c>
      <c r="D26" s="3">
        <v>0</v>
      </c>
      <c r="E26" s="2">
        <v>0</v>
      </c>
    </row>
    <row r="27" spans="1:9" x14ac:dyDescent="0.3">
      <c r="A27" s="4" t="s">
        <v>29</v>
      </c>
      <c r="B27" s="3">
        <v>2017</v>
      </c>
      <c r="C27" s="3">
        <v>472</v>
      </c>
      <c r="D27" s="3">
        <v>1</v>
      </c>
      <c r="E27" s="2">
        <v>6</v>
      </c>
    </row>
    <row r="28" spans="1:9" x14ac:dyDescent="0.3">
      <c r="A28" s="4" t="s">
        <v>30</v>
      </c>
      <c r="B28" s="3">
        <v>2017</v>
      </c>
      <c r="C28" s="3">
        <v>130</v>
      </c>
      <c r="D28" s="3">
        <v>0</v>
      </c>
      <c r="E28" s="2">
        <v>0</v>
      </c>
    </row>
    <row r="29" spans="1:9" x14ac:dyDescent="0.3">
      <c r="A29" s="4" t="s">
        <v>31</v>
      </c>
      <c r="B29" s="3">
        <v>2017</v>
      </c>
      <c r="C29" s="3">
        <v>151</v>
      </c>
      <c r="D29" s="3">
        <v>0</v>
      </c>
      <c r="E29" s="2">
        <v>0</v>
      </c>
    </row>
    <row r="30" spans="1:9" x14ac:dyDescent="0.3">
      <c r="A30" s="4" t="s">
        <v>32</v>
      </c>
      <c r="B30" s="3">
        <v>2017</v>
      </c>
      <c r="C30" s="3">
        <v>219</v>
      </c>
      <c r="D30" s="3">
        <v>0</v>
      </c>
      <c r="E30" s="2">
        <v>0</v>
      </c>
    </row>
    <row r="31" spans="1:9" x14ac:dyDescent="0.3">
      <c r="A31" s="4" t="s">
        <v>33</v>
      </c>
      <c r="B31" s="3">
        <v>2017</v>
      </c>
      <c r="C31" s="3">
        <v>981</v>
      </c>
      <c r="D31" s="3">
        <v>1</v>
      </c>
      <c r="E31" s="2">
        <v>9</v>
      </c>
    </row>
    <row r="32" spans="1:9" x14ac:dyDescent="0.3">
      <c r="A32" s="4" t="s">
        <v>34</v>
      </c>
      <c r="B32" s="3">
        <v>2017</v>
      </c>
      <c r="C32" s="3">
        <v>189</v>
      </c>
      <c r="D32" s="3">
        <v>0</v>
      </c>
      <c r="E32" s="2">
        <v>0</v>
      </c>
    </row>
    <row r="33" spans="1:5" x14ac:dyDescent="0.3">
      <c r="A33" s="4" t="s">
        <v>35</v>
      </c>
      <c r="B33" s="3">
        <v>2017</v>
      </c>
      <c r="C33" s="3">
        <v>264</v>
      </c>
      <c r="D33" s="3">
        <v>0</v>
      </c>
      <c r="E33" s="2">
        <v>0</v>
      </c>
    </row>
    <row r="34" spans="1:5" x14ac:dyDescent="0.3">
      <c r="A34" s="4" t="s">
        <v>36</v>
      </c>
      <c r="B34" s="3">
        <v>2017</v>
      </c>
      <c r="C34" s="3">
        <v>264</v>
      </c>
      <c r="D34" s="3">
        <v>0</v>
      </c>
      <c r="E34" s="2">
        <v>0</v>
      </c>
    </row>
    <row r="35" spans="1:5" x14ac:dyDescent="0.3">
      <c r="A35" s="4" t="s">
        <v>37</v>
      </c>
      <c r="B35" s="3">
        <v>2017</v>
      </c>
      <c r="C35" s="3">
        <v>260</v>
      </c>
      <c r="D35" s="3">
        <v>0</v>
      </c>
      <c r="E35" s="2">
        <v>0</v>
      </c>
    </row>
    <row r="36" spans="1:5" x14ac:dyDescent="0.3">
      <c r="A36" s="4" t="s">
        <v>38</v>
      </c>
      <c r="B36" s="3">
        <v>2017</v>
      </c>
      <c r="C36" s="3">
        <v>200</v>
      </c>
      <c r="D36" s="3">
        <v>0</v>
      </c>
      <c r="E36" s="2">
        <v>0</v>
      </c>
    </row>
    <row r="37" spans="1:5" x14ac:dyDescent="0.3">
      <c r="A37" s="4" t="s">
        <v>39</v>
      </c>
      <c r="B37" s="3">
        <v>2017</v>
      </c>
      <c r="C37" s="3">
        <v>278</v>
      </c>
      <c r="D37" s="3">
        <v>1</v>
      </c>
      <c r="E37" s="2">
        <v>10</v>
      </c>
    </row>
    <row r="38" spans="1:5" x14ac:dyDescent="0.3">
      <c r="A38" s="4" t="s">
        <v>40</v>
      </c>
      <c r="B38" s="3">
        <v>2017</v>
      </c>
      <c r="C38" s="3">
        <v>659</v>
      </c>
      <c r="D38" s="3">
        <v>1</v>
      </c>
      <c r="E38" s="2">
        <v>7</v>
      </c>
    </row>
    <row r="39" spans="1:5" x14ac:dyDescent="0.3">
      <c r="A39" s="4" t="s">
        <v>41</v>
      </c>
      <c r="B39" s="3">
        <v>2017</v>
      </c>
      <c r="C39" s="3">
        <v>159</v>
      </c>
      <c r="D39" s="3">
        <v>0</v>
      </c>
      <c r="E39" s="2">
        <v>0</v>
      </c>
    </row>
    <row r="40" spans="1:5" x14ac:dyDescent="0.3">
      <c r="A40" s="4" t="s">
        <v>4</v>
      </c>
      <c r="B40" s="3">
        <v>2018</v>
      </c>
      <c r="C40" s="3">
        <v>225</v>
      </c>
      <c r="D40" s="3">
        <v>0</v>
      </c>
      <c r="E40" s="2">
        <v>0</v>
      </c>
    </row>
    <row r="41" spans="1:5" x14ac:dyDescent="0.3">
      <c r="A41" s="4" t="s">
        <v>5</v>
      </c>
      <c r="B41" s="3">
        <v>2018</v>
      </c>
      <c r="C41" s="3">
        <v>302</v>
      </c>
      <c r="D41" s="3">
        <v>0</v>
      </c>
      <c r="E41" s="2">
        <v>0</v>
      </c>
    </row>
    <row r="42" spans="1:5" x14ac:dyDescent="0.3">
      <c r="A42" s="4" t="s">
        <v>6</v>
      </c>
      <c r="B42" s="3">
        <v>2018</v>
      </c>
      <c r="C42" s="3">
        <v>2001</v>
      </c>
      <c r="D42" s="3">
        <v>1</v>
      </c>
      <c r="E42" s="2">
        <v>22</v>
      </c>
    </row>
    <row r="43" spans="1:5" x14ac:dyDescent="0.3">
      <c r="A43" s="4" t="s">
        <v>7</v>
      </c>
      <c r="B43" s="3">
        <v>2018</v>
      </c>
      <c r="C43" s="3">
        <v>151</v>
      </c>
      <c r="D43" s="3">
        <v>0</v>
      </c>
      <c r="E43" s="2">
        <v>0</v>
      </c>
    </row>
    <row r="44" spans="1:5" x14ac:dyDescent="0.3">
      <c r="A44" s="4" t="s">
        <v>8</v>
      </c>
      <c r="B44" s="3">
        <v>2018</v>
      </c>
      <c r="C44" s="3">
        <v>351</v>
      </c>
      <c r="D44" s="3">
        <v>1</v>
      </c>
      <c r="E44" s="2">
        <v>1</v>
      </c>
    </row>
    <row r="45" spans="1:5" x14ac:dyDescent="0.3">
      <c r="A45" s="4" t="s">
        <v>9</v>
      </c>
      <c r="B45" s="3">
        <v>2018</v>
      </c>
      <c r="C45" s="3">
        <v>337</v>
      </c>
      <c r="D45" s="3">
        <v>0</v>
      </c>
      <c r="E45" s="2">
        <v>0</v>
      </c>
    </row>
    <row r="46" spans="1:5" x14ac:dyDescent="0.3">
      <c r="A46" s="4" t="s">
        <v>10</v>
      </c>
      <c r="B46" s="3">
        <v>2018</v>
      </c>
      <c r="C46" s="3">
        <v>200</v>
      </c>
      <c r="D46" s="3">
        <v>0</v>
      </c>
      <c r="E46" s="2">
        <v>0</v>
      </c>
    </row>
    <row r="47" spans="1:5" x14ac:dyDescent="0.3">
      <c r="A47" s="4" t="s">
        <v>11</v>
      </c>
      <c r="B47" s="3">
        <v>2018</v>
      </c>
      <c r="C47" s="3">
        <v>153</v>
      </c>
      <c r="D47" s="3">
        <v>0</v>
      </c>
      <c r="E47" s="2">
        <v>0</v>
      </c>
    </row>
    <row r="48" spans="1:5" x14ac:dyDescent="0.3">
      <c r="A48" s="4" t="s">
        <v>12</v>
      </c>
      <c r="B48" s="3">
        <v>2018</v>
      </c>
      <c r="C48" s="3">
        <v>2015</v>
      </c>
      <c r="D48" s="3">
        <v>1</v>
      </c>
      <c r="E48" s="2">
        <v>25</v>
      </c>
    </row>
    <row r="49" spans="1:5" x14ac:dyDescent="0.3">
      <c r="A49" s="4" t="s">
        <v>13</v>
      </c>
      <c r="B49" s="3">
        <v>2018</v>
      </c>
      <c r="C49" s="3">
        <v>226</v>
      </c>
      <c r="D49" s="3">
        <v>0</v>
      </c>
      <c r="E49" s="2">
        <v>0</v>
      </c>
    </row>
    <row r="50" spans="1:5" x14ac:dyDescent="0.3">
      <c r="A50" s="4" t="s">
        <v>14</v>
      </c>
      <c r="B50" s="3">
        <v>2018</v>
      </c>
      <c r="C50" s="3">
        <v>171</v>
      </c>
      <c r="D50" s="3">
        <v>0</v>
      </c>
      <c r="E50" s="2">
        <v>0</v>
      </c>
    </row>
    <row r="51" spans="1:5" x14ac:dyDescent="0.3">
      <c r="A51" s="4" t="s">
        <v>15</v>
      </c>
      <c r="B51" s="3">
        <v>2018</v>
      </c>
      <c r="C51" s="3">
        <v>142</v>
      </c>
      <c r="D51" s="3">
        <v>0</v>
      </c>
      <c r="E51" s="2">
        <v>0</v>
      </c>
    </row>
    <row r="52" spans="1:5" x14ac:dyDescent="0.3">
      <c r="A52" s="4" t="s">
        <v>16</v>
      </c>
      <c r="B52" s="3">
        <v>2018</v>
      </c>
      <c r="C52" s="3">
        <v>1377</v>
      </c>
      <c r="D52" s="3">
        <v>1</v>
      </c>
      <c r="E52" s="2">
        <v>11</v>
      </c>
    </row>
    <row r="53" spans="1:5" x14ac:dyDescent="0.3">
      <c r="A53" s="4" t="s">
        <v>17</v>
      </c>
      <c r="B53" s="3">
        <v>2018</v>
      </c>
      <c r="C53" s="3">
        <v>151</v>
      </c>
      <c r="D53" s="3">
        <v>0</v>
      </c>
      <c r="E53" s="2">
        <v>0</v>
      </c>
    </row>
    <row r="54" spans="1:5" x14ac:dyDescent="0.3">
      <c r="A54" s="4" t="s">
        <v>18</v>
      </c>
      <c r="B54" s="3">
        <v>2018</v>
      </c>
      <c r="C54" s="3">
        <v>121</v>
      </c>
      <c r="D54" s="3">
        <v>0</v>
      </c>
      <c r="E54" s="2">
        <v>0</v>
      </c>
    </row>
    <row r="55" spans="1:5" x14ac:dyDescent="0.3">
      <c r="A55" s="4" t="s">
        <v>19</v>
      </c>
      <c r="B55" s="3">
        <v>2018</v>
      </c>
      <c r="C55" s="3">
        <v>1063</v>
      </c>
      <c r="D55" s="3">
        <v>1</v>
      </c>
      <c r="E55" s="2">
        <v>13</v>
      </c>
    </row>
    <row r="56" spans="1:5" x14ac:dyDescent="0.3">
      <c r="A56" s="4" t="s">
        <v>20</v>
      </c>
      <c r="B56" s="3">
        <v>2018</v>
      </c>
      <c r="C56" s="3">
        <v>2324</v>
      </c>
      <c r="D56" s="3">
        <v>1</v>
      </c>
      <c r="E56" s="2">
        <v>28</v>
      </c>
    </row>
    <row r="57" spans="1:5" x14ac:dyDescent="0.3">
      <c r="A57" s="4" t="s">
        <v>21</v>
      </c>
      <c r="B57" s="3">
        <v>2018</v>
      </c>
      <c r="C57" s="3">
        <v>203</v>
      </c>
      <c r="D57" s="3">
        <v>0</v>
      </c>
      <c r="E57" s="2">
        <v>0</v>
      </c>
    </row>
    <row r="58" spans="1:5" x14ac:dyDescent="0.3">
      <c r="A58" s="4" t="s">
        <v>22</v>
      </c>
      <c r="B58" s="3">
        <v>2018</v>
      </c>
      <c r="C58" s="3">
        <v>182</v>
      </c>
      <c r="D58" s="3">
        <v>0</v>
      </c>
      <c r="E58" s="2">
        <v>0</v>
      </c>
    </row>
    <row r="59" spans="1:5" x14ac:dyDescent="0.3">
      <c r="A59" s="4" t="s">
        <v>23</v>
      </c>
      <c r="B59" s="3">
        <v>2018</v>
      </c>
      <c r="C59" s="3">
        <v>129</v>
      </c>
      <c r="D59" s="3">
        <v>0</v>
      </c>
      <c r="E59" s="2">
        <v>0</v>
      </c>
    </row>
    <row r="60" spans="1:5" x14ac:dyDescent="0.3">
      <c r="A60" s="4" t="s">
        <v>24</v>
      </c>
      <c r="B60" s="3">
        <v>2018</v>
      </c>
      <c r="C60" s="3">
        <v>161</v>
      </c>
      <c r="D60" s="3">
        <v>0</v>
      </c>
      <c r="E60" s="2">
        <v>0</v>
      </c>
    </row>
    <row r="61" spans="1:5" x14ac:dyDescent="0.3">
      <c r="A61" s="4" t="s">
        <v>25</v>
      </c>
      <c r="B61" s="3">
        <v>2018</v>
      </c>
      <c r="C61" s="3">
        <v>819</v>
      </c>
      <c r="D61" s="3">
        <v>1</v>
      </c>
      <c r="E61" s="2">
        <v>6</v>
      </c>
    </row>
    <row r="62" spans="1:5" x14ac:dyDescent="0.3">
      <c r="A62" s="4" t="s">
        <v>26</v>
      </c>
      <c r="B62" s="3">
        <v>2018</v>
      </c>
      <c r="C62" s="3">
        <v>1438</v>
      </c>
      <c r="D62" s="3">
        <v>1</v>
      </c>
      <c r="E62" s="2">
        <v>12</v>
      </c>
    </row>
    <row r="63" spans="1:5" x14ac:dyDescent="0.3">
      <c r="A63" s="4" t="s">
        <v>27</v>
      </c>
      <c r="B63" s="3">
        <v>2018</v>
      </c>
      <c r="C63" s="3">
        <v>1888</v>
      </c>
      <c r="D63" s="3">
        <v>1</v>
      </c>
      <c r="E63" s="2">
        <v>10</v>
      </c>
    </row>
    <row r="64" spans="1:5" x14ac:dyDescent="0.3">
      <c r="A64" s="4" t="s">
        <v>28</v>
      </c>
      <c r="B64" s="3">
        <v>2018</v>
      </c>
      <c r="C64" s="3">
        <v>274</v>
      </c>
      <c r="D64" s="3">
        <v>1</v>
      </c>
      <c r="E64" s="2">
        <v>15</v>
      </c>
    </row>
    <row r="65" spans="1:5" x14ac:dyDescent="0.3">
      <c r="A65" s="4" t="s">
        <v>29</v>
      </c>
      <c r="B65" s="3">
        <v>2018</v>
      </c>
      <c r="C65" s="3">
        <v>1582</v>
      </c>
      <c r="D65" s="3">
        <v>1</v>
      </c>
      <c r="E65" s="2">
        <v>14</v>
      </c>
    </row>
    <row r="66" spans="1:5" x14ac:dyDescent="0.3">
      <c r="A66" s="4" t="s">
        <v>30</v>
      </c>
      <c r="B66" s="3">
        <v>2018</v>
      </c>
      <c r="C66" s="3">
        <v>228</v>
      </c>
      <c r="D66" s="3">
        <v>0</v>
      </c>
      <c r="E66" s="2">
        <v>0</v>
      </c>
    </row>
    <row r="67" spans="1:5" x14ac:dyDescent="0.3">
      <c r="A67" s="4" t="s">
        <v>31</v>
      </c>
      <c r="B67" s="3">
        <v>2018</v>
      </c>
      <c r="C67" s="3">
        <v>392</v>
      </c>
      <c r="D67" s="3">
        <v>0</v>
      </c>
      <c r="E67" s="2">
        <v>0</v>
      </c>
    </row>
    <row r="68" spans="1:5" x14ac:dyDescent="0.3">
      <c r="A68" s="4" t="s">
        <v>32</v>
      </c>
      <c r="B68" s="3">
        <v>2018</v>
      </c>
      <c r="C68" s="3">
        <v>256</v>
      </c>
      <c r="D68" s="3">
        <v>0</v>
      </c>
      <c r="E68" s="2">
        <v>0</v>
      </c>
    </row>
    <row r="69" spans="1:5" x14ac:dyDescent="0.3">
      <c r="A69" s="4" t="s">
        <v>33</v>
      </c>
      <c r="B69" s="3">
        <v>2018</v>
      </c>
      <c r="C69" s="3">
        <v>183</v>
      </c>
      <c r="D69" s="3">
        <v>0</v>
      </c>
      <c r="E69" s="2">
        <v>0</v>
      </c>
    </row>
    <row r="70" spans="1:5" x14ac:dyDescent="0.3">
      <c r="A70" s="4" t="s">
        <v>34</v>
      </c>
      <c r="B70" s="3">
        <v>2018</v>
      </c>
      <c r="C70" s="3">
        <v>211</v>
      </c>
      <c r="D70" s="3">
        <v>0</v>
      </c>
      <c r="E70" s="2">
        <v>0</v>
      </c>
    </row>
    <row r="71" spans="1:5" x14ac:dyDescent="0.3">
      <c r="A71" s="4" t="s">
        <v>35</v>
      </c>
      <c r="B71" s="3">
        <v>2018</v>
      </c>
      <c r="C71" s="3">
        <v>1578</v>
      </c>
      <c r="D71" s="3">
        <v>1</v>
      </c>
      <c r="E71" s="2">
        <v>13</v>
      </c>
    </row>
    <row r="72" spans="1:5" x14ac:dyDescent="0.3">
      <c r="A72" s="4" t="s">
        <v>36</v>
      </c>
      <c r="B72" s="3">
        <v>2018</v>
      </c>
      <c r="C72" s="3">
        <v>743</v>
      </c>
      <c r="D72" s="3">
        <v>1</v>
      </c>
      <c r="E72" s="2">
        <v>7</v>
      </c>
    </row>
    <row r="73" spans="1:5" x14ac:dyDescent="0.3">
      <c r="A73" s="4" t="s">
        <v>37</v>
      </c>
      <c r="B73" s="3">
        <v>2018</v>
      </c>
      <c r="C73" s="3">
        <v>2254</v>
      </c>
      <c r="D73" s="3">
        <v>1</v>
      </c>
      <c r="E73" s="2">
        <v>26</v>
      </c>
    </row>
    <row r="74" spans="1:5" x14ac:dyDescent="0.3">
      <c r="A74" s="4" t="s">
        <v>38</v>
      </c>
      <c r="B74" s="3">
        <v>2018</v>
      </c>
      <c r="C74" s="3">
        <v>207</v>
      </c>
      <c r="D74" s="3">
        <v>0</v>
      </c>
      <c r="E74" s="2">
        <v>0</v>
      </c>
    </row>
    <row r="75" spans="1:5" x14ac:dyDescent="0.3">
      <c r="A75" s="4" t="s">
        <v>39</v>
      </c>
      <c r="B75" s="3">
        <v>2018</v>
      </c>
      <c r="C75" s="3">
        <v>2332</v>
      </c>
      <c r="D75" s="3">
        <v>1</v>
      </c>
      <c r="E75" s="2">
        <v>23</v>
      </c>
    </row>
    <row r="76" spans="1:5" x14ac:dyDescent="0.3">
      <c r="A76" s="4" t="s">
        <v>40</v>
      </c>
      <c r="B76" s="3">
        <v>2018</v>
      </c>
      <c r="C76" s="3">
        <v>139</v>
      </c>
      <c r="D76" s="3">
        <v>0</v>
      </c>
      <c r="E76" s="2">
        <v>0</v>
      </c>
    </row>
    <row r="77" spans="1:5" x14ac:dyDescent="0.3">
      <c r="A77" s="4" t="s">
        <v>41</v>
      </c>
      <c r="B77" s="3">
        <v>2018</v>
      </c>
      <c r="C77" s="3">
        <v>2082</v>
      </c>
      <c r="D77" s="3">
        <v>1</v>
      </c>
      <c r="E77" s="2">
        <v>22</v>
      </c>
    </row>
    <row r="78" spans="1:5" x14ac:dyDescent="0.3">
      <c r="A78" s="4" t="s">
        <v>4</v>
      </c>
      <c r="B78" s="3">
        <v>2019</v>
      </c>
      <c r="C78" s="3">
        <v>1845</v>
      </c>
      <c r="D78" s="3">
        <v>1</v>
      </c>
      <c r="E78" s="2">
        <v>11</v>
      </c>
    </row>
    <row r="79" spans="1:5" x14ac:dyDescent="0.3">
      <c r="A79" s="4" t="s">
        <v>5</v>
      </c>
      <c r="B79" s="3">
        <v>2019</v>
      </c>
      <c r="C79" s="3">
        <v>213</v>
      </c>
      <c r="D79" s="3">
        <v>0</v>
      </c>
      <c r="E79" s="2">
        <v>0</v>
      </c>
    </row>
    <row r="80" spans="1:5" x14ac:dyDescent="0.3">
      <c r="A80" s="4" t="s">
        <v>6</v>
      </c>
      <c r="B80" s="3">
        <v>2019</v>
      </c>
      <c r="C80" s="3">
        <v>205</v>
      </c>
      <c r="D80" s="3">
        <v>0</v>
      </c>
      <c r="E80" s="2">
        <v>0</v>
      </c>
    </row>
    <row r="81" spans="1:5" x14ac:dyDescent="0.3">
      <c r="A81" s="4" t="s">
        <v>7</v>
      </c>
      <c r="B81" s="3">
        <v>2019</v>
      </c>
      <c r="C81" s="3">
        <v>1547</v>
      </c>
      <c r="D81" s="3">
        <v>1</v>
      </c>
      <c r="E81" s="2">
        <v>14</v>
      </c>
    </row>
    <row r="82" spans="1:5" x14ac:dyDescent="0.3">
      <c r="A82" s="4" t="s">
        <v>8</v>
      </c>
      <c r="B82" s="3">
        <v>2019</v>
      </c>
      <c r="C82" s="3">
        <v>1521</v>
      </c>
      <c r="D82" s="3">
        <v>1</v>
      </c>
      <c r="E82" s="2">
        <v>14</v>
      </c>
    </row>
    <row r="83" spans="1:5" x14ac:dyDescent="0.3">
      <c r="A83" s="4" t="s">
        <v>9</v>
      </c>
      <c r="B83" s="3">
        <v>2019</v>
      </c>
      <c r="C83" s="3">
        <v>134</v>
      </c>
      <c r="D83" s="3">
        <v>0</v>
      </c>
      <c r="E83" s="2">
        <v>0</v>
      </c>
    </row>
    <row r="84" spans="1:5" x14ac:dyDescent="0.3">
      <c r="A84" s="4" t="s">
        <v>10</v>
      </c>
      <c r="B84" s="3">
        <v>2019</v>
      </c>
      <c r="C84" s="3">
        <v>100</v>
      </c>
      <c r="D84" s="3">
        <v>0</v>
      </c>
      <c r="E84" s="2">
        <v>0</v>
      </c>
    </row>
    <row r="85" spans="1:5" x14ac:dyDescent="0.3">
      <c r="A85" s="4" t="s">
        <v>11</v>
      </c>
      <c r="B85" s="3">
        <v>2019</v>
      </c>
      <c r="C85" s="3">
        <v>2034</v>
      </c>
      <c r="D85" s="3">
        <v>1</v>
      </c>
      <c r="E85" s="2">
        <v>23</v>
      </c>
    </row>
    <row r="86" spans="1:5" x14ac:dyDescent="0.3">
      <c r="A86" s="4" t="s">
        <v>12</v>
      </c>
      <c r="B86" s="3">
        <v>2019</v>
      </c>
      <c r="C86" s="3">
        <v>135</v>
      </c>
      <c r="D86" s="3">
        <v>0</v>
      </c>
      <c r="E86" s="2">
        <v>0</v>
      </c>
    </row>
    <row r="87" spans="1:5" x14ac:dyDescent="0.3">
      <c r="A87" s="4" t="s">
        <v>13</v>
      </c>
      <c r="B87" s="3">
        <v>2019</v>
      </c>
      <c r="C87" s="3">
        <v>2164</v>
      </c>
      <c r="D87" s="3">
        <v>1</v>
      </c>
      <c r="E87" s="2">
        <v>25</v>
      </c>
    </row>
    <row r="88" spans="1:5" x14ac:dyDescent="0.3">
      <c r="A88" s="4" t="s">
        <v>14</v>
      </c>
      <c r="B88" s="3">
        <v>2019</v>
      </c>
      <c r="C88" s="3">
        <v>208</v>
      </c>
      <c r="D88" s="3">
        <v>0</v>
      </c>
      <c r="E88" s="2">
        <v>0</v>
      </c>
    </row>
    <row r="89" spans="1:5" x14ac:dyDescent="0.3">
      <c r="A89" s="4" t="s">
        <v>15</v>
      </c>
      <c r="B89" s="3">
        <v>2019</v>
      </c>
      <c r="C89" s="3">
        <v>630</v>
      </c>
      <c r="D89" s="3">
        <v>1</v>
      </c>
      <c r="E89" s="2">
        <v>10</v>
      </c>
    </row>
    <row r="90" spans="1:5" x14ac:dyDescent="0.3">
      <c r="A90" s="4" t="s">
        <v>16</v>
      </c>
      <c r="B90" s="3">
        <v>2019</v>
      </c>
      <c r="C90" s="3">
        <v>673</v>
      </c>
      <c r="D90" s="3">
        <v>1</v>
      </c>
      <c r="E90" s="2">
        <v>9</v>
      </c>
    </row>
    <row r="91" spans="1:5" x14ac:dyDescent="0.3">
      <c r="A91" s="4" t="s">
        <v>17</v>
      </c>
      <c r="B91" s="3">
        <v>2019</v>
      </c>
      <c r="C91" s="3">
        <v>398</v>
      </c>
      <c r="D91" s="3">
        <v>0</v>
      </c>
      <c r="E91" s="2">
        <v>0</v>
      </c>
    </row>
    <row r="92" spans="1:5" x14ac:dyDescent="0.3">
      <c r="A92" s="4" t="s">
        <v>18</v>
      </c>
      <c r="B92" s="3">
        <v>2019</v>
      </c>
      <c r="C92" s="3">
        <v>1924</v>
      </c>
      <c r="D92" s="3">
        <v>1</v>
      </c>
      <c r="E92" s="2">
        <v>17</v>
      </c>
    </row>
    <row r="93" spans="1:5" x14ac:dyDescent="0.3">
      <c r="A93" s="4" t="s">
        <v>19</v>
      </c>
      <c r="B93" s="3">
        <v>2019</v>
      </c>
      <c r="C93" s="3">
        <v>1207</v>
      </c>
      <c r="D93" s="3">
        <v>1</v>
      </c>
      <c r="E93" s="2">
        <v>13</v>
      </c>
    </row>
    <row r="94" spans="1:5" x14ac:dyDescent="0.3">
      <c r="A94" s="4" t="s">
        <v>20</v>
      </c>
      <c r="B94" s="3">
        <v>2019</v>
      </c>
      <c r="C94" s="3">
        <v>192</v>
      </c>
      <c r="D94" s="3">
        <v>0</v>
      </c>
      <c r="E94" s="2">
        <v>0</v>
      </c>
    </row>
    <row r="95" spans="1:5" x14ac:dyDescent="0.3">
      <c r="A95" s="4" t="s">
        <v>21</v>
      </c>
      <c r="B95" s="3">
        <v>2019</v>
      </c>
      <c r="C95" s="3">
        <v>210</v>
      </c>
      <c r="D95" s="3">
        <v>0</v>
      </c>
      <c r="E95" s="2">
        <v>0</v>
      </c>
    </row>
    <row r="96" spans="1:5" x14ac:dyDescent="0.3">
      <c r="A96" s="4" t="s">
        <v>22</v>
      </c>
      <c r="B96" s="3">
        <v>2019</v>
      </c>
      <c r="C96" s="3">
        <v>108</v>
      </c>
      <c r="D96" s="3">
        <v>0</v>
      </c>
      <c r="E96" s="2">
        <v>0</v>
      </c>
    </row>
    <row r="97" spans="1:5" x14ac:dyDescent="0.3">
      <c r="A97" s="4" t="s">
        <v>23</v>
      </c>
      <c r="B97" s="3">
        <v>2019</v>
      </c>
      <c r="C97" s="3">
        <v>192</v>
      </c>
      <c r="D97" s="3">
        <v>0</v>
      </c>
      <c r="E97" s="2">
        <v>0</v>
      </c>
    </row>
    <row r="98" spans="1:5" x14ac:dyDescent="0.3">
      <c r="A98" s="4" t="s">
        <v>24</v>
      </c>
      <c r="B98" s="3">
        <v>2019</v>
      </c>
      <c r="C98" s="3">
        <v>2358</v>
      </c>
      <c r="D98" s="3">
        <v>1</v>
      </c>
      <c r="E98" s="2">
        <v>23</v>
      </c>
    </row>
    <row r="99" spans="1:5" x14ac:dyDescent="0.3">
      <c r="A99" s="4" t="s">
        <v>25</v>
      </c>
      <c r="B99" s="3">
        <v>2019</v>
      </c>
      <c r="C99" s="3">
        <v>1438</v>
      </c>
      <c r="D99" s="3">
        <v>1</v>
      </c>
      <c r="E99" s="2">
        <v>18</v>
      </c>
    </row>
    <row r="100" spans="1:5" x14ac:dyDescent="0.3">
      <c r="A100" s="4" t="s">
        <v>26</v>
      </c>
      <c r="B100" s="3">
        <v>2019</v>
      </c>
      <c r="C100" s="3">
        <v>178</v>
      </c>
      <c r="D100" s="3">
        <v>0</v>
      </c>
      <c r="E100" s="2">
        <v>0</v>
      </c>
    </row>
    <row r="101" spans="1:5" x14ac:dyDescent="0.3">
      <c r="A101" s="4" t="s">
        <v>27</v>
      </c>
      <c r="B101" s="3">
        <v>2019</v>
      </c>
      <c r="C101" s="3">
        <v>1093</v>
      </c>
      <c r="D101" s="3">
        <v>1</v>
      </c>
      <c r="E101" s="2">
        <v>14</v>
      </c>
    </row>
    <row r="102" spans="1:5" x14ac:dyDescent="0.3">
      <c r="A102" s="4" t="s">
        <v>28</v>
      </c>
      <c r="B102" s="3">
        <v>2019</v>
      </c>
      <c r="C102" s="3">
        <v>2145</v>
      </c>
      <c r="D102" s="3">
        <v>1</v>
      </c>
      <c r="E102" s="2">
        <v>20</v>
      </c>
    </row>
    <row r="103" spans="1:5" x14ac:dyDescent="0.3">
      <c r="A103" s="4" t="s">
        <v>29</v>
      </c>
      <c r="B103" s="3">
        <v>2019</v>
      </c>
      <c r="C103" s="3">
        <v>295</v>
      </c>
      <c r="D103" s="3">
        <v>0</v>
      </c>
      <c r="E103" s="2">
        <v>0</v>
      </c>
    </row>
    <row r="104" spans="1:5" x14ac:dyDescent="0.3">
      <c r="A104" s="4" t="s">
        <v>30</v>
      </c>
      <c r="B104" s="3">
        <v>2019</v>
      </c>
      <c r="C104" s="3">
        <v>208</v>
      </c>
      <c r="D104" s="3">
        <v>0</v>
      </c>
      <c r="E104" s="2">
        <v>0</v>
      </c>
    </row>
    <row r="105" spans="1:5" x14ac:dyDescent="0.3">
      <c r="A105" s="4" t="s">
        <v>31</v>
      </c>
      <c r="B105" s="3">
        <v>2019</v>
      </c>
      <c r="C105" s="3">
        <v>156</v>
      </c>
      <c r="D105" s="3">
        <v>0</v>
      </c>
      <c r="E105" s="2">
        <v>0</v>
      </c>
    </row>
    <row r="106" spans="1:5" x14ac:dyDescent="0.3">
      <c r="A106" s="4" t="s">
        <v>32</v>
      </c>
      <c r="B106" s="3">
        <v>2019</v>
      </c>
      <c r="C106" s="3">
        <v>599</v>
      </c>
      <c r="D106" s="3">
        <v>1</v>
      </c>
      <c r="E106" s="2">
        <v>9</v>
      </c>
    </row>
    <row r="107" spans="1:5" x14ac:dyDescent="0.3">
      <c r="A107" s="4" t="s">
        <v>33</v>
      </c>
      <c r="B107" s="3">
        <v>2019</v>
      </c>
      <c r="C107" s="3">
        <v>2317</v>
      </c>
      <c r="D107" s="3">
        <v>1</v>
      </c>
      <c r="E107" s="2">
        <v>28</v>
      </c>
    </row>
    <row r="108" spans="1:5" x14ac:dyDescent="0.3">
      <c r="A108" s="4" t="s">
        <v>34</v>
      </c>
      <c r="B108" s="3">
        <v>2019</v>
      </c>
      <c r="C108" s="3">
        <v>571</v>
      </c>
      <c r="D108" s="3">
        <v>1</v>
      </c>
      <c r="E108" s="2">
        <v>10</v>
      </c>
    </row>
    <row r="109" spans="1:5" x14ac:dyDescent="0.3">
      <c r="A109" s="4" t="s">
        <v>35</v>
      </c>
      <c r="B109" s="3">
        <v>2019</v>
      </c>
      <c r="C109" s="3">
        <v>122</v>
      </c>
      <c r="D109" s="3">
        <v>0</v>
      </c>
      <c r="E109" s="2">
        <v>0</v>
      </c>
    </row>
    <row r="110" spans="1:5" x14ac:dyDescent="0.3">
      <c r="A110" s="4" t="s">
        <v>36</v>
      </c>
      <c r="B110" s="3">
        <v>2019</v>
      </c>
      <c r="C110" s="3">
        <v>216</v>
      </c>
      <c r="D110" s="3">
        <v>0</v>
      </c>
      <c r="E110" s="2">
        <v>0</v>
      </c>
    </row>
    <row r="111" spans="1:5" x14ac:dyDescent="0.3">
      <c r="A111" s="4" t="s">
        <v>37</v>
      </c>
      <c r="B111" s="3">
        <v>2019</v>
      </c>
      <c r="C111" s="3">
        <v>421</v>
      </c>
      <c r="D111" s="3">
        <v>1</v>
      </c>
      <c r="E111" s="2">
        <v>9</v>
      </c>
    </row>
    <row r="112" spans="1:5" x14ac:dyDescent="0.3">
      <c r="A112" s="4" t="s">
        <v>38</v>
      </c>
      <c r="B112" s="3">
        <v>2019</v>
      </c>
      <c r="C112" s="3">
        <v>535</v>
      </c>
      <c r="D112" s="3">
        <v>1</v>
      </c>
      <c r="E112" s="2">
        <v>7</v>
      </c>
    </row>
    <row r="113" spans="1:5" x14ac:dyDescent="0.3">
      <c r="A113" s="4" t="s">
        <v>39</v>
      </c>
      <c r="B113" s="3">
        <v>2019</v>
      </c>
      <c r="C113" s="3">
        <v>177</v>
      </c>
      <c r="D113" s="3">
        <v>0</v>
      </c>
      <c r="E113" s="2">
        <v>0</v>
      </c>
    </row>
    <row r="114" spans="1:5" x14ac:dyDescent="0.3">
      <c r="A114" s="4" t="s">
        <v>40</v>
      </c>
      <c r="B114" s="3">
        <v>2019</v>
      </c>
      <c r="C114" s="3">
        <v>274</v>
      </c>
      <c r="D114" s="3">
        <v>0</v>
      </c>
      <c r="E114" s="2">
        <v>0</v>
      </c>
    </row>
    <row r="115" spans="1:5" x14ac:dyDescent="0.3">
      <c r="A115" s="4" t="s">
        <v>41</v>
      </c>
      <c r="B115" s="3">
        <v>2019</v>
      </c>
      <c r="C115" s="3">
        <v>163</v>
      </c>
      <c r="D115" s="3">
        <v>0</v>
      </c>
      <c r="E115" s="2">
        <v>0</v>
      </c>
    </row>
    <row r="116" spans="1:5" x14ac:dyDescent="0.3">
      <c r="A116" s="4" t="s">
        <v>4</v>
      </c>
      <c r="B116" s="3">
        <v>2020</v>
      </c>
      <c r="C116" s="3">
        <v>567</v>
      </c>
      <c r="D116" s="3">
        <v>1</v>
      </c>
      <c r="E116" s="2">
        <v>5</v>
      </c>
    </row>
    <row r="117" spans="1:5" x14ac:dyDescent="0.3">
      <c r="A117" s="4" t="s">
        <v>5</v>
      </c>
      <c r="B117" s="3">
        <v>2020</v>
      </c>
      <c r="C117" s="3">
        <v>848</v>
      </c>
      <c r="D117" s="3">
        <v>1</v>
      </c>
      <c r="E117" s="2">
        <v>2</v>
      </c>
    </row>
    <row r="118" spans="1:5" x14ac:dyDescent="0.3">
      <c r="A118" s="4" t="s">
        <v>6</v>
      </c>
      <c r="B118" s="3">
        <v>2020</v>
      </c>
      <c r="C118" s="3">
        <v>490</v>
      </c>
      <c r="D118" s="3">
        <v>1</v>
      </c>
      <c r="E118" s="2">
        <v>4</v>
      </c>
    </row>
    <row r="119" spans="1:5" x14ac:dyDescent="0.3">
      <c r="A119" s="4" t="s">
        <v>7</v>
      </c>
      <c r="B119" s="3">
        <v>2020</v>
      </c>
      <c r="C119" s="3">
        <v>2133</v>
      </c>
      <c r="D119" s="3">
        <v>1</v>
      </c>
      <c r="E119" s="2">
        <v>6</v>
      </c>
    </row>
    <row r="120" spans="1:5" x14ac:dyDescent="0.3">
      <c r="A120" s="4" t="s">
        <v>8</v>
      </c>
      <c r="B120" s="3">
        <v>2020</v>
      </c>
      <c r="C120" s="3">
        <v>183</v>
      </c>
      <c r="D120" s="3">
        <v>0</v>
      </c>
      <c r="E120" s="2">
        <v>13</v>
      </c>
    </row>
    <row r="121" spans="1:5" x14ac:dyDescent="0.3">
      <c r="A121" s="4" t="s">
        <v>9</v>
      </c>
      <c r="B121" s="3">
        <v>2020</v>
      </c>
      <c r="C121" s="3">
        <v>1655</v>
      </c>
      <c r="D121" s="3">
        <v>1</v>
      </c>
      <c r="E121" s="2">
        <v>14</v>
      </c>
    </row>
    <row r="122" spans="1:5" x14ac:dyDescent="0.3">
      <c r="A122" s="4" t="s">
        <v>10</v>
      </c>
      <c r="B122" s="3">
        <v>2020</v>
      </c>
      <c r="C122" s="3">
        <v>1216</v>
      </c>
      <c r="D122" s="3">
        <v>1</v>
      </c>
      <c r="E122" s="2">
        <v>11</v>
      </c>
    </row>
    <row r="123" spans="1:5" x14ac:dyDescent="0.3">
      <c r="A123" s="4" t="s">
        <v>11</v>
      </c>
      <c r="B123" s="3">
        <v>2020</v>
      </c>
      <c r="C123" s="3">
        <v>242</v>
      </c>
      <c r="D123" s="3">
        <v>0</v>
      </c>
      <c r="E123" s="2">
        <v>0</v>
      </c>
    </row>
    <row r="124" spans="1:5" x14ac:dyDescent="0.3">
      <c r="A124" s="4" t="s">
        <v>12</v>
      </c>
      <c r="B124" s="3">
        <v>2020</v>
      </c>
      <c r="C124" s="3">
        <v>1735</v>
      </c>
      <c r="D124" s="3">
        <v>1</v>
      </c>
      <c r="E124" s="2">
        <v>13</v>
      </c>
    </row>
    <row r="125" spans="1:5" x14ac:dyDescent="0.3">
      <c r="A125" s="4" t="s">
        <v>13</v>
      </c>
      <c r="B125" s="3">
        <v>2020</v>
      </c>
      <c r="C125" s="3">
        <v>329</v>
      </c>
      <c r="D125" s="3">
        <v>0</v>
      </c>
      <c r="E125" s="2">
        <v>0</v>
      </c>
    </row>
    <row r="126" spans="1:5" x14ac:dyDescent="0.3">
      <c r="A126" s="4" t="s">
        <v>14</v>
      </c>
      <c r="B126" s="3">
        <v>2020</v>
      </c>
      <c r="C126" s="3">
        <v>272</v>
      </c>
      <c r="D126" s="3">
        <v>0</v>
      </c>
      <c r="E126" s="2">
        <v>0</v>
      </c>
    </row>
    <row r="127" spans="1:5" x14ac:dyDescent="0.3">
      <c r="A127" s="4" t="s">
        <v>15</v>
      </c>
      <c r="B127" s="3">
        <v>2020</v>
      </c>
      <c r="C127" s="3">
        <v>1243</v>
      </c>
      <c r="D127" s="3">
        <v>1</v>
      </c>
      <c r="E127" s="2">
        <v>16</v>
      </c>
    </row>
    <row r="128" spans="1:5" x14ac:dyDescent="0.3">
      <c r="A128" s="4" t="s">
        <v>16</v>
      </c>
      <c r="B128" s="3">
        <v>2020</v>
      </c>
      <c r="C128" s="3">
        <v>1446</v>
      </c>
      <c r="D128" s="3">
        <v>1</v>
      </c>
      <c r="E128" s="2">
        <v>12</v>
      </c>
    </row>
    <row r="129" spans="1:5" x14ac:dyDescent="0.3">
      <c r="A129" s="4" t="s">
        <v>17</v>
      </c>
      <c r="B129" s="3">
        <v>2020</v>
      </c>
      <c r="C129" s="3">
        <v>237</v>
      </c>
      <c r="D129" s="3">
        <v>0</v>
      </c>
      <c r="E129" s="2">
        <v>0</v>
      </c>
    </row>
    <row r="130" spans="1:5" x14ac:dyDescent="0.3">
      <c r="A130" s="4" t="s">
        <v>18</v>
      </c>
      <c r="B130" s="3">
        <v>2020</v>
      </c>
      <c r="C130" s="3">
        <v>2148</v>
      </c>
      <c r="D130" s="3">
        <v>1</v>
      </c>
      <c r="E130" s="2">
        <v>27</v>
      </c>
    </row>
    <row r="131" spans="1:5" x14ac:dyDescent="0.3">
      <c r="A131" s="4" t="s">
        <v>19</v>
      </c>
      <c r="B131" s="3">
        <v>2020</v>
      </c>
      <c r="C131" s="3">
        <v>761</v>
      </c>
      <c r="D131" s="3">
        <v>1</v>
      </c>
      <c r="E131" s="2">
        <v>10</v>
      </c>
    </row>
    <row r="132" spans="1:5" x14ac:dyDescent="0.3">
      <c r="A132" s="4" t="s">
        <v>20</v>
      </c>
      <c r="B132" s="3">
        <v>2020</v>
      </c>
      <c r="C132" s="3">
        <v>2194</v>
      </c>
      <c r="D132" s="3">
        <v>1</v>
      </c>
      <c r="E132" s="2">
        <v>29</v>
      </c>
    </row>
    <row r="133" spans="1:5" x14ac:dyDescent="0.3">
      <c r="A133" s="4" t="s">
        <v>21</v>
      </c>
      <c r="B133" s="3">
        <v>2020</v>
      </c>
      <c r="C133" s="3">
        <v>110</v>
      </c>
      <c r="D133" s="3">
        <v>0</v>
      </c>
      <c r="E133" s="2">
        <v>0</v>
      </c>
    </row>
    <row r="134" spans="1:5" x14ac:dyDescent="0.3">
      <c r="A134" s="4" t="s">
        <v>22</v>
      </c>
      <c r="B134" s="3">
        <v>2020</v>
      </c>
      <c r="C134" s="3">
        <v>150</v>
      </c>
      <c r="D134" s="3">
        <v>0</v>
      </c>
      <c r="E134" s="2">
        <v>0</v>
      </c>
    </row>
    <row r="135" spans="1:5" x14ac:dyDescent="0.3">
      <c r="A135" s="4" t="s">
        <v>23</v>
      </c>
      <c r="B135" s="3">
        <v>2020</v>
      </c>
      <c r="C135" s="3">
        <v>1366</v>
      </c>
      <c r="D135" s="3">
        <v>1</v>
      </c>
      <c r="E135" s="2">
        <v>16</v>
      </c>
    </row>
    <row r="136" spans="1:5" x14ac:dyDescent="0.3">
      <c r="A136" s="4" t="s">
        <v>24</v>
      </c>
      <c r="B136" s="3">
        <v>2020</v>
      </c>
      <c r="C136" s="3">
        <v>222</v>
      </c>
      <c r="D136" s="3">
        <v>0</v>
      </c>
      <c r="E136" s="2">
        <v>0</v>
      </c>
    </row>
    <row r="137" spans="1:5" x14ac:dyDescent="0.3">
      <c r="A137" s="4" t="s">
        <v>25</v>
      </c>
      <c r="B137" s="3">
        <v>2020</v>
      </c>
      <c r="C137" s="3">
        <v>232</v>
      </c>
      <c r="D137" s="3">
        <v>0</v>
      </c>
      <c r="E137" s="2">
        <v>0</v>
      </c>
    </row>
    <row r="138" spans="1:5" x14ac:dyDescent="0.3">
      <c r="A138" s="4" t="s">
        <v>26</v>
      </c>
      <c r="B138" s="3">
        <v>2020</v>
      </c>
      <c r="C138" s="3">
        <v>153</v>
      </c>
      <c r="D138" s="3">
        <v>0</v>
      </c>
      <c r="E138" s="2">
        <v>0</v>
      </c>
    </row>
    <row r="139" spans="1:5" x14ac:dyDescent="0.3">
      <c r="A139" s="4" t="s">
        <v>27</v>
      </c>
      <c r="B139" s="3">
        <v>2020</v>
      </c>
      <c r="C139" s="3">
        <v>201</v>
      </c>
      <c r="D139" s="3">
        <v>0</v>
      </c>
      <c r="E139" s="2">
        <v>0</v>
      </c>
    </row>
    <row r="140" spans="1:5" x14ac:dyDescent="0.3">
      <c r="A140" s="4" t="s">
        <v>28</v>
      </c>
      <c r="B140" s="3">
        <v>2020</v>
      </c>
      <c r="C140" s="3">
        <v>128</v>
      </c>
      <c r="D140" s="3">
        <v>0</v>
      </c>
      <c r="E140" s="2">
        <v>0</v>
      </c>
    </row>
    <row r="141" spans="1:5" x14ac:dyDescent="0.3">
      <c r="A141" s="4" t="s">
        <v>29</v>
      </c>
      <c r="B141" s="3">
        <v>2020</v>
      </c>
      <c r="C141" s="3">
        <v>1217</v>
      </c>
      <c r="D141" s="3">
        <v>1</v>
      </c>
      <c r="E141" s="2">
        <v>14</v>
      </c>
    </row>
    <row r="142" spans="1:5" x14ac:dyDescent="0.3">
      <c r="A142" s="4" t="s">
        <v>30</v>
      </c>
      <c r="B142" s="3">
        <v>2020</v>
      </c>
      <c r="C142" s="3">
        <v>178</v>
      </c>
      <c r="D142" s="3">
        <v>1</v>
      </c>
      <c r="E142" s="2">
        <v>5</v>
      </c>
    </row>
    <row r="143" spans="1:5" x14ac:dyDescent="0.3">
      <c r="A143" s="4" t="s">
        <v>31</v>
      </c>
      <c r="B143" s="3">
        <v>2020</v>
      </c>
      <c r="C143" s="3">
        <v>526</v>
      </c>
      <c r="D143" s="3">
        <v>1</v>
      </c>
      <c r="E143" s="2">
        <v>6</v>
      </c>
    </row>
    <row r="144" spans="1:5" x14ac:dyDescent="0.3">
      <c r="A144" s="4" t="s">
        <v>32</v>
      </c>
      <c r="B144" s="3">
        <v>2020</v>
      </c>
      <c r="C144" s="3">
        <v>1530</v>
      </c>
      <c r="D144" s="3">
        <v>1</v>
      </c>
      <c r="E144" s="2">
        <v>14</v>
      </c>
    </row>
    <row r="145" spans="1:5" x14ac:dyDescent="0.3">
      <c r="A145" s="4" t="s">
        <v>33</v>
      </c>
      <c r="B145" s="3">
        <v>2020</v>
      </c>
      <c r="C145" s="3">
        <v>203</v>
      </c>
      <c r="D145" s="3">
        <v>0</v>
      </c>
      <c r="E145" s="2">
        <v>0</v>
      </c>
    </row>
    <row r="146" spans="1:5" x14ac:dyDescent="0.3">
      <c r="A146" s="4" t="s">
        <v>34</v>
      </c>
      <c r="B146" s="3">
        <v>2020</v>
      </c>
      <c r="C146" s="3">
        <v>335</v>
      </c>
      <c r="D146" s="3">
        <v>0</v>
      </c>
      <c r="E146" s="2">
        <v>0</v>
      </c>
    </row>
    <row r="147" spans="1:5" x14ac:dyDescent="0.3">
      <c r="A147" s="4" t="s">
        <v>35</v>
      </c>
      <c r="B147" s="3">
        <v>2020</v>
      </c>
      <c r="C147" s="3">
        <v>132</v>
      </c>
      <c r="D147" s="3">
        <v>0</v>
      </c>
      <c r="E147" s="2">
        <v>0</v>
      </c>
    </row>
    <row r="148" spans="1:5" x14ac:dyDescent="0.3">
      <c r="A148" s="4" t="s">
        <v>36</v>
      </c>
      <c r="B148" s="3">
        <v>2020</v>
      </c>
      <c r="C148" s="3">
        <v>200</v>
      </c>
      <c r="D148" s="3">
        <v>0</v>
      </c>
      <c r="E148" s="2">
        <v>0</v>
      </c>
    </row>
    <row r="149" spans="1:5" x14ac:dyDescent="0.3">
      <c r="A149" s="4" t="s">
        <v>37</v>
      </c>
      <c r="B149" s="3">
        <v>2020</v>
      </c>
      <c r="C149" s="3">
        <v>665</v>
      </c>
      <c r="D149" s="3">
        <v>1</v>
      </c>
      <c r="E149" s="2">
        <v>10</v>
      </c>
    </row>
    <row r="150" spans="1:5" x14ac:dyDescent="0.3">
      <c r="A150" s="4" t="s">
        <v>38</v>
      </c>
      <c r="B150" s="3">
        <v>2020</v>
      </c>
      <c r="C150" s="3">
        <v>160</v>
      </c>
      <c r="D150" s="3">
        <v>0</v>
      </c>
      <c r="E150" s="2">
        <v>0</v>
      </c>
    </row>
    <row r="151" spans="1:5" x14ac:dyDescent="0.3">
      <c r="A151" s="4" t="s">
        <v>39</v>
      </c>
      <c r="B151" s="3">
        <v>2020</v>
      </c>
      <c r="C151" s="3">
        <v>359</v>
      </c>
      <c r="D151" s="3">
        <v>0</v>
      </c>
      <c r="E151" s="2">
        <v>0</v>
      </c>
    </row>
    <row r="152" spans="1:5" x14ac:dyDescent="0.3">
      <c r="A152" s="4" t="s">
        <v>40</v>
      </c>
      <c r="B152" s="3">
        <v>2020</v>
      </c>
      <c r="C152" s="3">
        <v>251</v>
      </c>
      <c r="D152" s="3">
        <v>0</v>
      </c>
      <c r="E152" s="2">
        <v>0</v>
      </c>
    </row>
    <row r="153" spans="1:5" x14ac:dyDescent="0.3">
      <c r="A153" s="4" t="s">
        <v>41</v>
      </c>
      <c r="B153" s="3">
        <v>2020</v>
      </c>
      <c r="C153" s="3">
        <v>222</v>
      </c>
      <c r="D153" s="3">
        <v>0</v>
      </c>
      <c r="E153" s="2">
        <v>0</v>
      </c>
    </row>
    <row r="154" spans="1:5" x14ac:dyDescent="0.3">
      <c r="A154" s="4" t="s">
        <v>4</v>
      </c>
      <c r="B154" s="3">
        <v>2021</v>
      </c>
      <c r="C154" s="3">
        <v>127</v>
      </c>
      <c r="D154" s="3">
        <v>0</v>
      </c>
      <c r="E154" s="2">
        <v>0</v>
      </c>
    </row>
    <row r="155" spans="1:5" x14ac:dyDescent="0.3">
      <c r="A155" s="4" t="s">
        <v>5</v>
      </c>
      <c r="B155" s="3">
        <v>2021</v>
      </c>
      <c r="C155" s="3">
        <v>1124</v>
      </c>
      <c r="D155" s="3">
        <v>1</v>
      </c>
      <c r="E155" s="2">
        <v>16</v>
      </c>
    </row>
    <row r="156" spans="1:5" x14ac:dyDescent="0.3">
      <c r="A156" s="4" t="s">
        <v>6</v>
      </c>
      <c r="B156" s="3">
        <v>2021</v>
      </c>
      <c r="C156" s="3">
        <v>710</v>
      </c>
      <c r="D156" s="3">
        <v>1</v>
      </c>
      <c r="E156" s="2">
        <v>11</v>
      </c>
    </row>
    <row r="157" spans="1:5" x14ac:dyDescent="0.3">
      <c r="A157" s="4" t="s">
        <v>7</v>
      </c>
      <c r="B157" s="3">
        <v>2021</v>
      </c>
      <c r="C157" s="3">
        <v>149</v>
      </c>
      <c r="D157" s="3">
        <v>0</v>
      </c>
      <c r="E157" s="2">
        <v>0</v>
      </c>
    </row>
    <row r="158" spans="1:5" x14ac:dyDescent="0.3">
      <c r="A158" s="4" t="s">
        <v>8</v>
      </c>
      <c r="B158" s="3">
        <v>2021</v>
      </c>
      <c r="C158" s="3">
        <v>131</v>
      </c>
      <c r="D158" s="3">
        <v>0</v>
      </c>
      <c r="E158" s="2">
        <v>0</v>
      </c>
    </row>
    <row r="159" spans="1:5" x14ac:dyDescent="0.3">
      <c r="A159" s="4" t="s">
        <v>9</v>
      </c>
      <c r="B159" s="3">
        <v>2021</v>
      </c>
      <c r="C159" s="3">
        <v>293</v>
      </c>
      <c r="D159" s="3">
        <v>0</v>
      </c>
      <c r="E159" s="2">
        <v>0</v>
      </c>
    </row>
    <row r="160" spans="1:5" x14ac:dyDescent="0.3">
      <c r="A160" s="4" t="s">
        <v>10</v>
      </c>
      <c r="B160" s="3">
        <v>2021</v>
      </c>
      <c r="C160" s="3">
        <v>262</v>
      </c>
      <c r="D160" s="3">
        <v>0</v>
      </c>
      <c r="E160" s="2">
        <v>0</v>
      </c>
    </row>
    <row r="161" spans="1:5" x14ac:dyDescent="0.3">
      <c r="A161" s="4" t="s">
        <v>11</v>
      </c>
      <c r="B161" s="3">
        <v>2021</v>
      </c>
      <c r="C161" s="3">
        <v>227</v>
      </c>
      <c r="D161" s="3">
        <v>0</v>
      </c>
      <c r="E161" s="2">
        <v>0</v>
      </c>
    </row>
    <row r="162" spans="1:5" x14ac:dyDescent="0.3">
      <c r="A162" s="4" t="s">
        <v>12</v>
      </c>
      <c r="B162" s="3">
        <v>2021</v>
      </c>
      <c r="C162" s="3">
        <v>323</v>
      </c>
      <c r="D162" s="3">
        <v>0</v>
      </c>
      <c r="E162" s="2">
        <v>0</v>
      </c>
    </row>
    <row r="163" spans="1:5" x14ac:dyDescent="0.3">
      <c r="A163" s="4" t="s">
        <v>13</v>
      </c>
      <c r="B163" s="3">
        <v>2021</v>
      </c>
      <c r="C163" s="3">
        <v>221</v>
      </c>
      <c r="D163" s="3">
        <v>1</v>
      </c>
      <c r="E163" s="2">
        <v>2</v>
      </c>
    </row>
    <row r="164" spans="1:5" x14ac:dyDescent="0.3">
      <c r="A164" s="4" t="s">
        <v>14</v>
      </c>
      <c r="B164" s="3">
        <v>2021</v>
      </c>
      <c r="C164" s="3">
        <v>2384</v>
      </c>
      <c r="D164" s="3">
        <v>1</v>
      </c>
      <c r="E164" s="2">
        <v>24</v>
      </c>
    </row>
    <row r="165" spans="1:5" x14ac:dyDescent="0.3">
      <c r="A165" s="4" t="s">
        <v>15</v>
      </c>
      <c r="B165" s="3">
        <v>2021</v>
      </c>
      <c r="C165" s="3">
        <v>415</v>
      </c>
      <c r="D165" s="3">
        <v>1</v>
      </c>
      <c r="E165" s="2">
        <v>9</v>
      </c>
    </row>
    <row r="166" spans="1:5" x14ac:dyDescent="0.3">
      <c r="A166" s="4" t="s">
        <v>16</v>
      </c>
      <c r="B166" s="3">
        <v>2021</v>
      </c>
      <c r="C166" s="3">
        <v>157</v>
      </c>
      <c r="D166" s="3">
        <v>0</v>
      </c>
      <c r="E166" s="2">
        <v>0</v>
      </c>
    </row>
    <row r="167" spans="1:5" x14ac:dyDescent="0.3">
      <c r="A167" s="4" t="s">
        <v>17</v>
      </c>
      <c r="B167" s="3">
        <v>2021</v>
      </c>
      <c r="C167" s="3">
        <v>1307</v>
      </c>
      <c r="D167" s="3">
        <v>1</v>
      </c>
      <c r="E167" s="2">
        <v>19</v>
      </c>
    </row>
    <row r="168" spans="1:5" x14ac:dyDescent="0.3">
      <c r="A168" s="4" t="s">
        <v>18</v>
      </c>
      <c r="B168" s="3">
        <v>2021</v>
      </c>
      <c r="C168" s="3">
        <v>1135</v>
      </c>
      <c r="D168" s="3">
        <v>1</v>
      </c>
      <c r="E168" s="2">
        <v>13</v>
      </c>
    </row>
    <row r="169" spans="1:5" x14ac:dyDescent="0.3">
      <c r="A169" s="4" t="s">
        <v>19</v>
      </c>
      <c r="B169" s="3">
        <v>2021</v>
      </c>
      <c r="C169" s="3">
        <v>125</v>
      </c>
      <c r="D169" s="3">
        <v>0</v>
      </c>
      <c r="E169" s="2">
        <v>0</v>
      </c>
    </row>
    <row r="170" spans="1:5" x14ac:dyDescent="0.3">
      <c r="A170" s="4" t="s">
        <v>20</v>
      </c>
      <c r="B170" s="3">
        <v>2021</v>
      </c>
      <c r="C170" s="3">
        <v>243</v>
      </c>
      <c r="D170" s="3">
        <v>0</v>
      </c>
      <c r="E170" s="2">
        <v>0</v>
      </c>
    </row>
    <row r="171" spans="1:5" x14ac:dyDescent="0.3">
      <c r="A171" s="4" t="s">
        <v>21</v>
      </c>
      <c r="B171" s="3">
        <v>2021</v>
      </c>
      <c r="C171" s="3">
        <v>2085</v>
      </c>
      <c r="D171" s="3">
        <v>1</v>
      </c>
      <c r="E171" s="2">
        <v>13</v>
      </c>
    </row>
    <row r="172" spans="1:5" x14ac:dyDescent="0.3">
      <c r="A172" s="4" t="s">
        <v>22</v>
      </c>
      <c r="B172" s="3">
        <v>2021</v>
      </c>
      <c r="C172" s="3">
        <v>1952</v>
      </c>
      <c r="D172" s="3">
        <v>1</v>
      </c>
      <c r="E172" s="2">
        <v>10</v>
      </c>
    </row>
    <row r="173" spans="1:5" x14ac:dyDescent="0.3">
      <c r="A173" s="4" t="s">
        <v>23</v>
      </c>
      <c r="B173" s="3">
        <v>2021</v>
      </c>
      <c r="C173" s="3">
        <v>206</v>
      </c>
      <c r="D173" s="3">
        <v>0</v>
      </c>
      <c r="E173" s="2">
        <v>0</v>
      </c>
    </row>
    <row r="174" spans="1:5" x14ac:dyDescent="0.3">
      <c r="A174" s="4" t="s">
        <v>24</v>
      </c>
      <c r="B174" s="3">
        <v>2021</v>
      </c>
      <c r="C174" s="3">
        <v>2370</v>
      </c>
      <c r="D174" s="3">
        <v>1</v>
      </c>
      <c r="E174" s="2">
        <v>25</v>
      </c>
    </row>
    <row r="175" spans="1:5" x14ac:dyDescent="0.3">
      <c r="A175" s="4" t="s">
        <v>25</v>
      </c>
      <c r="B175" s="3">
        <v>2021</v>
      </c>
      <c r="C175" s="3">
        <v>358</v>
      </c>
      <c r="D175" s="3">
        <v>0</v>
      </c>
      <c r="E175" s="2">
        <v>0</v>
      </c>
    </row>
    <row r="176" spans="1:5" x14ac:dyDescent="0.3">
      <c r="A176" s="4" t="s">
        <v>26</v>
      </c>
      <c r="B176" s="3">
        <v>2021</v>
      </c>
      <c r="C176" s="3">
        <v>161</v>
      </c>
      <c r="D176" s="3">
        <v>0</v>
      </c>
      <c r="E176" s="2">
        <v>0</v>
      </c>
    </row>
    <row r="177" spans="1:5" x14ac:dyDescent="0.3">
      <c r="A177" s="4" t="s">
        <v>27</v>
      </c>
      <c r="B177" s="3">
        <v>2021</v>
      </c>
      <c r="C177" s="3">
        <v>166</v>
      </c>
      <c r="D177" s="3">
        <v>0</v>
      </c>
      <c r="E177" s="2">
        <v>0</v>
      </c>
    </row>
    <row r="178" spans="1:5" x14ac:dyDescent="0.3">
      <c r="A178" s="4" t="s">
        <v>28</v>
      </c>
      <c r="B178" s="3">
        <v>2021</v>
      </c>
      <c r="C178" s="3">
        <v>1416</v>
      </c>
      <c r="D178" s="3">
        <v>1</v>
      </c>
      <c r="E178" s="2">
        <v>11</v>
      </c>
    </row>
    <row r="179" spans="1:5" x14ac:dyDescent="0.3">
      <c r="A179" s="4" t="s">
        <v>29</v>
      </c>
      <c r="B179" s="3">
        <v>2021</v>
      </c>
      <c r="C179" s="3">
        <v>1610</v>
      </c>
      <c r="D179" s="3">
        <v>1</v>
      </c>
      <c r="E179" s="2">
        <v>15</v>
      </c>
    </row>
    <row r="180" spans="1:5" x14ac:dyDescent="0.3">
      <c r="A180" s="4" t="s">
        <v>30</v>
      </c>
      <c r="B180" s="3">
        <v>2021</v>
      </c>
      <c r="C180" s="3">
        <v>131</v>
      </c>
      <c r="D180" s="3">
        <v>0</v>
      </c>
      <c r="E180" s="2">
        <v>0</v>
      </c>
    </row>
    <row r="181" spans="1:5" x14ac:dyDescent="0.3">
      <c r="A181" s="4" t="s">
        <v>31</v>
      </c>
      <c r="B181" s="3">
        <v>2021</v>
      </c>
      <c r="C181" s="3">
        <v>712</v>
      </c>
      <c r="D181" s="3">
        <v>1</v>
      </c>
      <c r="E181" s="2">
        <v>3</v>
      </c>
    </row>
    <row r="182" spans="1:5" x14ac:dyDescent="0.3">
      <c r="A182" s="4" t="s">
        <v>32</v>
      </c>
      <c r="B182" s="3">
        <v>2021</v>
      </c>
      <c r="C182" s="3">
        <v>2191</v>
      </c>
      <c r="D182" s="3">
        <v>1</v>
      </c>
      <c r="E182" s="2">
        <v>22</v>
      </c>
    </row>
    <row r="183" spans="1:5" x14ac:dyDescent="0.3">
      <c r="A183" s="4" t="s">
        <v>33</v>
      </c>
      <c r="B183" s="3">
        <v>2021</v>
      </c>
      <c r="C183" s="3">
        <v>227</v>
      </c>
      <c r="D183" s="3">
        <v>0</v>
      </c>
      <c r="E183" s="2">
        <v>0</v>
      </c>
    </row>
    <row r="184" spans="1:5" x14ac:dyDescent="0.3">
      <c r="A184" s="4" t="s">
        <v>34</v>
      </c>
      <c r="B184" s="3">
        <v>2021</v>
      </c>
      <c r="C184" s="3">
        <v>357</v>
      </c>
      <c r="D184" s="3">
        <v>0</v>
      </c>
      <c r="E184" s="2">
        <v>0</v>
      </c>
    </row>
    <row r="185" spans="1:5" x14ac:dyDescent="0.3">
      <c r="A185" s="4" t="s">
        <v>35</v>
      </c>
      <c r="B185" s="3">
        <v>2021</v>
      </c>
      <c r="C185" s="3">
        <v>803</v>
      </c>
      <c r="D185" s="3">
        <v>1</v>
      </c>
      <c r="E185" s="2">
        <v>12</v>
      </c>
    </row>
    <row r="186" spans="1:5" x14ac:dyDescent="0.3">
      <c r="A186" s="4" t="s">
        <v>36</v>
      </c>
      <c r="B186" s="3">
        <v>2021</v>
      </c>
      <c r="C186" s="3">
        <v>152</v>
      </c>
      <c r="D186" s="3">
        <v>0</v>
      </c>
      <c r="E186" s="2">
        <v>0</v>
      </c>
    </row>
    <row r="187" spans="1:5" x14ac:dyDescent="0.3">
      <c r="A187" s="4" t="s">
        <v>37</v>
      </c>
      <c r="B187" s="3">
        <v>2021</v>
      </c>
      <c r="C187" s="3">
        <v>148</v>
      </c>
      <c r="D187" s="3">
        <v>1</v>
      </c>
      <c r="E187" s="2">
        <v>20</v>
      </c>
    </row>
    <row r="188" spans="1:5" x14ac:dyDescent="0.3">
      <c r="A188" s="4" t="s">
        <v>38</v>
      </c>
      <c r="B188" s="3">
        <v>2021</v>
      </c>
      <c r="C188" s="3">
        <v>180</v>
      </c>
      <c r="D188" s="3">
        <v>0</v>
      </c>
      <c r="E188" s="2">
        <v>0</v>
      </c>
    </row>
    <row r="189" spans="1:5" x14ac:dyDescent="0.3">
      <c r="A189" s="4" t="s">
        <v>39</v>
      </c>
      <c r="B189" s="3">
        <v>2021</v>
      </c>
      <c r="C189" s="3">
        <v>1700</v>
      </c>
      <c r="D189" s="3">
        <v>1</v>
      </c>
      <c r="E189" s="2">
        <v>18</v>
      </c>
    </row>
    <row r="190" spans="1:5" x14ac:dyDescent="0.3">
      <c r="A190" s="4" t="s">
        <v>40</v>
      </c>
      <c r="B190" s="3">
        <v>2021</v>
      </c>
      <c r="C190" s="3">
        <v>2197</v>
      </c>
      <c r="D190" s="3">
        <v>1</v>
      </c>
      <c r="E190" s="2">
        <v>20</v>
      </c>
    </row>
    <row r="191" spans="1:5" x14ac:dyDescent="0.3">
      <c r="A191" s="4" t="s">
        <v>41</v>
      </c>
      <c r="B191" s="3">
        <v>2021</v>
      </c>
      <c r="C191" s="3">
        <v>1596</v>
      </c>
      <c r="D191" s="3">
        <v>1</v>
      </c>
      <c r="E191" s="2">
        <v>10</v>
      </c>
    </row>
    <row r="192" spans="1:5" x14ac:dyDescent="0.3">
      <c r="E192" s="30"/>
    </row>
    <row r="193" spans="1:20" x14ac:dyDescent="0.3">
      <c r="A193" s="38" t="s">
        <v>56</v>
      </c>
      <c r="B193" s="38"/>
      <c r="C193" s="38"/>
      <c r="D193" s="38"/>
      <c r="E193" s="30"/>
      <c r="L193" s="38" t="s">
        <v>74</v>
      </c>
      <c r="M193" s="38"/>
      <c r="N193" s="35"/>
      <c r="O193" s="35"/>
    </row>
    <row r="194" spans="1:20" x14ac:dyDescent="0.3">
      <c r="A194" s="28" t="s">
        <v>57</v>
      </c>
      <c r="B194" s="29" t="s">
        <v>58</v>
      </c>
      <c r="C194" s="29" t="s">
        <v>59</v>
      </c>
      <c r="D194" s="29" t="s">
        <v>60</v>
      </c>
      <c r="E194" s="30"/>
      <c r="F194" s="36" t="s">
        <v>62</v>
      </c>
      <c r="G194" s="36"/>
      <c r="H194" s="36"/>
      <c r="L194" s="28" t="s">
        <v>57</v>
      </c>
      <c r="M194" s="29" t="s">
        <v>58</v>
      </c>
      <c r="N194" s="29" t="s">
        <v>59</v>
      </c>
      <c r="O194" s="29" t="s">
        <v>60</v>
      </c>
      <c r="Q194" s="36" t="s">
        <v>62</v>
      </c>
      <c r="R194" s="36"/>
      <c r="S194" s="36"/>
    </row>
    <row r="195" spans="1:20" x14ac:dyDescent="0.3">
      <c r="A195" s="3">
        <v>1</v>
      </c>
      <c r="B195" s="3">
        <v>1511</v>
      </c>
      <c r="C195" s="3">
        <f>B195-I$198</f>
        <v>244.1910112359551</v>
      </c>
      <c r="D195" s="3">
        <f>POWER(C195,2)</f>
        <v>59629.249968438351</v>
      </c>
      <c r="E195" s="30"/>
      <c r="F195" s="33" t="s">
        <v>71</v>
      </c>
      <c r="I195" t="s">
        <v>66</v>
      </c>
      <c r="L195" s="3">
        <v>1</v>
      </c>
      <c r="M195" s="3">
        <v>100</v>
      </c>
      <c r="N195" s="4">
        <f>M195-T$198</f>
        <v>-104.0990099009901</v>
      </c>
      <c r="O195" s="4">
        <f>POWER(N195,2)</f>
        <v>10836.603862366434</v>
      </c>
      <c r="Q195" s="33" t="s">
        <v>71</v>
      </c>
      <c r="T195" t="s">
        <v>66</v>
      </c>
    </row>
    <row r="196" spans="1:20" x14ac:dyDescent="0.3">
      <c r="A196" s="3">
        <v>2</v>
      </c>
      <c r="B196" s="3">
        <v>419</v>
      </c>
      <c r="C196" s="3">
        <f t="shared" ref="C196:C259" si="0">B196-I$198</f>
        <v>-847.8089887640449</v>
      </c>
      <c r="D196" s="3">
        <f t="shared" ref="D196:D259" si="1">POWER(C196,2)</f>
        <v>718780.08142911235</v>
      </c>
      <c r="E196" s="30"/>
      <c r="I196" s="34" t="s">
        <v>64</v>
      </c>
      <c r="L196" s="3">
        <v>2</v>
      </c>
      <c r="M196" s="3">
        <v>125</v>
      </c>
      <c r="N196" s="4">
        <f t="shared" ref="N196:N259" si="2">M196-T$198</f>
        <v>-79.099009900990097</v>
      </c>
      <c r="O196" s="4">
        <f t="shared" ref="O196:O259" si="3">POWER(N196,2)</f>
        <v>6256.6533673169297</v>
      </c>
      <c r="T196" s="34" t="s">
        <v>73</v>
      </c>
    </row>
    <row r="197" spans="1:20" x14ac:dyDescent="0.3">
      <c r="A197" s="3">
        <v>3</v>
      </c>
      <c r="B197" s="3">
        <v>1895</v>
      </c>
      <c r="C197" s="3">
        <f t="shared" si="0"/>
        <v>628.1910112359551</v>
      </c>
      <c r="D197" s="3">
        <f t="shared" si="1"/>
        <v>394623.94659765187</v>
      </c>
      <c r="E197" s="30"/>
      <c r="I197" t="s">
        <v>65</v>
      </c>
      <c r="L197" s="3">
        <v>3</v>
      </c>
      <c r="M197" s="3">
        <v>161</v>
      </c>
      <c r="N197" s="4">
        <f t="shared" si="2"/>
        <v>-43.099009900990097</v>
      </c>
      <c r="O197" s="4">
        <f t="shared" si="3"/>
        <v>1857.5246544456425</v>
      </c>
      <c r="T197" t="s">
        <v>65</v>
      </c>
    </row>
    <row r="198" spans="1:20" x14ac:dyDescent="0.3">
      <c r="A198" s="3">
        <v>4</v>
      </c>
      <c r="B198" s="3">
        <v>464</v>
      </c>
      <c r="C198" s="3">
        <f t="shared" si="0"/>
        <v>-802.8089887640449</v>
      </c>
      <c r="D198" s="3">
        <f t="shared" si="1"/>
        <v>644502.2724403484</v>
      </c>
      <c r="E198" s="30"/>
      <c r="I198">
        <f>B284/COUNTA(B195:B283)</f>
        <v>1266.8089887640449</v>
      </c>
      <c r="L198" s="3">
        <v>4</v>
      </c>
      <c r="M198" s="3">
        <v>186</v>
      </c>
      <c r="N198" s="4">
        <f t="shared" si="2"/>
        <v>-18.099009900990097</v>
      </c>
      <c r="O198" s="4">
        <f t="shared" si="3"/>
        <v>327.57415939613759</v>
      </c>
      <c r="T198">
        <f>M296/COUNTA(M195:M295)</f>
        <v>204.0990099009901</v>
      </c>
    </row>
    <row r="199" spans="1:20" x14ac:dyDescent="0.3">
      <c r="A199" s="3">
        <v>5</v>
      </c>
      <c r="B199" s="3">
        <v>464</v>
      </c>
      <c r="C199" s="3">
        <f>B199-I$198</f>
        <v>-802.8089887640449</v>
      </c>
      <c r="D199" s="3">
        <f t="shared" si="1"/>
        <v>644502.2724403484</v>
      </c>
      <c r="E199" s="30"/>
      <c r="L199" s="3">
        <v>5</v>
      </c>
      <c r="M199" s="3">
        <v>123</v>
      </c>
      <c r="N199" s="4">
        <f t="shared" si="2"/>
        <v>-81.099009900990097</v>
      </c>
      <c r="O199" s="4">
        <f t="shared" si="3"/>
        <v>6577.0494069208899</v>
      </c>
    </row>
    <row r="200" spans="1:20" x14ac:dyDescent="0.3">
      <c r="A200" s="3">
        <v>6</v>
      </c>
      <c r="B200" s="3">
        <v>2000</v>
      </c>
      <c r="C200" s="3">
        <f t="shared" si="0"/>
        <v>733.1910112359551</v>
      </c>
      <c r="D200" s="3">
        <f t="shared" si="1"/>
        <v>537569.05895720248</v>
      </c>
      <c r="E200" s="30"/>
      <c r="L200" s="3">
        <v>6</v>
      </c>
      <c r="M200" s="3">
        <v>185</v>
      </c>
      <c r="N200" s="4">
        <f t="shared" si="2"/>
        <v>-19.099009900990097</v>
      </c>
      <c r="O200" s="4">
        <f t="shared" si="3"/>
        <v>364.77217919811778</v>
      </c>
    </row>
    <row r="201" spans="1:20" x14ac:dyDescent="0.3">
      <c r="A201" s="3">
        <v>7</v>
      </c>
      <c r="B201" s="3">
        <v>2200</v>
      </c>
      <c r="C201" s="3">
        <f t="shared" si="0"/>
        <v>933.1910112359551</v>
      </c>
      <c r="D201" s="3">
        <f t="shared" si="1"/>
        <v>870845.46345158445</v>
      </c>
      <c r="E201" s="30"/>
      <c r="F201" s="37" t="s">
        <v>63</v>
      </c>
      <c r="G201" s="37"/>
      <c r="H201" s="37"/>
      <c r="L201" s="3">
        <v>7</v>
      </c>
      <c r="M201" s="3">
        <v>199</v>
      </c>
      <c r="N201" s="4">
        <f t="shared" si="2"/>
        <v>-5.0990099009900973</v>
      </c>
      <c r="O201" s="4">
        <f t="shared" si="3"/>
        <v>25.999901970395044</v>
      </c>
      <c r="Q201" s="37" t="s">
        <v>63</v>
      </c>
      <c r="R201" s="37"/>
      <c r="S201" s="37"/>
    </row>
    <row r="202" spans="1:20" x14ac:dyDescent="0.3">
      <c r="A202" s="3">
        <v>8</v>
      </c>
      <c r="B202" s="3">
        <v>465</v>
      </c>
      <c r="C202" s="3">
        <f t="shared" si="0"/>
        <v>-801.8089887640449</v>
      </c>
      <c r="D202" s="3">
        <f t="shared" si="1"/>
        <v>642897.65446282027</v>
      </c>
      <c r="E202" s="30"/>
      <c r="F202" s="33" t="s">
        <v>72</v>
      </c>
      <c r="I202" t="s">
        <v>69</v>
      </c>
      <c r="L202" s="3">
        <v>8</v>
      </c>
      <c r="M202" s="3">
        <v>244</v>
      </c>
      <c r="N202" s="4">
        <f t="shared" si="2"/>
        <v>39.900990099009903</v>
      </c>
      <c r="O202" s="4">
        <f t="shared" si="3"/>
        <v>1592.0890108812862</v>
      </c>
      <c r="Q202" s="33" t="s">
        <v>72</v>
      </c>
      <c r="T202" t="s">
        <v>69</v>
      </c>
    </row>
    <row r="203" spans="1:20" x14ac:dyDescent="0.3">
      <c r="A203" s="3">
        <v>9</v>
      </c>
      <c r="B203" s="3">
        <v>237</v>
      </c>
      <c r="C203" s="3">
        <f t="shared" si="0"/>
        <v>-1029.8089887640449</v>
      </c>
      <c r="D203" s="3">
        <f t="shared" si="1"/>
        <v>1060506.5533392248</v>
      </c>
      <c r="E203" s="30"/>
      <c r="I203" t="s">
        <v>70</v>
      </c>
      <c r="L203" s="3">
        <v>9</v>
      </c>
      <c r="M203" s="3">
        <v>304</v>
      </c>
      <c r="N203" s="4">
        <f t="shared" si="2"/>
        <v>99.900990099009903</v>
      </c>
      <c r="O203" s="4">
        <f t="shared" si="3"/>
        <v>9980.2078227624752</v>
      </c>
      <c r="T203" t="s">
        <v>70</v>
      </c>
    </row>
    <row r="204" spans="1:20" x14ac:dyDescent="0.3">
      <c r="A204" s="3">
        <v>10</v>
      </c>
      <c r="B204" s="3">
        <v>487</v>
      </c>
      <c r="C204" s="3">
        <f t="shared" si="0"/>
        <v>-779.8089887640449</v>
      </c>
      <c r="D204" s="3">
        <f t="shared" si="1"/>
        <v>608102.05895720224</v>
      </c>
      <c r="E204" s="30"/>
      <c r="I204" s="34" t="s">
        <v>68</v>
      </c>
      <c r="L204" s="3">
        <v>10</v>
      </c>
      <c r="M204" s="3">
        <v>238</v>
      </c>
      <c r="N204" s="4">
        <f t="shared" si="2"/>
        <v>33.900990099009903</v>
      </c>
      <c r="O204" s="4">
        <f t="shared" si="3"/>
        <v>1149.2771296931674</v>
      </c>
      <c r="T204" s="34" t="s">
        <v>68</v>
      </c>
    </row>
    <row r="205" spans="1:20" x14ac:dyDescent="0.3">
      <c r="A205" s="3">
        <v>11</v>
      </c>
      <c r="B205" s="3">
        <v>308</v>
      </c>
      <c r="C205" s="3">
        <f t="shared" si="0"/>
        <v>-958.8089887640449</v>
      </c>
      <c r="D205" s="3">
        <f t="shared" si="1"/>
        <v>919314.67693473038</v>
      </c>
      <c r="E205" s="30"/>
      <c r="I205" t="s">
        <v>67</v>
      </c>
      <c r="L205" s="3">
        <v>11</v>
      </c>
      <c r="M205" s="3">
        <v>263</v>
      </c>
      <c r="N205" s="4">
        <f t="shared" si="2"/>
        <v>58.900990099009903</v>
      </c>
      <c r="O205" s="4">
        <f t="shared" si="3"/>
        <v>3469.3266346436626</v>
      </c>
      <c r="T205" t="s">
        <v>67</v>
      </c>
    </row>
    <row r="206" spans="1:20" x14ac:dyDescent="0.3">
      <c r="A206" s="3">
        <v>12</v>
      </c>
      <c r="B206" s="3">
        <v>616</v>
      </c>
      <c r="C206" s="3">
        <f t="shared" si="0"/>
        <v>-650.8089887640449</v>
      </c>
      <c r="D206" s="3">
        <f t="shared" si="1"/>
        <v>423552.33985607873</v>
      </c>
      <c r="E206" s="30"/>
      <c r="I206">
        <f>SQRT(D284/(COUNTA(D195:D283)-1))</f>
        <v>701.92457630957404</v>
      </c>
      <c r="L206" s="3">
        <v>12</v>
      </c>
      <c r="M206" s="3">
        <v>130</v>
      </c>
      <c r="N206" s="4">
        <f t="shared" si="2"/>
        <v>-74.099009900990097</v>
      </c>
      <c r="O206" s="4">
        <f t="shared" si="3"/>
        <v>5490.6632683070284</v>
      </c>
      <c r="T206">
        <f>SQRT(O296/(COUNTA(O195:O295)-1))</f>
        <v>67.928418935007599</v>
      </c>
    </row>
    <row r="207" spans="1:20" x14ac:dyDescent="0.3">
      <c r="A207" s="3">
        <v>13</v>
      </c>
      <c r="B207" s="3">
        <v>309</v>
      </c>
      <c r="C207" s="3">
        <f t="shared" si="0"/>
        <v>-957.8089887640449</v>
      </c>
      <c r="D207" s="3">
        <f t="shared" si="1"/>
        <v>917398.05895720224</v>
      </c>
      <c r="E207" s="30"/>
      <c r="L207" s="3">
        <v>13</v>
      </c>
      <c r="M207" s="3">
        <v>151</v>
      </c>
      <c r="N207" s="4">
        <f t="shared" si="2"/>
        <v>-53.099009900990097</v>
      </c>
      <c r="O207" s="4">
        <f t="shared" si="3"/>
        <v>2819.5048524654444</v>
      </c>
    </row>
    <row r="208" spans="1:20" x14ac:dyDescent="0.3">
      <c r="A208" s="3">
        <v>14</v>
      </c>
      <c r="B208" s="3">
        <v>1844</v>
      </c>
      <c r="C208" s="3">
        <f t="shared" si="0"/>
        <v>577.1910112359551</v>
      </c>
      <c r="D208" s="3">
        <f t="shared" si="1"/>
        <v>333149.46345158445</v>
      </c>
      <c r="E208" s="30"/>
      <c r="L208" s="3">
        <v>14</v>
      </c>
      <c r="M208" s="3">
        <v>219</v>
      </c>
      <c r="N208" s="4">
        <f t="shared" si="2"/>
        <v>14.900990099009903</v>
      </c>
      <c r="O208" s="4">
        <f t="shared" si="3"/>
        <v>222.03950593079114</v>
      </c>
    </row>
    <row r="209" spans="1:15" x14ac:dyDescent="0.3">
      <c r="A209" s="3">
        <v>15</v>
      </c>
      <c r="B209" s="3">
        <v>472</v>
      </c>
      <c r="C209" s="3">
        <f t="shared" si="0"/>
        <v>-794.8089887640449</v>
      </c>
      <c r="D209" s="3">
        <f t="shared" si="1"/>
        <v>631721.32862012368</v>
      </c>
      <c r="E209" s="30"/>
      <c r="L209" s="3">
        <v>15</v>
      </c>
      <c r="M209" s="3">
        <v>189</v>
      </c>
      <c r="N209" s="4">
        <f t="shared" si="2"/>
        <v>-15.099009900990097</v>
      </c>
      <c r="O209" s="4">
        <f t="shared" si="3"/>
        <v>227.98009999019698</v>
      </c>
    </row>
    <row r="210" spans="1:15" x14ac:dyDescent="0.3">
      <c r="A210" s="3">
        <v>16</v>
      </c>
      <c r="B210" s="3">
        <v>981</v>
      </c>
      <c r="C210" s="3">
        <f t="shared" si="0"/>
        <v>-285.8089887640449</v>
      </c>
      <c r="D210" s="3">
        <f t="shared" si="1"/>
        <v>81686.778058325945</v>
      </c>
      <c r="E210" s="30"/>
      <c r="L210" s="3">
        <v>16</v>
      </c>
      <c r="M210" s="3">
        <v>264</v>
      </c>
      <c r="N210" s="4">
        <f t="shared" si="2"/>
        <v>59.900990099009903</v>
      </c>
      <c r="O210" s="4">
        <f t="shared" si="3"/>
        <v>3588.1286148416825</v>
      </c>
    </row>
    <row r="211" spans="1:15" x14ac:dyDescent="0.3">
      <c r="A211" s="3">
        <v>17</v>
      </c>
      <c r="B211" s="3">
        <v>278</v>
      </c>
      <c r="C211" s="3">
        <f t="shared" si="0"/>
        <v>-988.8089887640449</v>
      </c>
      <c r="D211" s="3">
        <f t="shared" si="1"/>
        <v>977743.21626057301</v>
      </c>
      <c r="E211" s="30"/>
      <c r="L211" s="3">
        <v>17</v>
      </c>
      <c r="M211" s="3">
        <v>264</v>
      </c>
      <c r="N211" s="4">
        <f t="shared" si="2"/>
        <v>59.900990099009903</v>
      </c>
      <c r="O211" s="4">
        <f t="shared" si="3"/>
        <v>3588.1286148416825</v>
      </c>
    </row>
    <row r="212" spans="1:15" x14ac:dyDescent="0.3">
      <c r="A212" s="3">
        <v>18</v>
      </c>
      <c r="B212" s="3">
        <v>659</v>
      </c>
      <c r="C212" s="3">
        <f t="shared" si="0"/>
        <v>-607.8089887640449</v>
      </c>
      <c r="D212" s="3">
        <f t="shared" si="1"/>
        <v>369431.76682237088</v>
      </c>
      <c r="E212" s="30"/>
      <c r="L212" s="3">
        <v>18</v>
      </c>
      <c r="M212" s="3">
        <v>260</v>
      </c>
      <c r="N212" s="4">
        <f t="shared" si="2"/>
        <v>55.900990099009903</v>
      </c>
      <c r="O212" s="4">
        <f t="shared" si="3"/>
        <v>3124.9206940496033</v>
      </c>
    </row>
    <row r="213" spans="1:15" x14ac:dyDescent="0.3">
      <c r="A213" s="3">
        <v>19</v>
      </c>
      <c r="B213" s="3">
        <v>2001</v>
      </c>
      <c r="C213" s="3">
        <f t="shared" si="0"/>
        <v>734.1910112359551</v>
      </c>
      <c r="D213" s="3">
        <f t="shared" si="1"/>
        <v>539036.44097967434</v>
      </c>
      <c r="E213" s="30"/>
      <c r="L213" s="3">
        <v>19</v>
      </c>
      <c r="M213" s="3">
        <v>200</v>
      </c>
      <c r="N213" s="4">
        <f t="shared" si="2"/>
        <v>-4.0990099009900973</v>
      </c>
      <c r="O213" s="4">
        <f t="shared" si="3"/>
        <v>16.801882168414849</v>
      </c>
    </row>
    <row r="214" spans="1:15" x14ac:dyDescent="0.3">
      <c r="A214" s="3">
        <v>20</v>
      </c>
      <c r="B214" s="3">
        <v>351</v>
      </c>
      <c r="C214" s="3">
        <f t="shared" si="0"/>
        <v>-915.8089887640449</v>
      </c>
      <c r="D214" s="3">
        <f t="shared" si="1"/>
        <v>838706.10390102246</v>
      </c>
      <c r="E214" s="30"/>
      <c r="L214" s="3">
        <v>20</v>
      </c>
      <c r="M214" s="3">
        <v>159</v>
      </c>
      <c r="N214" s="4">
        <f t="shared" si="2"/>
        <v>-45.099009900990097</v>
      </c>
      <c r="O214" s="4">
        <f t="shared" si="3"/>
        <v>2033.9206940496028</v>
      </c>
    </row>
    <row r="215" spans="1:15" x14ac:dyDescent="0.3">
      <c r="A215" s="3">
        <v>21</v>
      </c>
      <c r="B215" s="3">
        <v>2015</v>
      </c>
      <c r="C215" s="3">
        <f t="shared" si="0"/>
        <v>748.1910112359551</v>
      </c>
      <c r="D215" s="3">
        <f t="shared" si="1"/>
        <v>559789.78929428104</v>
      </c>
      <c r="E215" s="30"/>
      <c r="L215" s="3">
        <v>21</v>
      </c>
      <c r="M215" s="3">
        <v>225</v>
      </c>
      <c r="N215" s="4">
        <f t="shared" si="2"/>
        <v>20.900990099009903</v>
      </c>
      <c r="O215" s="4">
        <f t="shared" si="3"/>
        <v>436.85138711891</v>
      </c>
    </row>
    <row r="216" spans="1:15" x14ac:dyDescent="0.3">
      <c r="A216" s="3">
        <v>22</v>
      </c>
      <c r="B216" s="3">
        <v>1377</v>
      </c>
      <c r="C216" s="3">
        <f t="shared" si="0"/>
        <v>110.1910112359551</v>
      </c>
      <c r="D216" s="3">
        <f t="shared" si="1"/>
        <v>12142.058957202384</v>
      </c>
      <c r="E216" s="30"/>
      <c r="L216" s="3">
        <v>22</v>
      </c>
      <c r="M216" s="3">
        <v>302</v>
      </c>
      <c r="N216" s="4">
        <f t="shared" si="2"/>
        <v>97.900990099009903</v>
      </c>
      <c r="O216" s="4">
        <f t="shared" si="3"/>
        <v>9584.6038623664354</v>
      </c>
    </row>
    <row r="217" spans="1:15" x14ac:dyDescent="0.3">
      <c r="A217" s="3">
        <v>23</v>
      </c>
      <c r="B217" s="3">
        <v>1063</v>
      </c>
      <c r="C217" s="3">
        <f t="shared" si="0"/>
        <v>-203.8089887640449</v>
      </c>
      <c r="D217" s="3">
        <f t="shared" si="1"/>
        <v>41538.10390102258</v>
      </c>
      <c r="E217" s="30"/>
      <c r="L217" s="3">
        <v>23</v>
      </c>
      <c r="M217" s="3">
        <v>151</v>
      </c>
      <c r="N217" s="4">
        <f t="shared" si="2"/>
        <v>-53.099009900990097</v>
      </c>
      <c r="O217" s="4">
        <f t="shared" si="3"/>
        <v>2819.5048524654444</v>
      </c>
    </row>
    <row r="218" spans="1:15" x14ac:dyDescent="0.3">
      <c r="A218" s="3">
        <v>24</v>
      </c>
      <c r="B218" s="3">
        <v>2324</v>
      </c>
      <c r="C218" s="3">
        <f t="shared" si="0"/>
        <v>1057.1910112359551</v>
      </c>
      <c r="D218" s="3">
        <f t="shared" si="1"/>
        <v>1117652.8342381013</v>
      </c>
      <c r="E218" s="30"/>
      <c r="L218" s="3">
        <v>24</v>
      </c>
      <c r="M218" s="3">
        <v>337</v>
      </c>
      <c r="N218" s="4">
        <f t="shared" si="2"/>
        <v>132.9009900990099</v>
      </c>
      <c r="O218" s="4">
        <f t="shared" si="3"/>
        <v>17662.67316929713</v>
      </c>
    </row>
    <row r="219" spans="1:15" x14ac:dyDescent="0.3">
      <c r="A219" s="3">
        <v>25</v>
      </c>
      <c r="B219" s="3">
        <v>819</v>
      </c>
      <c r="C219" s="3">
        <f t="shared" si="0"/>
        <v>-447.8089887640449</v>
      </c>
      <c r="D219" s="3">
        <f t="shared" si="1"/>
        <v>200532.89041787648</v>
      </c>
      <c r="E219" s="30"/>
      <c r="L219" s="3">
        <v>25</v>
      </c>
      <c r="M219" s="3">
        <v>200</v>
      </c>
      <c r="N219" s="4">
        <f t="shared" si="2"/>
        <v>-4.0990099009900973</v>
      </c>
      <c r="O219" s="4">
        <f t="shared" si="3"/>
        <v>16.801882168414849</v>
      </c>
    </row>
    <row r="220" spans="1:15" x14ac:dyDescent="0.3">
      <c r="A220" s="3">
        <v>26</v>
      </c>
      <c r="B220" s="3">
        <v>1438</v>
      </c>
      <c r="C220" s="3">
        <f t="shared" si="0"/>
        <v>171.1910112359551</v>
      </c>
      <c r="D220" s="3">
        <f t="shared" si="1"/>
        <v>29306.362327988907</v>
      </c>
      <c r="E220" s="30"/>
      <c r="L220" s="3">
        <v>26</v>
      </c>
      <c r="M220" s="3">
        <v>153</v>
      </c>
      <c r="N220" s="4">
        <f t="shared" si="2"/>
        <v>-51.099009900990097</v>
      </c>
      <c r="O220" s="4">
        <f t="shared" si="3"/>
        <v>2611.1088128614838</v>
      </c>
    </row>
    <row r="221" spans="1:15" x14ac:dyDescent="0.3">
      <c r="A221" s="3">
        <v>27</v>
      </c>
      <c r="B221" s="3">
        <v>1888</v>
      </c>
      <c r="C221" s="3">
        <f t="shared" si="0"/>
        <v>621.1910112359551</v>
      </c>
      <c r="D221" s="3">
        <f t="shared" si="1"/>
        <v>385878.27244034852</v>
      </c>
      <c r="E221" s="30"/>
      <c r="L221" s="3">
        <v>27</v>
      </c>
      <c r="M221" s="3">
        <v>226</v>
      </c>
      <c r="N221" s="4">
        <f t="shared" si="2"/>
        <v>21.900990099009903</v>
      </c>
      <c r="O221" s="4">
        <f t="shared" si="3"/>
        <v>479.6533673169298</v>
      </c>
    </row>
    <row r="222" spans="1:15" x14ac:dyDescent="0.3">
      <c r="A222" s="3">
        <v>28</v>
      </c>
      <c r="B222" s="3">
        <v>274</v>
      </c>
      <c r="C222" s="3">
        <f t="shared" si="0"/>
        <v>-992.8089887640449</v>
      </c>
      <c r="D222" s="3">
        <f t="shared" si="1"/>
        <v>985669.68817068543</v>
      </c>
      <c r="E222" s="30"/>
      <c r="L222" s="3">
        <v>28</v>
      </c>
      <c r="M222" s="3">
        <v>171</v>
      </c>
      <c r="N222" s="4">
        <f t="shared" si="2"/>
        <v>-33.099009900990097</v>
      </c>
      <c r="O222" s="4">
        <f t="shared" si="3"/>
        <v>1095.5444564258405</v>
      </c>
    </row>
    <row r="223" spans="1:15" x14ac:dyDescent="0.3">
      <c r="A223" s="3">
        <v>29</v>
      </c>
      <c r="B223" s="3">
        <v>1582</v>
      </c>
      <c r="C223" s="3">
        <f t="shared" si="0"/>
        <v>315.1910112359551</v>
      </c>
      <c r="D223" s="3">
        <f t="shared" si="1"/>
        <v>99345.373563943969</v>
      </c>
      <c r="E223" s="30"/>
      <c r="L223" s="3">
        <v>29</v>
      </c>
      <c r="M223" s="3">
        <v>142</v>
      </c>
      <c r="N223" s="4">
        <f t="shared" si="2"/>
        <v>-62.099009900990097</v>
      </c>
      <c r="O223" s="4">
        <f t="shared" si="3"/>
        <v>3856.287030683266</v>
      </c>
    </row>
    <row r="224" spans="1:15" x14ac:dyDescent="0.3">
      <c r="A224" s="3">
        <v>30</v>
      </c>
      <c r="B224" s="3">
        <v>1578</v>
      </c>
      <c r="C224" s="3">
        <f t="shared" si="0"/>
        <v>311.1910112359551</v>
      </c>
      <c r="D224" s="3">
        <f t="shared" si="1"/>
        <v>96839.845474056332</v>
      </c>
      <c r="E224" s="30"/>
      <c r="L224" s="3">
        <v>30</v>
      </c>
      <c r="M224" s="3">
        <v>151</v>
      </c>
      <c r="N224" s="4">
        <f t="shared" si="2"/>
        <v>-53.099009900990097</v>
      </c>
      <c r="O224" s="4">
        <f t="shared" si="3"/>
        <v>2819.5048524654444</v>
      </c>
    </row>
    <row r="225" spans="1:15" x14ac:dyDescent="0.3">
      <c r="A225" s="3">
        <v>31</v>
      </c>
      <c r="B225" s="3">
        <v>743</v>
      </c>
      <c r="C225" s="3">
        <f t="shared" si="0"/>
        <v>-523.8089887640449</v>
      </c>
      <c r="D225" s="3">
        <f t="shared" si="1"/>
        <v>274375.85671001131</v>
      </c>
      <c r="E225" s="30"/>
      <c r="L225" s="3">
        <v>31</v>
      </c>
      <c r="M225" s="3">
        <v>121</v>
      </c>
      <c r="N225" s="4">
        <f t="shared" si="2"/>
        <v>-83.099009900990097</v>
      </c>
      <c r="O225" s="4">
        <f t="shared" si="3"/>
        <v>6905.44544652485</v>
      </c>
    </row>
    <row r="226" spans="1:15" x14ac:dyDescent="0.3">
      <c r="A226" s="3">
        <v>32</v>
      </c>
      <c r="B226" s="3">
        <v>2254</v>
      </c>
      <c r="C226" s="3">
        <f t="shared" si="0"/>
        <v>987.1910112359551</v>
      </c>
      <c r="D226" s="3">
        <f t="shared" si="1"/>
        <v>974546.09266506764</v>
      </c>
      <c r="E226" s="30"/>
      <c r="L226" s="3">
        <v>32</v>
      </c>
      <c r="M226" s="3">
        <v>203</v>
      </c>
      <c r="N226" s="4">
        <f t="shared" si="2"/>
        <v>-1.0990099009900973</v>
      </c>
      <c r="O226" s="4">
        <f t="shared" si="3"/>
        <v>1.2078227624742635</v>
      </c>
    </row>
    <row r="227" spans="1:15" x14ac:dyDescent="0.3">
      <c r="A227" s="3">
        <v>33</v>
      </c>
      <c r="B227" s="3">
        <v>2332</v>
      </c>
      <c r="C227" s="3">
        <f t="shared" si="0"/>
        <v>1065.1910112359551</v>
      </c>
      <c r="D227" s="3">
        <f t="shared" si="1"/>
        <v>1134631.8904178767</v>
      </c>
      <c r="E227" s="30"/>
      <c r="L227" s="3">
        <v>33</v>
      </c>
      <c r="M227" s="3">
        <v>182</v>
      </c>
      <c r="N227" s="4">
        <f t="shared" si="2"/>
        <v>-22.099009900990097</v>
      </c>
      <c r="O227" s="4">
        <f t="shared" si="3"/>
        <v>488.36623860405837</v>
      </c>
    </row>
    <row r="228" spans="1:15" x14ac:dyDescent="0.3">
      <c r="A228" s="3">
        <v>34</v>
      </c>
      <c r="B228" s="3">
        <v>2082</v>
      </c>
      <c r="C228" s="3">
        <f t="shared" si="0"/>
        <v>815.1910112359551</v>
      </c>
      <c r="D228" s="3">
        <f t="shared" si="1"/>
        <v>664536.38479989907</v>
      </c>
      <c r="E228" s="30"/>
      <c r="L228" s="3">
        <v>34</v>
      </c>
      <c r="M228" s="3">
        <v>129</v>
      </c>
      <c r="N228" s="4">
        <f t="shared" si="2"/>
        <v>-75.099009900990097</v>
      </c>
      <c r="O228" s="4">
        <f t="shared" si="3"/>
        <v>5639.8612881090085</v>
      </c>
    </row>
    <row r="229" spans="1:15" x14ac:dyDescent="0.3">
      <c r="A229" s="3">
        <v>35</v>
      </c>
      <c r="B229" s="3">
        <v>1845</v>
      </c>
      <c r="C229" s="3">
        <f t="shared" si="0"/>
        <v>578.1910112359551</v>
      </c>
      <c r="D229" s="3">
        <f t="shared" si="1"/>
        <v>334304.84547405638</v>
      </c>
      <c r="E229" s="30"/>
      <c r="L229" s="3">
        <v>35</v>
      </c>
      <c r="M229" s="3">
        <v>161</v>
      </c>
      <c r="N229" s="4">
        <f t="shared" si="2"/>
        <v>-43.099009900990097</v>
      </c>
      <c r="O229" s="4">
        <f t="shared" si="3"/>
        <v>1857.5246544456425</v>
      </c>
    </row>
    <row r="230" spans="1:15" x14ac:dyDescent="0.3">
      <c r="A230" s="3">
        <v>36</v>
      </c>
      <c r="B230" s="3">
        <v>1547</v>
      </c>
      <c r="C230" s="3">
        <f t="shared" si="0"/>
        <v>280.1910112359551</v>
      </c>
      <c r="D230" s="3">
        <f t="shared" si="1"/>
        <v>78507.002777427115</v>
      </c>
      <c r="E230" s="30"/>
      <c r="L230" s="3">
        <v>36</v>
      </c>
      <c r="M230" s="3">
        <v>228</v>
      </c>
      <c r="N230" s="4">
        <f t="shared" si="2"/>
        <v>23.900990099009903</v>
      </c>
      <c r="O230" s="4">
        <f t="shared" si="3"/>
        <v>571.25732771296941</v>
      </c>
    </row>
    <row r="231" spans="1:15" x14ac:dyDescent="0.3">
      <c r="A231" s="3">
        <v>37</v>
      </c>
      <c r="B231" s="3">
        <v>1521</v>
      </c>
      <c r="C231" s="3">
        <f t="shared" si="0"/>
        <v>254.1910112359551</v>
      </c>
      <c r="D231" s="3">
        <f t="shared" si="1"/>
        <v>64613.070193157451</v>
      </c>
      <c r="E231" s="30"/>
      <c r="L231" s="3">
        <v>37</v>
      </c>
      <c r="M231" s="3">
        <v>392</v>
      </c>
      <c r="N231" s="4">
        <f t="shared" si="2"/>
        <v>187.9009900990099</v>
      </c>
      <c r="O231" s="4">
        <f t="shared" si="3"/>
        <v>35306.782080188219</v>
      </c>
    </row>
    <row r="232" spans="1:15" x14ac:dyDescent="0.3">
      <c r="A232" s="3">
        <v>38</v>
      </c>
      <c r="B232" s="3">
        <v>2034</v>
      </c>
      <c r="C232" s="3">
        <f t="shared" si="0"/>
        <v>767.1910112359551</v>
      </c>
      <c r="D232" s="3">
        <f t="shared" si="1"/>
        <v>588582.04772124742</v>
      </c>
      <c r="E232" s="30"/>
      <c r="L232" s="3">
        <v>38</v>
      </c>
      <c r="M232" s="3">
        <v>256</v>
      </c>
      <c r="N232" s="4">
        <f t="shared" si="2"/>
        <v>51.900990099009903</v>
      </c>
      <c r="O232" s="4">
        <f t="shared" si="3"/>
        <v>2693.7127732575241</v>
      </c>
    </row>
    <row r="233" spans="1:15" x14ac:dyDescent="0.3">
      <c r="A233" s="3">
        <v>39</v>
      </c>
      <c r="B233" s="3">
        <v>2164</v>
      </c>
      <c r="C233" s="3">
        <f t="shared" si="0"/>
        <v>897.1910112359551</v>
      </c>
      <c r="D233" s="3">
        <f t="shared" si="1"/>
        <v>804951.71064259566</v>
      </c>
      <c r="E233" s="30"/>
      <c r="L233" s="3">
        <v>39</v>
      </c>
      <c r="M233" s="3">
        <v>183</v>
      </c>
      <c r="N233" s="4">
        <f t="shared" si="2"/>
        <v>-21.099009900990097</v>
      </c>
      <c r="O233" s="4">
        <f t="shared" si="3"/>
        <v>445.16821880207817</v>
      </c>
    </row>
    <row r="234" spans="1:15" x14ac:dyDescent="0.3">
      <c r="A234" s="3">
        <v>40</v>
      </c>
      <c r="B234" s="3">
        <v>630</v>
      </c>
      <c r="C234" s="3">
        <f t="shared" si="0"/>
        <v>-636.8089887640449</v>
      </c>
      <c r="D234" s="3">
        <f t="shared" si="1"/>
        <v>405525.68817068543</v>
      </c>
      <c r="E234" s="30"/>
      <c r="L234" s="3">
        <v>40</v>
      </c>
      <c r="M234" s="3">
        <v>211</v>
      </c>
      <c r="N234" s="4">
        <f t="shared" si="2"/>
        <v>6.9009900990099027</v>
      </c>
      <c r="O234" s="4">
        <f t="shared" si="3"/>
        <v>47.623664346632708</v>
      </c>
    </row>
    <row r="235" spans="1:15" x14ac:dyDescent="0.3">
      <c r="A235" s="3">
        <v>41</v>
      </c>
      <c r="B235" s="3">
        <v>673</v>
      </c>
      <c r="C235" s="3">
        <f t="shared" si="0"/>
        <v>-593.8089887640449</v>
      </c>
      <c r="D235" s="3">
        <f t="shared" si="1"/>
        <v>352609.11513697758</v>
      </c>
      <c r="E235" s="30"/>
      <c r="L235" s="3">
        <v>41</v>
      </c>
      <c r="M235" s="3">
        <v>207</v>
      </c>
      <c r="N235" s="4">
        <f t="shared" si="2"/>
        <v>2.9009900990099027</v>
      </c>
      <c r="O235" s="4">
        <f t="shared" si="3"/>
        <v>8.4157435545534849</v>
      </c>
    </row>
    <row r="236" spans="1:15" x14ac:dyDescent="0.3">
      <c r="A236" s="3">
        <v>42</v>
      </c>
      <c r="B236" s="3">
        <v>1924</v>
      </c>
      <c r="C236" s="3">
        <f t="shared" si="0"/>
        <v>657.1910112359551</v>
      </c>
      <c r="D236" s="3">
        <f t="shared" si="1"/>
        <v>431900.02524933725</v>
      </c>
      <c r="E236" s="30"/>
      <c r="L236" s="3">
        <v>42</v>
      </c>
      <c r="M236" s="3">
        <v>139</v>
      </c>
      <c r="N236" s="4">
        <f t="shared" si="2"/>
        <v>-65.099009900990097</v>
      </c>
      <c r="O236" s="4">
        <f t="shared" si="3"/>
        <v>4237.8810900892067</v>
      </c>
    </row>
    <row r="237" spans="1:15" x14ac:dyDescent="0.3">
      <c r="A237" s="3">
        <v>43</v>
      </c>
      <c r="B237" s="3">
        <v>1207</v>
      </c>
      <c r="C237" s="3">
        <f t="shared" si="0"/>
        <v>-59.808988764044898</v>
      </c>
      <c r="D237" s="3">
        <f t="shared" si="1"/>
        <v>3577.1151369776489</v>
      </c>
      <c r="E237" s="30"/>
      <c r="L237" s="3">
        <v>43</v>
      </c>
      <c r="M237" s="3">
        <v>213</v>
      </c>
      <c r="N237" s="4">
        <f t="shared" si="2"/>
        <v>8.9009900990099027</v>
      </c>
      <c r="O237" s="4">
        <f t="shared" si="3"/>
        <v>79.227624742672319</v>
      </c>
    </row>
    <row r="238" spans="1:15" x14ac:dyDescent="0.3">
      <c r="A238" s="3">
        <v>44</v>
      </c>
      <c r="B238" s="3">
        <v>2358</v>
      </c>
      <c r="C238" s="3">
        <f t="shared" si="0"/>
        <v>1091.1910112359551</v>
      </c>
      <c r="D238" s="3">
        <f t="shared" si="1"/>
        <v>1190697.8230021463</v>
      </c>
      <c r="E238" s="30"/>
      <c r="L238" s="3">
        <v>44</v>
      </c>
      <c r="M238" s="3">
        <v>205</v>
      </c>
      <c r="N238" s="4">
        <f t="shared" si="2"/>
        <v>0.90099009900990268</v>
      </c>
      <c r="O238" s="4">
        <f t="shared" si="3"/>
        <v>0.81178315851387428</v>
      </c>
    </row>
    <row r="239" spans="1:15" x14ac:dyDescent="0.3">
      <c r="A239" s="3">
        <v>45</v>
      </c>
      <c r="B239" s="3">
        <v>1438</v>
      </c>
      <c r="C239" s="3">
        <f t="shared" si="0"/>
        <v>171.1910112359551</v>
      </c>
      <c r="D239" s="3">
        <f t="shared" si="1"/>
        <v>29306.362327988907</v>
      </c>
      <c r="E239" s="30"/>
      <c r="L239" s="3">
        <v>45</v>
      </c>
      <c r="M239" s="3">
        <v>134</v>
      </c>
      <c r="N239" s="4">
        <f t="shared" si="2"/>
        <v>-70.099009900990097</v>
      </c>
      <c r="O239" s="4">
        <f t="shared" si="3"/>
        <v>4913.8711890991081</v>
      </c>
    </row>
    <row r="240" spans="1:15" x14ac:dyDescent="0.3">
      <c r="A240" s="3">
        <v>46</v>
      </c>
      <c r="B240" s="3">
        <v>1093</v>
      </c>
      <c r="C240" s="3">
        <f t="shared" si="0"/>
        <v>-173.8089887640449</v>
      </c>
      <c r="D240" s="3">
        <f t="shared" si="1"/>
        <v>30209.564575179884</v>
      </c>
      <c r="E240" s="30"/>
      <c r="L240" s="3">
        <v>46</v>
      </c>
      <c r="M240" s="3">
        <v>100</v>
      </c>
      <c r="N240" s="4">
        <f t="shared" si="2"/>
        <v>-104.0990099009901</v>
      </c>
      <c r="O240" s="4">
        <f t="shared" si="3"/>
        <v>10836.603862366434</v>
      </c>
    </row>
    <row r="241" spans="1:15" x14ac:dyDescent="0.3">
      <c r="A241" s="3">
        <v>47</v>
      </c>
      <c r="B241" s="3">
        <v>2145</v>
      </c>
      <c r="C241" s="3">
        <f t="shared" si="0"/>
        <v>878.1910112359551</v>
      </c>
      <c r="D241" s="3">
        <f t="shared" si="1"/>
        <v>771219.4522156294</v>
      </c>
      <c r="E241" s="30"/>
      <c r="L241" s="3">
        <v>47</v>
      </c>
      <c r="M241" s="3">
        <v>135</v>
      </c>
      <c r="N241" s="4">
        <f t="shared" si="2"/>
        <v>-69.099009900990097</v>
      </c>
      <c r="O241" s="4">
        <f t="shared" si="3"/>
        <v>4774.6731692971271</v>
      </c>
    </row>
    <row r="242" spans="1:15" x14ac:dyDescent="0.3">
      <c r="A242" s="3">
        <v>48</v>
      </c>
      <c r="B242" s="3">
        <v>599</v>
      </c>
      <c r="C242" s="3">
        <f t="shared" si="0"/>
        <v>-667.8089887640449</v>
      </c>
      <c r="D242" s="3">
        <f t="shared" si="1"/>
        <v>445968.84547405626</v>
      </c>
      <c r="E242" s="30"/>
      <c r="L242" s="3">
        <v>48</v>
      </c>
      <c r="M242" s="3">
        <v>208</v>
      </c>
      <c r="N242" s="4">
        <f t="shared" si="2"/>
        <v>3.9009900990099027</v>
      </c>
      <c r="O242" s="4">
        <f t="shared" si="3"/>
        <v>15.21772375257329</v>
      </c>
    </row>
    <row r="243" spans="1:15" x14ac:dyDescent="0.3">
      <c r="A243" s="3">
        <v>49</v>
      </c>
      <c r="B243" s="3">
        <v>2317</v>
      </c>
      <c r="C243" s="3">
        <f t="shared" si="0"/>
        <v>1050.1910112359551</v>
      </c>
      <c r="D243" s="3">
        <f t="shared" si="1"/>
        <v>1102901.160080798</v>
      </c>
      <c r="E243" s="30"/>
      <c r="L243" s="3">
        <v>49</v>
      </c>
      <c r="M243" s="3">
        <v>398</v>
      </c>
      <c r="N243" s="4">
        <f t="shared" si="2"/>
        <v>193.9009900990099</v>
      </c>
      <c r="O243" s="4">
        <f t="shared" si="3"/>
        <v>37597.593961376333</v>
      </c>
    </row>
    <row r="244" spans="1:15" x14ac:dyDescent="0.3">
      <c r="A244" s="3">
        <v>50</v>
      </c>
      <c r="B244" s="3">
        <v>571</v>
      </c>
      <c r="C244" s="3">
        <f t="shared" si="0"/>
        <v>-695.8089887640449</v>
      </c>
      <c r="D244" s="3">
        <f t="shared" si="1"/>
        <v>484150.14884484274</v>
      </c>
      <c r="E244" s="30"/>
      <c r="L244" s="3">
        <v>50</v>
      </c>
      <c r="M244" s="3">
        <v>192</v>
      </c>
      <c r="N244" s="4">
        <f t="shared" si="2"/>
        <v>-12.099009900990097</v>
      </c>
      <c r="O244" s="4">
        <f t="shared" si="3"/>
        <v>146.38604058425639</v>
      </c>
    </row>
    <row r="245" spans="1:15" x14ac:dyDescent="0.3">
      <c r="A245" s="3">
        <v>51</v>
      </c>
      <c r="B245" s="3">
        <v>421</v>
      </c>
      <c r="C245" s="3">
        <f t="shared" si="0"/>
        <v>-845.8089887640449</v>
      </c>
      <c r="D245" s="3">
        <f t="shared" si="1"/>
        <v>715392.8454740562</v>
      </c>
      <c r="E245" s="30"/>
      <c r="L245" s="3">
        <v>51</v>
      </c>
      <c r="M245" s="3">
        <v>210</v>
      </c>
      <c r="N245" s="4">
        <f t="shared" si="2"/>
        <v>5.9009900990099027</v>
      </c>
      <c r="O245" s="4">
        <f t="shared" si="3"/>
        <v>34.821684148612903</v>
      </c>
    </row>
    <row r="246" spans="1:15" x14ac:dyDescent="0.3">
      <c r="A246" s="3">
        <v>52</v>
      </c>
      <c r="B246" s="3">
        <v>535</v>
      </c>
      <c r="C246" s="3">
        <f t="shared" si="0"/>
        <v>-731.8089887640449</v>
      </c>
      <c r="D246" s="3">
        <f t="shared" si="1"/>
        <v>535544.39603585401</v>
      </c>
      <c r="E246" s="30"/>
      <c r="L246" s="3">
        <v>52</v>
      </c>
      <c r="M246" s="3">
        <v>108</v>
      </c>
      <c r="N246" s="4">
        <f t="shared" si="2"/>
        <v>-96.099009900990097</v>
      </c>
      <c r="O246" s="4">
        <f t="shared" si="3"/>
        <v>9235.0197039505929</v>
      </c>
    </row>
    <row r="247" spans="1:15" x14ac:dyDescent="0.3">
      <c r="A247" s="3">
        <v>53</v>
      </c>
      <c r="B247" s="3">
        <v>567</v>
      </c>
      <c r="C247" s="3">
        <f t="shared" si="0"/>
        <v>-699.8089887640449</v>
      </c>
      <c r="D247" s="3">
        <f t="shared" si="1"/>
        <v>489732.6207549551</v>
      </c>
      <c r="E247" s="30"/>
      <c r="L247" s="3">
        <v>53</v>
      </c>
      <c r="M247" s="3">
        <v>192</v>
      </c>
      <c r="N247" s="4">
        <f t="shared" si="2"/>
        <v>-12.099009900990097</v>
      </c>
      <c r="O247" s="4">
        <f t="shared" si="3"/>
        <v>146.38604058425639</v>
      </c>
    </row>
    <row r="248" spans="1:15" x14ac:dyDescent="0.3">
      <c r="A248" s="3">
        <v>54</v>
      </c>
      <c r="B248" s="3">
        <v>848</v>
      </c>
      <c r="C248" s="3">
        <f t="shared" si="0"/>
        <v>-418.8089887640449</v>
      </c>
      <c r="D248" s="3">
        <f t="shared" si="1"/>
        <v>175400.96906956189</v>
      </c>
      <c r="E248" s="30"/>
      <c r="L248" s="3">
        <v>54</v>
      </c>
      <c r="M248" s="3">
        <v>178</v>
      </c>
      <c r="N248" s="4">
        <f t="shared" si="2"/>
        <v>-26.099009900990097</v>
      </c>
      <c r="O248" s="4">
        <f t="shared" si="3"/>
        <v>681.15831781197915</v>
      </c>
    </row>
    <row r="249" spans="1:15" x14ac:dyDescent="0.3">
      <c r="A249" s="3">
        <v>55</v>
      </c>
      <c r="B249" s="3">
        <v>490</v>
      </c>
      <c r="C249" s="3">
        <f t="shared" si="0"/>
        <v>-776.8089887640449</v>
      </c>
      <c r="D249" s="3">
        <f t="shared" si="1"/>
        <v>603432.20502461807</v>
      </c>
      <c r="E249" s="30"/>
      <c r="L249" s="3">
        <v>55</v>
      </c>
      <c r="M249" s="3">
        <v>295</v>
      </c>
      <c r="N249" s="4">
        <f t="shared" si="2"/>
        <v>90.900990099009903</v>
      </c>
      <c r="O249" s="4">
        <f t="shared" si="3"/>
        <v>8262.9900009802968</v>
      </c>
    </row>
    <row r="250" spans="1:15" x14ac:dyDescent="0.3">
      <c r="A250" s="3">
        <v>56</v>
      </c>
      <c r="B250" s="3">
        <v>2133</v>
      </c>
      <c r="C250" s="3">
        <f t="shared" si="0"/>
        <v>866.1910112359551</v>
      </c>
      <c r="D250" s="3">
        <f t="shared" si="1"/>
        <v>750286.86794596654</v>
      </c>
      <c r="E250" s="30"/>
      <c r="L250" s="3">
        <v>56</v>
      </c>
      <c r="M250" s="3">
        <v>208</v>
      </c>
      <c r="N250" s="4">
        <f t="shared" si="2"/>
        <v>3.9009900990099027</v>
      </c>
      <c r="O250" s="4">
        <f t="shared" si="3"/>
        <v>15.21772375257329</v>
      </c>
    </row>
    <row r="251" spans="1:15" x14ac:dyDescent="0.3">
      <c r="A251" s="3">
        <v>57</v>
      </c>
      <c r="B251" s="3">
        <v>1655</v>
      </c>
      <c r="C251" s="3">
        <f t="shared" si="0"/>
        <v>388.1910112359551</v>
      </c>
      <c r="D251" s="3">
        <f t="shared" si="1"/>
        <v>150692.26120439341</v>
      </c>
      <c r="E251" s="30"/>
      <c r="L251" s="3">
        <v>57</v>
      </c>
      <c r="M251" s="3">
        <v>156</v>
      </c>
      <c r="N251" s="4">
        <f t="shared" si="2"/>
        <v>-48.099009900990097</v>
      </c>
      <c r="O251" s="4">
        <f t="shared" si="3"/>
        <v>2313.5147534555435</v>
      </c>
    </row>
    <row r="252" spans="1:15" x14ac:dyDescent="0.3">
      <c r="A252" s="3">
        <v>58</v>
      </c>
      <c r="B252" s="3">
        <v>1216</v>
      </c>
      <c r="C252" s="3">
        <f t="shared" si="0"/>
        <v>-50.808988764044898</v>
      </c>
      <c r="D252" s="3">
        <f t="shared" si="1"/>
        <v>2581.5533392248408</v>
      </c>
      <c r="E252" s="30"/>
      <c r="L252" s="3">
        <v>58</v>
      </c>
      <c r="M252" s="3">
        <v>122</v>
      </c>
      <c r="N252" s="4">
        <f t="shared" si="2"/>
        <v>-82.099009900990097</v>
      </c>
      <c r="O252" s="4">
        <f t="shared" si="3"/>
        <v>6740.2474267228699</v>
      </c>
    </row>
    <row r="253" spans="1:15" x14ac:dyDescent="0.3">
      <c r="A253" s="3">
        <v>59</v>
      </c>
      <c r="B253" s="3">
        <v>1735</v>
      </c>
      <c r="C253" s="3">
        <f t="shared" si="0"/>
        <v>468.1910112359551</v>
      </c>
      <c r="D253" s="3">
        <f t="shared" si="1"/>
        <v>219202.82300214624</v>
      </c>
      <c r="E253" s="30"/>
      <c r="L253" s="3">
        <v>59</v>
      </c>
      <c r="M253" s="3">
        <v>216</v>
      </c>
      <c r="N253" s="4">
        <f t="shared" si="2"/>
        <v>11.900990099009903</v>
      </c>
      <c r="O253" s="4">
        <f t="shared" si="3"/>
        <v>141.63356533673172</v>
      </c>
    </row>
    <row r="254" spans="1:15" x14ac:dyDescent="0.3">
      <c r="A254" s="3">
        <v>60</v>
      </c>
      <c r="B254" s="3">
        <v>1243</v>
      </c>
      <c r="C254" s="3">
        <f t="shared" si="0"/>
        <v>-23.808988764044898</v>
      </c>
      <c r="D254" s="3">
        <f t="shared" si="1"/>
        <v>566.86794596641619</v>
      </c>
      <c r="E254" s="30"/>
      <c r="L254" s="3">
        <v>60</v>
      </c>
      <c r="M254" s="3">
        <v>177</v>
      </c>
      <c r="N254" s="4">
        <f t="shared" si="2"/>
        <v>-27.099009900990097</v>
      </c>
      <c r="O254" s="4">
        <f t="shared" si="3"/>
        <v>734.35633761395934</v>
      </c>
    </row>
    <row r="255" spans="1:15" x14ac:dyDescent="0.3">
      <c r="A255" s="3">
        <v>61</v>
      </c>
      <c r="B255" s="3">
        <v>1446</v>
      </c>
      <c r="C255" s="3">
        <f t="shared" si="0"/>
        <v>179.1910112359551</v>
      </c>
      <c r="D255" s="3">
        <f t="shared" si="1"/>
        <v>32109.418507764189</v>
      </c>
      <c r="E255" s="30"/>
      <c r="L255" s="3">
        <v>61</v>
      </c>
      <c r="M255" s="3">
        <v>274</v>
      </c>
      <c r="N255" s="4">
        <f t="shared" si="2"/>
        <v>69.900990099009903</v>
      </c>
      <c r="O255" s="4">
        <f t="shared" si="3"/>
        <v>4886.1484168218803</v>
      </c>
    </row>
    <row r="256" spans="1:15" x14ac:dyDescent="0.3">
      <c r="A256" s="3">
        <v>62</v>
      </c>
      <c r="B256" s="3">
        <v>2148</v>
      </c>
      <c r="C256" s="3">
        <f t="shared" si="0"/>
        <v>881.1910112359551</v>
      </c>
      <c r="D256" s="3">
        <f t="shared" si="1"/>
        <v>776497.59828304511</v>
      </c>
      <c r="E256" s="30"/>
      <c r="L256" s="3">
        <v>62</v>
      </c>
      <c r="M256" s="3">
        <v>163</v>
      </c>
      <c r="N256" s="4">
        <f t="shared" si="2"/>
        <v>-41.099009900990097</v>
      </c>
      <c r="O256" s="4">
        <f t="shared" si="3"/>
        <v>1689.1286148416821</v>
      </c>
    </row>
    <row r="257" spans="1:15" x14ac:dyDescent="0.3">
      <c r="A257" s="3">
        <v>63</v>
      </c>
      <c r="B257" s="3">
        <v>761</v>
      </c>
      <c r="C257" s="3">
        <f t="shared" si="0"/>
        <v>-505.8089887640449</v>
      </c>
      <c r="D257" s="3">
        <f t="shared" si="1"/>
        <v>255842.73311450571</v>
      </c>
      <c r="E257" s="30"/>
      <c r="L257" s="3">
        <v>63</v>
      </c>
      <c r="M257" s="3">
        <v>183</v>
      </c>
      <c r="N257" s="4">
        <f t="shared" si="2"/>
        <v>-21.099009900990097</v>
      </c>
      <c r="O257" s="4">
        <f t="shared" si="3"/>
        <v>445.16821880207817</v>
      </c>
    </row>
    <row r="258" spans="1:15" x14ac:dyDescent="0.3">
      <c r="A258" s="3">
        <v>64</v>
      </c>
      <c r="B258" s="3">
        <v>2194</v>
      </c>
      <c r="C258" s="3">
        <f t="shared" si="0"/>
        <v>927.1910112359551</v>
      </c>
      <c r="D258" s="3">
        <f t="shared" si="1"/>
        <v>859683.17131675303</v>
      </c>
      <c r="E258" s="30"/>
      <c r="L258" s="3">
        <v>64</v>
      </c>
      <c r="M258" s="3">
        <v>242</v>
      </c>
      <c r="N258" s="4">
        <f t="shared" si="2"/>
        <v>37.900990099009903</v>
      </c>
      <c r="O258" s="4">
        <f t="shared" si="3"/>
        <v>1436.4850504852466</v>
      </c>
    </row>
    <row r="259" spans="1:15" x14ac:dyDescent="0.3">
      <c r="A259" s="3">
        <v>65</v>
      </c>
      <c r="B259" s="3">
        <v>1366</v>
      </c>
      <c r="C259" s="3">
        <f t="shared" si="0"/>
        <v>99.191011235955102</v>
      </c>
      <c r="D259" s="3">
        <f t="shared" si="1"/>
        <v>9838.8567100113705</v>
      </c>
      <c r="E259" s="30"/>
      <c r="L259" s="3">
        <v>65</v>
      </c>
      <c r="M259" s="3">
        <v>329</v>
      </c>
      <c r="N259" s="4">
        <f t="shared" si="2"/>
        <v>124.9009900990099</v>
      </c>
      <c r="O259" s="4">
        <f t="shared" si="3"/>
        <v>15600.25732771297</v>
      </c>
    </row>
    <row r="260" spans="1:15" x14ac:dyDescent="0.3">
      <c r="A260" s="3">
        <v>66</v>
      </c>
      <c r="B260" s="3">
        <v>1217</v>
      </c>
      <c r="C260" s="3">
        <f t="shared" ref="C260:C283" si="4">B260-I$198</f>
        <v>-49.808988764044898</v>
      </c>
      <c r="D260" s="3">
        <f t="shared" ref="D260:D283" si="5">POWER(C260,2)</f>
        <v>2480.935361696751</v>
      </c>
      <c r="E260" s="30"/>
      <c r="L260" s="3">
        <v>66</v>
      </c>
      <c r="M260" s="3">
        <v>272</v>
      </c>
      <c r="N260" s="4">
        <f t="shared" ref="N260:N295" si="6">M260-T$198</f>
        <v>67.900990099009903</v>
      </c>
      <c r="O260" s="4">
        <f t="shared" ref="O260:O295" si="7">POWER(N260,2)</f>
        <v>4610.5444564258405</v>
      </c>
    </row>
    <row r="261" spans="1:15" x14ac:dyDescent="0.3">
      <c r="A261" s="3">
        <v>67</v>
      </c>
      <c r="B261" s="3">
        <v>178</v>
      </c>
      <c r="C261" s="3">
        <f t="shared" si="4"/>
        <v>-1088.8089887640449</v>
      </c>
      <c r="D261" s="3">
        <f t="shared" si="5"/>
        <v>1185505.0140133821</v>
      </c>
      <c r="E261" s="30"/>
      <c r="L261" s="3">
        <v>67</v>
      </c>
      <c r="M261" s="3">
        <v>237</v>
      </c>
      <c r="N261" s="4">
        <f t="shared" si="6"/>
        <v>32.900990099009903</v>
      </c>
      <c r="O261" s="4">
        <f t="shared" si="7"/>
        <v>1082.4751494951477</v>
      </c>
    </row>
    <row r="262" spans="1:15" x14ac:dyDescent="0.3">
      <c r="A262" s="3">
        <v>68</v>
      </c>
      <c r="B262" s="3">
        <v>526</v>
      </c>
      <c r="C262" s="3">
        <f t="shared" si="4"/>
        <v>-740.8089887640449</v>
      </c>
      <c r="D262" s="3">
        <f t="shared" si="5"/>
        <v>548797.95783360675</v>
      </c>
      <c r="E262" s="30"/>
      <c r="L262" s="3">
        <v>68</v>
      </c>
      <c r="M262" s="3">
        <v>110</v>
      </c>
      <c r="N262" s="4">
        <f t="shared" si="6"/>
        <v>-94.099009900990097</v>
      </c>
      <c r="O262" s="4">
        <f t="shared" si="7"/>
        <v>8854.6236643466327</v>
      </c>
    </row>
    <row r="263" spans="1:15" x14ac:dyDescent="0.3">
      <c r="A263" s="3">
        <v>69</v>
      </c>
      <c r="B263" s="3">
        <v>1530</v>
      </c>
      <c r="C263" s="3">
        <f t="shared" si="4"/>
        <v>263.1910112359551</v>
      </c>
      <c r="D263" s="3">
        <f t="shared" si="5"/>
        <v>69269.508395404642</v>
      </c>
      <c r="E263" s="30"/>
      <c r="L263" s="3">
        <v>69</v>
      </c>
      <c r="M263" s="3">
        <v>150</v>
      </c>
      <c r="N263" s="4">
        <f t="shared" si="6"/>
        <v>-54.099009900990097</v>
      </c>
      <c r="O263" s="4">
        <f t="shared" si="7"/>
        <v>2926.7028722674245</v>
      </c>
    </row>
    <row r="264" spans="1:15" x14ac:dyDescent="0.3">
      <c r="A264" s="3">
        <v>70</v>
      </c>
      <c r="B264" s="3">
        <v>665</v>
      </c>
      <c r="C264" s="3">
        <f t="shared" si="4"/>
        <v>-601.8089887640449</v>
      </c>
      <c r="D264" s="3">
        <f t="shared" si="5"/>
        <v>362174.0589572023</v>
      </c>
      <c r="E264" s="30"/>
      <c r="L264" s="3">
        <v>70</v>
      </c>
      <c r="M264" s="3">
        <v>222</v>
      </c>
      <c r="N264" s="4">
        <f t="shared" si="6"/>
        <v>17.900990099009903</v>
      </c>
      <c r="O264" s="4">
        <f t="shared" si="7"/>
        <v>320.44544652485058</v>
      </c>
    </row>
    <row r="265" spans="1:15" x14ac:dyDescent="0.3">
      <c r="A265" s="3">
        <v>71</v>
      </c>
      <c r="B265" s="3">
        <v>1124</v>
      </c>
      <c r="C265" s="3">
        <f t="shared" si="4"/>
        <v>-142.8089887640449</v>
      </c>
      <c r="D265" s="3">
        <f t="shared" si="5"/>
        <v>20394.407271809101</v>
      </c>
      <c r="E265" s="30"/>
      <c r="L265" s="3">
        <v>71</v>
      </c>
      <c r="M265" s="3">
        <v>232</v>
      </c>
      <c r="N265" s="4">
        <f t="shared" si="6"/>
        <v>27.900990099009903</v>
      </c>
      <c r="O265" s="4">
        <f t="shared" si="7"/>
        <v>778.46524850504863</v>
      </c>
    </row>
    <row r="266" spans="1:15" x14ac:dyDescent="0.3">
      <c r="A266" s="3">
        <v>72</v>
      </c>
      <c r="B266" s="3">
        <v>710</v>
      </c>
      <c r="C266" s="3">
        <f t="shared" si="4"/>
        <v>-556.8089887640449</v>
      </c>
      <c r="D266" s="3">
        <f t="shared" si="5"/>
        <v>310036.24996843829</v>
      </c>
      <c r="E266" s="30"/>
      <c r="L266" s="3">
        <v>72</v>
      </c>
      <c r="M266" s="3">
        <v>153</v>
      </c>
      <c r="N266" s="4">
        <f t="shared" si="6"/>
        <v>-51.099009900990097</v>
      </c>
      <c r="O266" s="4">
        <f t="shared" si="7"/>
        <v>2611.1088128614838</v>
      </c>
    </row>
    <row r="267" spans="1:15" x14ac:dyDescent="0.3">
      <c r="A267" s="3">
        <v>73</v>
      </c>
      <c r="B267" s="3">
        <v>221</v>
      </c>
      <c r="C267" s="3">
        <f t="shared" si="4"/>
        <v>-1045.8089887640449</v>
      </c>
      <c r="D267" s="3">
        <f t="shared" si="5"/>
        <v>1093716.4409796742</v>
      </c>
      <c r="E267" s="30"/>
      <c r="L267" s="3">
        <v>73</v>
      </c>
      <c r="M267" s="3">
        <v>201</v>
      </c>
      <c r="N267" s="4">
        <f t="shared" si="6"/>
        <v>-3.0990099009900973</v>
      </c>
      <c r="O267" s="4">
        <f t="shared" si="7"/>
        <v>9.6038623664346527</v>
      </c>
    </row>
    <row r="268" spans="1:15" x14ac:dyDescent="0.3">
      <c r="A268" s="3">
        <v>74</v>
      </c>
      <c r="B268" s="3">
        <v>2384</v>
      </c>
      <c r="C268" s="3">
        <f t="shared" si="4"/>
        <v>1117.1910112359551</v>
      </c>
      <c r="D268" s="3">
        <f t="shared" si="5"/>
        <v>1248115.755586416</v>
      </c>
      <c r="E268" s="30"/>
      <c r="L268" s="3">
        <v>74</v>
      </c>
      <c r="M268" s="3">
        <v>128</v>
      </c>
      <c r="N268" s="4">
        <f t="shared" si="6"/>
        <v>-76.099009900990097</v>
      </c>
      <c r="O268" s="4">
        <f t="shared" si="7"/>
        <v>5791.0593079109885</v>
      </c>
    </row>
    <row r="269" spans="1:15" x14ac:dyDescent="0.3">
      <c r="A269" s="3">
        <v>75</v>
      </c>
      <c r="B269" s="3">
        <v>415</v>
      </c>
      <c r="C269" s="3">
        <f t="shared" si="4"/>
        <v>-851.8089887640449</v>
      </c>
      <c r="D269" s="3">
        <f t="shared" si="5"/>
        <v>725578.55333922477</v>
      </c>
      <c r="E269" s="30"/>
      <c r="L269" s="3">
        <v>75</v>
      </c>
      <c r="M269" s="3">
        <v>203</v>
      </c>
      <c r="N269" s="4">
        <f t="shared" si="6"/>
        <v>-1.0990099009900973</v>
      </c>
      <c r="O269" s="4">
        <f t="shared" si="7"/>
        <v>1.2078227624742635</v>
      </c>
    </row>
    <row r="270" spans="1:15" x14ac:dyDescent="0.3">
      <c r="A270" s="3">
        <v>76</v>
      </c>
      <c r="B270" s="3">
        <v>1307</v>
      </c>
      <c r="C270" s="3">
        <f t="shared" si="4"/>
        <v>40.191011235955102</v>
      </c>
      <c r="D270" s="3">
        <f t="shared" si="5"/>
        <v>1615.3173841686694</v>
      </c>
      <c r="E270" s="30"/>
      <c r="L270" s="3">
        <v>76</v>
      </c>
      <c r="M270" s="3">
        <v>335</v>
      </c>
      <c r="N270" s="4">
        <f t="shared" si="6"/>
        <v>130.9009900990099</v>
      </c>
      <c r="O270" s="4">
        <f t="shared" si="7"/>
        <v>17135.069208901088</v>
      </c>
    </row>
    <row r="271" spans="1:15" x14ac:dyDescent="0.3">
      <c r="A271" s="3">
        <v>77</v>
      </c>
      <c r="B271" s="3">
        <v>1135</v>
      </c>
      <c r="C271" s="3">
        <f t="shared" si="4"/>
        <v>-131.8089887640449</v>
      </c>
      <c r="D271" s="3">
        <f t="shared" si="5"/>
        <v>17373.609519000114</v>
      </c>
      <c r="E271" s="30"/>
      <c r="L271" s="3">
        <v>77</v>
      </c>
      <c r="M271" s="3">
        <v>132</v>
      </c>
      <c r="N271" s="4">
        <f t="shared" si="6"/>
        <v>-72.099009900990097</v>
      </c>
      <c r="O271" s="4">
        <f t="shared" si="7"/>
        <v>5198.2672287030682</v>
      </c>
    </row>
    <row r="272" spans="1:15" x14ac:dyDescent="0.3">
      <c r="A272" s="3">
        <v>78</v>
      </c>
      <c r="B272" s="3">
        <v>2085</v>
      </c>
      <c r="C272" s="3">
        <f t="shared" si="4"/>
        <v>818.1910112359551</v>
      </c>
      <c r="D272" s="3">
        <f t="shared" si="5"/>
        <v>669436.53086731478</v>
      </c>
      <c r="L272" s="3">
        <v>78</v>
      </c>
      <c r="M272" s="3">
        <v>200</v>
      </c>
      <c r="N272" s="4">
        <f t="shared" si="6"/>
        <v>-4.0990099009900973</v>
      </c>
      <c r="O272" s="4">
        <f t="shared" si="7"/>
        <v>16.801882168414849</v>
      </c>
    </row>
    <row r="273" spans="1:15" x14ac:dyDescent="0.3">
      <c r="A273" s="3">
        <v>79</v>
      </c>
      <c r="B273" s="3">
        <v>1952</v>
      </c>
      <c r="C273" s="3">
        <f t="shared" si="4"/>
        <v>685.1910112359551</v>
      </c>
      <c r="D273" s="3">
        <f t="shared" si="5"/>
        <v>469486.72187855077</v>
      </c>
      <c r="L273" s="3">
        <v>79</v>
      </c>
      <c r="M273" s="3">
        <v>160</v>
      </c>
      <c r="N273" s="4">
        <f t="shared" si="6"/>
        <v>-44.099009900990097</v>
      </c>
      <c r="O273" s="4">
        <f t="shared" si="7"/>
        <v>1944.7226742476225</v>
      </c>
    </row>
    <row r="274" spans="1:15" x14ac:dyDescent="0.3">
      <c r="A274" s="3">
        <v>80</v>
      </c>
      <c r="B274" s="3">
        <v>2370</v>
      </c>
      <c r="C274" s="3">
        <f t="shared" si="4"/>
        <v>1103.1910112359551</v>
      </c>
      <c r="D274" s="3">
        <f t="shared" si="5"/>
        <v>1217030.4072718092</v>
      </c>
      <c r="L274" s="3">
        <v>80</v>
      </c>
      <c r="M274" s="3">
        <v>359</v>
      </c>
      <c r="N274" s="4">
        <f t="shared" si="6"/>
        <v>154.9009900990099</v>
      </c>
      <c r="O274" s="4">
        <f t="shared" si="7"/>
        <v>23994.316733653563</v>
      </c>
    </row>
    <row r="275" spans="1:15" x14ac:dyDescent="0.3">
      <c r="A275" s="3">
        <v>81</v>
      </c>
      <c r="B275" s="3">
        <v>1416</v>
      </c>
      <c r="C275" s="3">
        <f t="shared" si="4"/>
        <v>149.1910112359551</v>
      </c>
      <c r="D275" s="3">
        <f t="shared" si="5"/>
        <v>22257.957833606881</v>
      </c>
      <c r="L275" s="3">
        <v>81</v>
      </c>
      <c r="M275" s="3">
        <v>251</v>
      </c>
      <c r="N275" s="4">
        <f t="shared" si="6"/>
        <v>46.900990099009903</v>
      </c>
      <c r="O275" s="4">
        <f t="shared" si="7"/>
        <v>2199.7028722674249</v>
      </c>
    </row>
    <row r="276" spans="1:15" x14ac:dyDescent="0.3">
      <c r="A276" s="3">
        <v>82</v>
      </c>
      <c r="B276" s="3">
        <v>1610</v>
      </c>
      <c r="C276" s="3">
        <f t="shared" si="4"/>
        <v>343.1910112359551</v>
      </c>
      <c r="D276" s="3">
        <f t="shared" si="5"/>
        <v>117780.07019315746</v>
      </c>
      <c r="L276" s="3">
        <v>82</v>
      </c>
      <c r="M276" s="3">
        <v>222</v>
      </c>
      <c r="N276" s="4">
        <f t="shared" si="6"/>
        <v>17.900990099009903</v>
      </c>
      <c r="O276" s="4">
        <f t="shared" si="7"/>
        <v>320.44544652485058</v>
      </c>
    </row>
    <row r="277" spans="1:15" x14ac:dyDescent="0.3">
      <c r="A277" s="3">
        <v>83</v>
      </c>
      <c r="B277" s="3">
        <v>712</v>
      </c>
      <c r="C277" s="3">
        <f t="shared" si="4"/>
        <v>-554.8089887640449</v>
      </c>
      <c r="D277" s="3">
        <f t="shared" si="5"/>
        <v>307813.01401338208</v>
      </c>
      <c r="L277" s="3">
        <v>83</v>
      </c>
      <c r="M277" s="3">
        <v>127</v>
      </c>
      <c r="N277" s="4">
        <f t="shared" si="6"/>
        <v>-77.099009900990097</v>
      </c>
      <c r="O277" s="4">
        <f t="shared" si="7"/>
        <v>5944.2573277129686</v>
      </c>
    </row>
    <row r="278" spans="1:15" x14ac:dyDescent="0.3">
      <c r="A278" s="3">
        <v>84</v>
      </c>
      <c r="B278" s="3">
        <v>2191</v>
      </c>
      <c r="C278" s="3">
        <f t="shared" si="4"/>
        <v>924.1910112359551</v>
      </c>
      <c r="D278" s="3">
        <f t="shared" si="5"/>
        <v>854129.02524933731</v>
      </c>
      <c r="L278" s="3">
        <v>84</v>
      </c>
      <c r="M278" s="3">
        <v>149</v>
      </c>
      <c r="N278" s="4">
        <f t="shared" si="6"/>
        <v>-55.099009900990097</v>
      </c>
      <c r="O278" s="4">
        <f t="shared" si="7"/>
        <v>3035.9008920694046</v>
      </c>
    </row>
    <row r="279" spans="1:15" x14ac:dyDescent="0.3">
      <c r="A279" s="3">
        <v>85</v>
      </c>
      <c r="B279" s="3">
        <v>803</v>
      </c>
      <c r="C279" s="3">
        <f t="shared" si="4"/>
        <v>-463.8089887640449</v>
      </c>
      <c r="D279" s="3">
        <f t="shared" si="5"/>
        <v>215118.77805832593</v>
      </c>
      <c r="L279" s="3">
        <v>85</v>
      </c>
      <c r="M279" s="3">
        <v>131</v>
      </c>
      <c r="N279" s="4">
        <f t="shared" si="6"/>
        <v>-73.099009900990097</v>
      </c>
      <c r="O279" s="4">
        <f t="shared" si="7"/>
        <v>5343.4652485050483</v>
      </c>
    </row>
    <row r="280" spans="1:15" x14ac:dyDescent="0.3">
      <c r="A280" s="3">
        <v>86</v>
      </c>
      <c r="B280" s="3">
        <v>148</v>
      </c>
      <c r="C280" s="3">
        <f t="shared" si="4"/>
        <v>-1118.8089887640449</v>
      </c>
      <c r="D280" s="3">
        <f t="shared" si="5"/>
        <v>1251733.5533392248</v>
      </c>
      <c r="L280" s="3">
        <v>86</v>
      </c>
      <c r="M280" s="3">
        <v>293</v>
      </c>
      <c r="N280" s="4">
        <f t="shared" si="6"/>
        <v>88.900990099009903</v>
      </c>
      <c r="O280" s="4">
        <f t="shared" si="7"/>
        <v>7903.386040584257</v>
      </c>
    </row>
    <row r="281" spans="1:15" x14ac:dyDescent="0.3">
      <c r="A281" s="3">
        <v>87</v>
      </c>
      <c r="B281" s="3">
        <v>1700</v>
      </c>
      <c r="C281" s="3">
        <f t="shared" si="4"/>
        <v>433.1910112359551</v>
      </c>
      <c r="D281" s="3">
        <f t="shared" si="5"/>
        <v>187654.45221562937</v>
      </c>
      <c r="L281" s="3">
        <v>87</v>
      </c>
      <c r="M281" s="3">
        <v>262</v>
      </c>
      <c r="N281" s="4">
        <f t="shared" si="6"/>
        <v>57.900990099009903</v>
      </c>
      <c r="O281" s="4">
        <f t="shared" si="7"/>
        <v>3352.5246544456427</v>
      </c>
    </row>
    <row r="282" spans="1:15" x14ac:dyDescent="0.3">
      <c r="A282" s="3">
        <v>88</v>
      </c>
      <c r="B282" s="3">
        <v>2197</v>
      </c>
      <c r="C282" s="3">
        <f t="shared" si="4"/>
        <v>930.1910112359551</v>
      </c>
      <c r="D282" s="3">
        <f t="shared" si="5"/>
        <v>865255.31738416874</v>
      </c>
      <c r="L282" s="3">
        <v>88</v>
      </c>
      <c r="M282" s="3">
        <v>227</v>
      </c>
      <c r="N282" s="4">
        <f t="shared" si="6"/>
        <v>22.900990099009903</v>
      </c>
      <c r="O282" s="4">
        <f t="shared" si="7"/>
        <v>524.45534751494961</v>
      </c>
    </row>
    <row r="283" spans="1:15" x14ac:dyDescent="0.3">
      <c r="A283" s="3">
        <v>89</v>
      </c>
      <c r="B283" s="3">
        <v>1596</v>
      </c>
      <c r="C283" s="3">
        <f t="shared" si="4"/>
        <v>329.1910112359551</v>
      </c>
      <c r="D283" s="3">
        <f t="shared" si="5"/>
        <v>108366.72187855071</v>
      </c>
      <c r="L283" s="3">
        <v>89</v>
      </c>
      <c r="M283" s="3">
        <v>323</v>
      </c>
      <c r="N283" s="4">
        <f t="shared" si="6"/>
        <v>118.9009900990099</v>
      </c>
      <c r="O283" s="4">
        <f t="shared" si="7"/>
        <v>14137.445446524851</v>
      </c>
    </row>
    <row r="284" spans="1:15" x14ac:dyDescent="0.3">
      <c r="A284" s="29" t="s">
        <v>61</v>
      </c>
      <c r="B284" s="28">
        <f>SUM(B195:B283)</f>
        <v>112746</v>
      </c>
      <c r="C284" s="28"/>
      <c r="D284" s="28">
        <f>SUM(D195:D283)</f>
        <v>43357433.752809003</v>
      </c>
      <c r="L284" s="3">
        <v>90</v>
      </c>
      <c r="M284" s="3">
        <v>157</v>
      </c>
      <c r="N284" s="4">
        <f t="shared" si="6"/>
        <v>-47.099009900990097</v>
      </c>
      <c r="O284" s="4">
        <f t="shared" si="7"/>
        <v>2218.316733653563</v>
      </c>
    </row>
    <row r="285" spans="1:15" x14ac:dyDescent="0.3">
      <c r="L285" s="3">
        <v>91</v>
      </c>
      <c r="M285" s="3">
        <v>125</v>
      </c>
      <c r="N285" s="4">
        <f t="shared" si="6"/>
        <v>-79.099009900990097</v>
      </c>
      <c r="O285" s="4">
        <f t="shared" si="7"/>
        <v>6256.6533673169297</v>
      </c>
    </row>
    <row r="286" spans="1:15" x14ac:dyDescent="0.3">
      <c r="L286" s="3">
        <v>92</v>
      </c>
      <c r="M286" s="3">
        <v>243</v>
      </c>
      <c r="N286" s="4">
        <f t="shared" si="6"/>
        <v>38.900990099009903</v>
      </c>
      <c r="O286" s="4">
        <f t="shared" si="7"/>
        <v>1513.2870306832665</v>
      </c>
    </row>
    <row r="287" spans="1:15" x14ac:dyDescent="0.3">
      <c r="L287" s="3">
        <v>93</v>
      </c>
      <c r="M287" s="3">
        <v>206</v>
      </c>
      <c r="N287" s="4">
        <f t="shared" si="6"/>
        <v>1.9009900990099027</v>
      </c>
      <c r="O287" s="4">
        <f t="shared" si="7"/>
        <v>3.6137633565336795</v>
      </c>
    </row>
    <row r="288" spans="1:15" x14ac:dyDescent="0.3">
      <c r="L288" s="3">
        <v>94</v>
      </c>
      <c r="M288" s="3">
        <v>358</v>
      </c>
      <c r="N288" s="4">
        <f t="shared" si="6"/>
        <v>153.9009900990099</v>
      </c>
      <c r="O288" s="4">
        <f t="shared" si="7"/>
        <v>23685.514753455544</v>
      </c>
    </row>
    <row r="289" spans="12:15" x14ac:dyDescent="0.3">
      <c r="L289" s="3">
        <v>95</v>
      </c>
      <c r="M289" s="3">
        <v>161</v>
      </c>
      <c r="N289" s="4">
        <f t="shared" si="6"/>
        <v>-43.099009900990097</v>
      </c>
      <c r="O289" s="4">
        <f t="shared" si="7"/>
        <v>1857.5246544456425</v>
      </c>
    </row>
    <row r="290" spans="12:15" x14ac:dyDescent="0.3">
      <c r="L290" s="3">
        <v>96</v>
      </c>
      <c r="M290" s="3">
        <v>166</v>
      </c>
      <c r="N290" s="4">
        <f t="shared" si="6"/>
        <v>-38.099009900990097</v>
      </c>
      <c r="O290" s="4">
        <f t="shared" si="7"/>
        <v>1451.5345554357414</v>
      </c>
    </row>
    <row r="291" spans="12:15" x14ac:dyDescent="0.3">
      <c r="L291" s="3">
        <v>97</v>
      </c>
      <c r="M291" s="3">
        <v>131</v>
      </c>
      <c r="N291" s="4">
        <f t="shared" si="6"/>
        <v>-73.099009900990097</v>
      </c>
      <c r="O291" s="4">
        <f t="shared" si="7"/>
        <v>5343.4652485050483</v>
      </c>
    </row>
    <row r="292" spans="12:15" x14ac:dyDescent="0.3">
      <c r="L292" s="3">
        <v>98</v>
      </c>
      <c r="M292" s="3">
        <v>227</v>
      </c>
      <c r="N292" s="4">
        <f t="shared" si="6"/>
        <v>22.900990099009903</v>
      </c>
      <c r="O292" s="4">
        <f t="shared" si="7"/>
        <v>524.45534751494961</v>
      </c>
    </row>
    <row r="293" spans="12:15" x14ac:dyDescent="0.3">
      <c r="L293" s="3">
        <v>99</v>
      </c>
      <c r="M293" s="3">
        <v>357</v>
      </c>
      <c r="N293" s="4">
        <f t="shared" si="6"/>
        <v>152.9009900990099</v>
      </c>
      <c r="O293" s="4">
        <f t="shared" si="7"/>
        <v>23378.712773257525</v>
      </c>
    </row>
    <row r="294" spans="12:15" x14ac:dyDescent="0.3">
      <c r="L294" s="3">
        <v>100</v>
      </c>
      <c r="M294" s="3">
        <v>152</v>
      </c>
      <c r="N294" s="4">
        <f t="shared" si="6"/>
        <v>-52.099009900990097</v>
      </c>
      <c r="O294" s="4">
        <f t="shared" si="7"/>
        <v>2714.3068326634643</v>
      </c>
    </row>
    <row r="295" spans="12:15" x14ac:dyDescent="0.3">
      <c r="L295" s="3">
        <v>101</v>
      </c>
      <c r="M295" s="3">
        <v>180</v>
      </c>
      <c r="N295" s="4">
        <f t="shared" si="6"/>
        <v>-24.099009900990097</v>
      </c>
      <c r="O295" s="4">
        <f t="shared" si="7"/>
        <v>580.76227820801876</v>
      </c>
    </row>
    <row r="296" spans="12:15" x14ac:dyDescent="0.3">
      <c r="L296" s="29" t="s">
        <v>61</v>
      </c>
      <c r="M296" s="28">
        <f>SUM(M195:M295)</f>
        <v>20614</v>
      </c>
      <c r="N296" s="28"/>
      <c r="O296" s="28">
        <f>SUM(O195:O295)</f>
        <v>461427.00990098983</v>
      </c>
    </row>
  </sheetData>
  <sheetProtection formatCells="0" formatColumns="0" formatRows="0" insertColumns="0" insertRows="0" insertHyperlinks="0" deleteColumns="0" deleteRows="0" sort="0" autoFilter="0" pivotTables="0"/>
  <autoFilter ref="A1:E191" xr:uid="{00000000-0001-0000-0000-000000000000}"/>
  <mergeCells count="14">
    <mergeCell ref="M15:N15"/>
    <mergeCell ref="G15:I16"/>
    <mergeCell ref="A193:D193"/>
    <mergeCell ref="G6:H6"/>
    <mergeCell ref="G5:L5"/>
    <mergeCell ref="G9:H9"/>
    <mergeCell ref="G8:I8"/>
    <mergeCell ref="G18:I18"/>
    <mergeCell ref="G23:H23"/>
    <mergeCell ref="Q194:S194"/>
    <mergeCell ref="Q201:S201"/>
    <mergeCell ref="F201:H201"/>
    <mergeCell ref="F194:H194"/>
    <mergeCell ref="L193:M19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1553-A216-4912-8650-04610A2BA88E}">
  <dimension ref="A2:E102"/>
  <sheetViews>
    <sheetView topLeftCell="A64" workbookViewId="0">
      <selection activeCell="D4" sqref="D2:E102"/>
    </sheetView>
  </sheetViews>
  <sheetFormatPr defaultRowHeight="14.4" x14ac:dyDescent="0.3"/>
  <cols>
    <col min="1" max="2" width="8.88671875" style="1"/>
  </cols>
  <sheetData>
    <row r="2" spans="1:5" x14ac:dyDescent="0.3">
      <c r="A2" s="3">
        <v>1</v>
      </c>
      <c r="B2" s="3">
        <v>1511</v>
      </c>
      <c r="D2" s="3">
        <v>1</v>
      </c>
      <c r="E2" s="3">
        <v>100</v>
      </c>
    </row>
    <row r="3" spans="1:5" x14ac:dyDescent="0.3">
      <c r="A3" s="3">
        <v>2</v>
      </c>
      <c r="B3" s="3">
        <v>419</v>
      </c>
      <c r="D3" s="3">
        <v>2</v>
      </c>
      <c r="E3" s="3">
        <v>125</v>
      </c>
    </row>
    <row r="4" spans="1:5" x14ac:dyDescent="0.3">
      <c r="A4" s="3">
        <v>3</v>
      </c>
      <c r="B4" s="3">
        <v>1895</v>
      </c>
      <c r="D4" s="3">
        <v>3</v>
      </c>
      <c r="E4" s="3">
        <v>161</v>
      </c>
    </row>
    <row r="5" spans="1:5" x14ac:dyDescent="0.3">
      <c r="A5" s="3">
        <v>4</v>
      </c>
      <c r="B5" s="3">
        <v>464</v>
      </c>
      <c r="D5" s="3">
        <v>4</v>
      </c>
      <c r="E5" s="3">
        <v>186</v>
      </c>
    </row>
    <row r="6" spans="1:5" x14ac:dyDescent="0.3">
      <c r="A6" s="3">
        <v>5</v>
      </c>
      <c r="B6" s="3">
        <v>464</v>
      </c>
      <c r="D6" s="3">
        <v>5</v>
      </c>
      <c r="E6" s="3">
        <v>123</v>
      </c>
    </row>
    <row r="7" spans="1:5" x14ac:dyDescent="0.3">
      <c r="A7" s="3">
        <v>6</v>
      </c>
      <c r="B7" s="3">
        <v>2000</v>
      </c>
      <c r="D7" s="3">
        <v>6</v>
      </c>
      <c r="E7" s="3">
        <v>185</v>
      </c>
    </row>
    <row r="8" spans="1:5" x14ac:dyDescent="0.3">
      <c r="A8" s="3">
        <v>7</v>
      </c>
      <c r="B8" s="3">
        <v>2200</v>
      </c>
      <c r="D8" s="3">
        <v>7</v>
      </c>
      <c r="E8" s="3">
        <v>199</v>
      </c>
    </row>
    <row r="9" spans="1:5" x14ac:dyDescent="0.3">
      <c r="A9" s="3">
        <v>8</v>
      </c>
      <c r="B9" s="3">
        <v>465</v>
      </c>
      <c r="D9" s="3">
        <v>8</v>
      </c>
      <c r="E9" s="3">
        <v>244</v>
      </c>
    </row>
    <row r="10" spans="1:5" x14ac:dyDescent="0.3">
      <c r="A10" s="3">
        <v>9</v>
      </c>
      <c r="B10" s="3">
        <v>237</v>
      </c>
      <c r="D10" s="3">
        <v>9</v>
      </c>
      <c r="E10" s="3">
        <v>304</v>
      </c>
    </row>
    <row r="11" spans="1:5" x14ac:dyDescent="0.3">
      <c r="A11" s="3">
        <v>10</v>
      </c>
      <c r="B11" s="3">
        <v>487</v>
      </c>
      <c r="D11" s="3">
        <v>10</v>
      </c>
      <c r="E11" s="3">
        <v>238</v>
      </c>
    </row>
    <row r="12" spans="1:5" x14ac:dyDescent="0.3">
      <c r="A12" s="3">
        <v>11</v>
      </c>
      <c r="B12" s="3">
        <v>308</v>
      </c>
      <c r="D12" s="3">
        <v>11</v>
      </c>
      <c r="E12" s="3">
        <v>263</v>
      </c>
    </row>
    <row r="13" spans="1:5" x14ac:dyDescent="0.3">
      <c r="A13" s="3">
        <v>12</v>
      </c>
      <c r="B13" s="3">
        <v>616</v>
      </c>
      <c r="D13" s="3">
        <v>12</v>
      </c>
      <c r="E13" s="3">
        <v>130</v>
      </c>
    </row>
    <row r="14" spans="1:5" x14ac:dyDescent="0.3">
      <c r="A14" s="3">
        <v>13</v>
      </c>
      <c r="B14" s="3">
        <v>309</v>
      </c>
      <c r="D14" s="3">
        <v>13</v>
      </c>
      <c r="E14" s="3">
        <v>151</v>
      </c>
    </row>
    <row r="15" spans="1:5" x14ac:dyDescent="0.3">
      <c r="A15" s="3">
        <v>14</v>
      </c>
      <c r="B15" s="3">
        <v>1844</v>
      </c>
      <c r="D15" s="3">
        <v>14</v>
      </c>
      <c r="E15" s="3">
        <v>219</v>
      </c>
    </row>
    <row r="16" spans="1:5" x14ac:dyDescent="0.3">
      <c r="A16" s="3">
        <v>15</v>
      </c>
      <c r="B16" s="3">
        <v>472</v>
      </c>
      <c r="D16" s="3">
        <v>15</v>
      </c>
      <c r="E16" s="3">
        <v>189</v>
      </c>
    </row>
    <row r="17" spans="1:5" x14ac:dyDescent="0.3">
      <c r="A17" s="3">
        <v>16</v>
      </c>
      <c r="B17" s="3">
        <v>981</v>
      </c>
      <c r="D17" s="3">
        <v>16</v>
      </c>
      <c r="E17" s="3">
        <v>264</v>
      </c>
    </row>
    <row r="18" spans="1:5" x14ac:dyDescent="0.3">
      <c r="A18" s="3">
        <v>17</v>
      </c>
      <c r="B18" s="3">
        <v>278</v>
      </c>
      <c r="D18" s="3">
        <v>17</v>
      </c>
      <c r="E18" s="3">
        <v>264</v>
      </c>
    </row>
    <row r="19" spans="1:5" x14ac:dyDescent="0.3">
      <c r="A19" s="3">
        <v>18</v>
      </c>
      <c r="B19" s="3">
        <v>659</v>
      </c>
      <c r="D19" s="3">
        <v>18</v>
      </c>
      <c r="E19" s="3">
        <v>260</v>
      </c>
    </row>
    <row r="20" spans="1:5" x14ac:dyDescent="0.3">
      <c r="A20" s="3">
        <v>19</v>
      </c>
      <c r="B20" s="3">
        <v>2001</v>
      </c>
      <c r="D20" s="3">
        <v>19</v>
      </c>
      <c r="E20" s="3">
        <v>200</v>
      </c>
    </row>
    <row r="21" spans="1:5" x14ac:dyDescent="0.3">
      <c r="A21" s="3">
        <v>20</v>
      </c>
      <c r="B21" s="3">
        <v>351</v>
      </c>
      <c r="D21" s="3">
        <v>20</v>
      </c>
      <c r="E21" s="3">
        <v>159</v>
      </c>
    </row>
    <row r="22" spans="1:5" x14ac:dyDescent="0.3">
      <c r="A22" s="3">
        <v>21</v>
      </c>
      <c r="B22" s="3">
        <v>2015</v>
      </c>
      <c r="D22" s="3">
        <v>21</v>
      </c>
      <c r="E22" s="3">
        <v>225</v>
      </c>
    </row>
    <row r="23" spans="1:5" x14ac:dyDescent="0.3">
      <c r="A23" s="3">
        <v>22</v>
      </c>
      <c r="B23" s="3">
        <v>1377</v>
      </c>
      <c r="D23" s="3">
        <v>22</v>
      </c>
      <c r="E23" s="3">
        <v>302</v>
      </c>
    </row>
    <row r="24" spans="1:5" x14ac:dyDescent="0.3">
      <c r="A24" s="3">
        <v>23</v>
      </c>
      <c r="B24" s="3">
        <v>1063</v>
      </c>
      <c r="D24" s="3">
        <v>23</v>
      </c>
      <c r="E24" s="3">
        <v>151</v>
      </c>
    </row>
    <row r="25" spans="1:5" x14ac:dyDescent="0.3">
      <c r="A25" s="3">
        <v>24</v>
      </c>
      <c r="B25" s="3">
        <v>2324</v>
      </c>
      <c r="D25" s="3">
        <v>24</v>
      </c>
      <c r="E25" s="3">
        <v>337</v>
      </c>
    </row>
    <row r="26" spans="1:5" x14ac:dyDescent="0.3">
      <c r="A26" s="3">
        <v>25</v>
      </c>
      <c r="B26" s="3">
        <v>819</v>
      </c>
      <c r="D26" s="3">
        <v>25</v>
      </c>
      <c r="E26" s="3">
        <v>200</v>
      </c>
    </row>
    <row r="27" spans="1:5" x14ac:dyDescent="0.3">
      <c r="A27" s="3">
        <v>26</v>
      </c>
      <c r="B27" s="3">
        <v>1438</v>
      </c>
      <c r="D27" s="3">
        <v>26</v>
      </c>
      <c r="E27" s="3">
        <v>153</v>
      </c>
    </row>
    <row r="28" spans="1:5" x14ac:dyDescent="0.3">
      <c r="A28" s="3">
        <v>27</v>
      </c>
      <c r="B28" s="3">
        <v>1888</v>
      </c>
      <c r="D28" s="3">
        <v>27</v>
      </c>
      <c r="E28" s="3">
        <v>226</v>
      </c>
    </row>
    <row r="29" spans="1:5" x14ac:dyDescent="0.3">
      <c r="A29" s="3">
        <v>28</v>
      </c>
      <c r="B29" s="3">
        <v>274</v>
      </c>
      <c r="D29" s="3">
        <v>28</v>
      </c>
      <c r="E29" s="3">
        <v>171</v>
      </c>
    </row>
    <row r="30" spans="1:5" x14ac:dyDescent="0.3">
      <c r="A30" s="3">
        <v>29</v>
      </c>
      <c r="B30" s="3">
        <v>1582</v>
      </c>
      <c r="D30" s="3">
        <v>29</v>
      </c>
      <c r="E30" s="3">
        <v>142</v>
      </c>
    </row>
    <row r="31" spans="1:5" x14ac:dyDescent="0.3">
      <c r="A31" s="3">
        <v>30</v>
      </c>
      <c r="B31" s="3">
        <v>1578</v>
      </c>
      <c r="D31" s="3">
        <v>30</v>
      </c>
      <c r="E31" s="3">
        <v>151</v>
      </c>
    </row>
    <row r="32" spans="1:5" x14ac:dyDescent="0.3">
      <c r="A32" s="3">
        <v>31</v>
      </c>
      <c r="B32" s="3">
        <v>743</v>
      </c>
      <c r="D32" s="3">
        <v>31</v>
      </c>
      <c r="E32" s="3">
        <v>121</v>
      </c>
    </row>
    <row r="33" spans="1:5" x14ac:dyDescent="0.3">
      <c r="A33" s="3">
        <v>32</v>
      </c>
      <c r="B33" s="3">
        <v>2254</v>
      </c>
      <c r="D33" s="3">
        <v>32</v>
      </c>
      <c r="E33" s="3">
        <v>203</v>
      </c>
    </row>
    <row r="34" spans="1:5" x14ac:dyDescent="0.3">
      <c r="A34" s="3">
        <v>33</v>
      </c>
      <c r="B34" s="3">
        <v>2332</v>
      </c>
      <c r="D34" s="3">
        <v>33</v>
      </c>
      <c r="E34" s="3">
        <v>182</v>
      </c>
    </row>
    <row r="35" spans="1:5" x14ac:dyDescent="0.3">
      <c r="A35" s="3">
        <v>34</v>
      </c>
      <c r="B35" s="3">
        <v>2082</v>
      </c>
      <c r="D35" s="3">
        <v>34</v>
      </c>
      <c r="E35" s="3">
        <v>129</v>
      </c>
    </row>
    <row r="36" spans="1:5" x14ac:dyDescent="0.3">
      <c r="A36" s="3">
        <v>35</v>
      </c>
      <c r="B36" s="3">
        <v>1845</v>
      </c>
      <c r="D36" s="3">
        <v>35</v>
      </c>
      <c r="E36" s="3">
        <v>161</v>
      </c>
    </row>
    <row r="37" spans="1:5" x14ac:dyDescent="0.3">
      <c r="A37" s="3">
        <v>36</v>
      </c>
      <c r="B37" s="3">
        <v>1547</v>
      </c>
      <c r="D37" s="3">
        <v>36</v>
      </c>
      <c r="E37" s="3">
        <v>228</v>
      </c>
    </row>
    <row r="38" spans="1:5" x14ac:dyDescent="0.3">
      <c r="A38" s="3">
        <v>37</v>
      </c>
      <c r="B38" s="3">
        <v>1521</v>
      </c>
      <c r="D38" s="3">
        <v>37</v>
      </c>
      <c r="E38" s="3">
        <v>392</v>
      </c>
    </row>
    <row r="39" spans="1:5" x14ac:dyDescent="0.3">
      <c r="A39" s="3">
        <v>38</v>
      </c>
      <c r="B39" s="3">
        <v>2034</v>
      </c>
      <c r="D39" s="3">
        <v>38</v>
      </c>
      <c r="E39" s="3">
        <v>256</v>
      </c>
    </row>
    <row r="40" spans="1:5" x14ac:dyDescent="0.3">
      <c r="A40" s="3">
        <v>39</v>
      </c>
      <c r="B40" s="3">
        <v>2164</v>
      </c>
      <c r="D40" s="3">
        <v>39</v>
      </c>
      <c r="E40" s="3">
        <v>183</v>
      </c>
    </row>
    <row r="41" spans="1:5" x14ac:dyDescent="0.3">
      <c r="A41" s="3">
        <v>40</v>
      </c>
      <c r="B41" s="3">
        <v>630</v>
      </c>
      <c r="D41" s="3">
        <v>40</v>
      </c>
      <c r="E41" s="3">
        <v>211</v>
      </c>
    </row>
    <row r="42" spans="1:5" x14ac:dyDescent="0.3">
      <c r="A42" s="3">
        <v>41</v>
      </c>
      <c r="B42" s="3">
        <v>673</v>
      </c>
      <c r="D42" s="3">
        <v>41</v>
      </c>
      <c r="E42" s="3">
        <v>207</v>
      </c>
    </row>
    <row r="43" spans="1:5" x14ac:dyDescent="0.3">
      <c r="A43" s="3">
        <v>42</v>
      </c>
      <c r="B43" s="3">
        <v>1924</v>
      </c>
      <c r="D43" s="3">
        <v>42</v>
      </c>
      <c r="E43" s="3">
        <v>139</v>
      </c>
    </row>
    <row r="44" spans="1:5" x14ac:dyDescent="0.3">
      <c r="A44" s="3">
        <v>43</v>
      </c>
      <c r="B44" s="3">
        <v>1207</v>
      </c>
      <c r="D44" s="3">
        <v>43</v>
      </c>
      <c r="E44" s="3">
        <v>213</v>
      </c>
    </row>
    <row r="45" spans="1:5" x14ac:dyDescent="0.3">
      <c r="A45" s="3">
        <v>44</v>
      </c>
      <c r="B45" s="3">
        <v>2358</v>
      </c>
      <c r="D45" s="3">
        <v>44</v>
      </c>
      <c r="E45" s="3">
        <v>205</v>
      </c>
    </row>
    <row r="46" spans="1:5" x14ac:dyDescent="0.3">
      <c r="A46" s="3">
        <v>45</v>
      </c>
      <c r="B46" s="3">
        <v>1438</v>
      </c>
      <c r="D46" s="3">
        <v>45</v>
      </c>
      <c r="E46" s="3">
        <v>134</v>
      </c>
    </row>
    <row r="47" spans="1:5" x14ac:dyDescent="0.3">
      <c r="A47" s="3">
        <v>46</v>
      </c>
      <c r="B47" s="3">
        <v>1093</v>
      </c>
      <c r="D47" s="3">
        <v>46</v>
      </c>
      <c r="E47" s="3">
        <v>100</v>
      </c>
    </row>
    <row r="48" spans="1:5" x14ac:dyDescent="0.3">
      <c r="A48" s="3">
        <v>47</v>
      </c>
      <c r="B48" s="3">
        <v>2145</v>
      </c>
      <c r="D48" s="3">
        <v>47</v>
      </c>
      <c r="E48" s="3">
        <v>135</v>
      </c>
    </row>
    <row r="49" spans="1:5" x14ac:dyDescent="0.3">
      <c r="A49" s="3">
        <v>48</v>
      </c>
      <c r="B49" s="3">
        <v>599</v>
      </c>
      <c r="D49" s="3">
        <v>48</v>
      </c>
      <c r="E49" s="3">
        <v>208</v>
      </c>
    </row>
    <row r="50" spans="1:5" x14ac:dyDescent="0.3">
      <c r="A50" s="3">
        <v>49</v>
      </c>
      <c r="B50" s="3">
        <v>2317</v>
      </c>
      <c r="D50" s="3">
        <v>49</v>
      </c>
      <c r="E50" s="3">
        <v>398</v>
      </c>
    </row>
    <row r="51" spans="1:5" x14ac:dyDescent="0.3">
      <c r="A51" s="3">
        <v>50</v>
      </c>
      <c r="B51" s="3">
        <v>571</v>
      </c>
      <c r="D51" s="3">
        <v>50</v>
      </c>
      <c r="E51" s="3">
        <v>192</v>
      </c>
    </row>
    <row r="52" spans="1:5" x14ac:dyDescent="0.3">
      <c r="A52" s="3">
        <v>51</v>
      </c>
      <c r="B52" s="3">
        <v>421</v>
      </c>
      <c r="D52" s="3">
        <v>51</v>
      </c>
      <c r="E52" s="3">
        <v>210</v>
      </c>
    </row>
    <row r="53" spans="1:5" x14ac:dyDescent="0.3">
      <c r="A53" s="3">
        <v>52</v>
      </c>
      <c r="B53" s="3">
        <v>535</v>
      </c>
      <c r="D53" s="3">
        <v>52</v>
      </c>
      <c r="E53" s="3">
        <v>108</v>
      </c>
    </row>
    <row r="54" spans="1:5" x14ac:dyDescent="0.3">
      <c r="A54" s="3">
        <v>53</v>
      </c>
      <c r="B54" s="3">
        <v>567</v>
      </c>
      <c r="D54" s="3">
        <v>53</v>
      </c>
      <c r="E54" s="3">
        <v>192</v>
      </c>
    </row>
    <row r="55" spans="1:5" x14ac:dyDescent="0.3">
      <c r="A55" s="3">
        <v>54</v>
      </c>
      <c r="B55" s="3">
        <v>848</v>
      </c>
      <c r="D55" s="3">
        <v>54</v>
      </c>
      <c r="E55" s="3">
        <v>178</v>
      </c>
    </row>
    <row r="56" spans="1:5" x14ac:dyDescent="0.3">
      <c r="A56" s="3">
        <v>55</v>
      </c>
      <c r="B56" s="3">
        <v>490</v>
      </c>
      <c r="D56" s="3">
        <v>55</v>
      </c>
      <c r="E56" s="3">
        <v>295</v>
      </c>
    </row>
    <row r="57" spans="1:5" x14ac:dyDescent="0.3">
      <c r="A57" s="3">
        <v>56</v>
      </c>
      <c r="B57" s="3">
        <v>2133</v>
      </c>
      <c r="D57" s="3">
        <v>56</v>
      </c>
      <c r="E57" s="3">
        <v>208</v>
      </c>
    </row>
    <row r="58" spans="1:5" x14ac:dyDescent="0.3">
      <c r="A58" s="3">
        <v>57</v>
      </c>
      <c r="B58" s="3">
        <v>1655</v>
      </c>
      <c r="D58" s="3">
        <v>57</v>
      </c>
      <c r="E58" s="3">
        <v>156</v>
      </c>
    </row>
    <row r="59" spans="1:5" x14ac:dyDescent="0.3">
      <c r="A59" s="3">
        <v>58</v>
      </c>
      <c r="B59" s="3">
        <v>1216</v>
      </c>
      <c r="D59" s="3">
        <v>58</v>
      </c>
      <c r="E59" s="3">
        <v>122</v>
      </c>
    </row>
    <row r="60" spans="1:5" x14ac:dyDescent="0.3">
      <c r="A60" s="3">
        <v>59</v>
      </c>
      <c r="B60" s="3">
        <v>1735</v>
      </c>
      <c r="D60" s="3">
        <v>59</v>
      </c>
      <c r="E60" s="3">
        <v>216</v>
      </c>
    </row>
    <row r="61" spans="1:5" x14ac:dyDescent="0.3">
      <c r="A61" s="3">
        <v>60</v>
      </c>
      <c r="B61" s="3">
        <v>1243</v>
      </c>
      <c r="D61" s="3">
        <v>60</v>
      </c>
      <c r="E61" s="3">
        <v>177</v>
      </c>
    </row>
    <row r="62" spans="1:5" x14ac:dyDescent="0.3">
      <c r="A62" s="3">
        <v>61</v>
      </c>
      <c r="B62" s="3">
        <v>1446</v>
      </c>
      <c r="D62" s="3">
        <v>61</v>
      </c>
      <c r="E62" s="3">
        <v>274</v>
      </c>
    </row>
    <row r="63" spans="1:5" x14ac:dyDescent="0.3">
      <c r="A63" s="3">
        <v>62</v>
      </c>
      <c r="B63" s="3">
        <v>2148</v>
      </c>
      <c r="D63" s="3">
        <v>62</v>
      </c>
      <c r="E63" s="3">
        <v>163</v>
      </c>
    </row>
    <row r="64" spans="1:5" x14ac:dyDescent="0.3">
      <c r="A64" s="3">
        <v>63</v>
      </c>
      <c r="B64" s="3">
        <v>761</v>
      </c>
      <c r="D64" s="3">
        <v>63</v>
      </c>
      <c r="E64" s="3">
        <v>183</v>
      </c>
    </row>
    <row r="65" spans="1:5" x14ac:dyDescent="0.3">
      <c r="A65" s="3">
        <v>64</v>
      </c>
      <c r="B65" s="3">
        <v>2194</v>
      </c>
      <c r="D65" s="3">
        <v>64</v>
      </c>
      <c r="E65" s="3">
        <v>242</v>
      </c>
    </row>
    <row r="66" spans="1:5" x14ac:dyDescent="0.3">
      <c r="A66" s="3">
        <v>65</v>
      </c>
      <c r="B66" s="3">
        <v>1366</v>
      </c>
      <c r="D66" s="3">
        <v>65</v>
      </c>
      <c r="E66" s="3">
        <v>329</v>
      </c>
    </row>
    <row r="67" spans="1:5" x14ac:dyDescent="0.3">
      <c r="A67" s="3">
        <v>66</v>
      </c>
      <c r="B67" s="3">
        <v>1217</v>
      </c>
      <c r="D67" s="3">
        <v>66</v>
      </c>
      <c r="E67" s="3">
        <v>272</v>
      </c>
    </row>
    <row r="68" spans="1:5" x14ac:dyDescent="0.3">
      <c r="A68" s="3">
        <v>67</v>
      </c>
      <c r="B68" s="3">
        <v>178</v>
      </c>
      <c r="D68" s="3">
        <v>67</v>
      </c>
      <c r="E68" s="3">
        <v>237</v>
      </c>
    </row>
    <row r="69" spans="1:5" x14ac:dyDescent="0.3">
      <c r="A69" s="3">
        <v>68</v>
      </c>
      <c r="B69" s="3">
        <v>526</v>
      </c>
      <c r="D69" s="3">
        <v>68</v>
      </c>
      <c r="E69" s="3">
        <v>110</v>
      </c>
    </row>
    <row r="70" spans="1:5" x14ac:dyDescent="0.3">
      <c r="A70" s="3">
        <v>69</v>
      </c>
      <c r="B70" s="3">
        <v>1530</v>
      </c>
      <c r="D70" s="3">
        <v>69</v>
      </c>
      <c r="E70" s="3">
        <v>150</v>
      </c>
    </row>
    <row r="71" spans="1:5" x14ac:dyDescent="0.3">
      <c r="A71" s="3">
        <v>70</v>
      </c>
      <c r="B71" s="3">
        <v>665</v>
      </c>
      <c r="D71" s="3">
        <v>70</v>
      </c>
      <c r="E71" s="3">
        <v>222</v>
      </c>
    </row>
    <row r="72" spans="1:5" x14ac:dyDescent="0.3">
      <c r="A72" s="3">
        <v>71</v>
      </c>
      <c r="B72" s="3">
        <v>1124</v>
      </c>
      <c r="D72" s="3">
        <v>71</v>
      </c>
      <c r="E72" s="3">
        <v>232</v>
      </c>
    </row>
    <row r="73" spans="1:5" x14ac:dyDescent="0.3">
      <c r="A73" s="3">
        <v>72</v>
      </c>
      <c r="B73" s="3">
        <v>710</v>
      </c>
      <c r="D73" s="3">
        <v>72</v>
      </c>
      <c r="E73" s="3">
        <v>153</v>
      </c>
    </row>
    <row r="74" spans="1:5" x14ac:dyDescent="0.3">
      <c r="A74" s="3">
        <v>73</v>
      </c>
      <c r="B74" s="3">
        <v>221</v>
      </c>
      <c r="D74" s="3">
        <v>73</v>
      </c>
      <c r="E74" s="3">
        <v>201</v>
      </c>
    </row>
    <row r="75" spans="1:5" x14ac:dyDescent="0.3">
      <c r="A75" s="3">
        <v>74</v>
      </c>
      <c r="B75" s="3">
        <v>2384</v>
      </c>
      <c r="D75" s="3">
        <v>74</v>
      </c>
      <c r="E75" s="3">
        <v>128</v>
      </c>
    </row>
    <row r="76" spans="1:5" x14ac:dyDescent="0.3">
      <c r="A76" s="3">
        <v>75</v>
      </c>
      <c r="B76" s="3">
        <v>415</v>
      </c>
      <c r="D76" s="3">
        <v>75</v>
      </c>
      <c r="E76" s="3">
        <v>203</v>
      </c>
    </row>
    <row r="77" spans="1:5" x14ac:dyDescent="0.3">
      <c r="A77" s="3">
        <v>76</v>
      </c>
      <c r="B77" s="3">
        <v>1307</v>
      </c>
      <c r="D77" s="3">
        <v>76</v>
      </c>
      <c r="E77" s="3">
        <v>335</v>
      </c>
    </row>
    <row r="78" spans="1:5" x14ac:dyDescent="0.3">
      <c r="A78" s="3">
        <v>77</v>
      </c>
      <c r="B78" s="3">
        <v>1135</v>
      </c>
      <c r="D78" s="3">
        <v>77</v>
      </c>
      <c r="E78" s="3">
        <v>132</v>
      </c>
    </row>
    <row r="79" spans="1:5" x14ac:dyDescent="0.3">
      <c r="A79" s="3">
        <v>78</v>
      </c>
      <c r="B79" s="3">
        <v>2085</v>
      </c>
      <c r="D79" s="3">
        <v>78</v>
      </c>
      <c r="E79" s="3">
        <v>200</v>
      </c>
    </row>
    <row r="80" spans="1:5" x14ac:dyDescent="0.3">
      <c r="A80" s="3">
        <v>79</v>
      </c>
      <c r="B80" s="3">
        <v>1952</v>
      </c>
      <c r="D80" s="3">
        <v>79</v>
      </c>
      <c r="E80" s="3">
        <v>160</v>
      </c>
    </row>
    <row r="81" spans="1:5" x14ac:dyDescent="0.3">
      <c r="A81" s="3">
        <v>80</v>
      </c>
      <c r="B81" s="3">
        <v>2370</v>
      </c>
      <c r="D81" s="3">
        <v>80</v>
      </c>
      <c r="E81" s="3">
        <v>359</v>
      </c>
    </row>
    <row r="82" spans="1:5" x14ac:dyDescent="0.3">
      <c r="A82" s="3">
        <v>81</v>
      </c>
      <c r="B82" s="3">
        <v>1416</v>
      </c>
      <c r="D82" s="3">
        <v>81</v>
      </c>
      <c r="E82" s="3">
        <v>251</v>
      </c>
    </row>
    <row r="83" spans="1:5" x14ac:dyDescent="0.3">
      <c r="A83" s="3">
        <v>82</v>
      </c>
      <c r="B83" s="3">
        <v>1610</v>
      </c>
      <c r="D83" s="3">
        <v>82</v>
      </c>
      <c r="E83" s="3">
        <v>222</v>
      </c>
    </row>
    <row r="84" spans="1:5" x14ac:dyDescent="0.3">
      <c r="A84" s="3">
        <v>83</v>
      </c>
      <c r="B84" s="3">
        <v>712</v>
      </c>
      <c r="D84" s="3">
        <v>83</v>
      </c>
      <c r="E84" s="3">
        <v>127</v>
      </c>
    </row>
    <row r="85" spans="1:5" x14ac:dyDescent="0.3">
      <c r="A85" s="3">
        <v>84</v>
      </c>
      <c r="B85" s="3">
        <v>2191</v>
      </c>
      <c r="D85" s="3">
        <v>84</v>
      </c>
      <c r="E85" s="3">
        <v>149</v>
      </c>
    </row>
    <row r="86" spans="1:5" x14ac:dyDescent="0.3">
      <c r="A86" s="3">
        <v>85</v>
      </c>
      <c r="B86" s="3">
        <v>803</v>
      </c>
      <c r="D86" s="3">
        <v>85</v>
      </c>
      <c r="E86" s="3">
        <v>131</v>
      </c>
    </row>
    <row r="87" spans="1:5" x14ac:dyDescent="0.3">
      <c r="A87" s="3">
        <v>86</v>
      </c>
      <c r="B87" s="3">
        <v>148</v>
      </c>
      <c r="D87" s="3">
        <v>86</v>
      </c>
      <c r="E87" s="3">
        <v>293</v>
      </c>
    </row>
    <row r="88" spans="1:5" x14ac:dyDescent="0.3">
      <c r="A88" s="3">
        <v>87</v>
      </c>
      <c r="B88" s="3">
        <v>1700</v>
      </c>
      <c r="D88" s="3">
        <v>87</v>
      </c>
      <c r="E88" s="3">
        <v>262</v>
      </c>
    </row>
    <row r="89" spans="1:5" x14ac:dyDescent="0.3">
      <c r="A89" s="3">
        <v>88</v>
      </c>
      <c r="B89" s="3">
        <v>2197</v>
      </c>
      <c r="D89" s="3">
        <v>88</v>
      </c>
      <c r="E89" s="3">
        <v>227</v>
      </c>
    </row>
    <row r="90" spans="1:5" x14ac:dyDescent="0.3">
      <c r="A90" s="3">
        <v>89</v>
      </c>
      <c r="B90" s="3">
        <v>1596</v>
      </c>
      <c r="D90" s="3">
        <v>89</v>
      </c>
      <c r="E90" s="3">
        <v>323</v>
      </c>
    </row>
    <row r="91" spans="1:5" x14ac:dyDescent="0.3">
      <c r="D91" s="3">
        <v>90</v>
      </c>
      <c r="E91" s="3">
        <v>157</v>
      </c>
    </row>
    <row r="92" spans="1:5" x14ac:dyDescent="0.3">
      <c r="D92" s="3">
        <v>91</v>
      </c>
      <c r="E92" s="3">
        <v>125</v>
      </c>
    </row>
    <row r="93" spans="1:5" x14ac:dyDescent="0.3">
      <c r="D93" s="3">
        <v>92</v>
      </c>
      <c r="E93" s="3">
        <v>243</v>
      </c>
    </row>
    <row r="94" spans="1:5" x14ac:dyDescent="0.3">
      <c r="D94" s="3">
        <v>93</v>
      </c>
      <c r="E94" s="3">
        <v>206</v>
      </c>
    </row>
    <row r="95" spans="1:5" x14ac:dyDescent="0.3">
      <c r="D95" s="3">
        <v>94</v>
      </c>
      <c r="E95" s="3">
        <v>358</v>
      </c>
    </row>
    <row r="96" spans="1:5" x14ac:dyDescent="0.3">
      <c r="D96" s="3">
        <v>95</v>
      </c>
      <c r="E96" s="3">
        <v>161</v>
      </c>
    </row>
    <row r="97" spans="4:5" x14ac:dyDescent="0.3">
      <c r="D97" s="3">
        <v>96</v>
      </c>
      <c r="E97" s="3">
        <v>166</v>
      </c>
    </row>
    <row r="98" spans="4:5" x14ac:dyDescent="0.3">
      <c r="D98" s="3">
        <v>97</v>
      </c>
      <c r="E98" s="3">
        <v>131</v>
      </c>
    </row>
    <row r="99" spans="4:5" x14ac:dyDescent="0.3">
      <c r="D99" s="3">
        <v>98</v>
      </c>
      <c r="E99" s="3">
        <v>227</v>
      </c>
    </row>
    <row r="100" spans="4:5" x14ac:dyDescent="0.3">
      <c r="D100" s="3">
        <v>99</v>
      </c>
      <c r="E100" s="3">
        <v>357</v>
      </c>
    </row>
    <row r="101" spans="4:5" x14ac:dyDescent="0.3">
      <c r="D101" s="3">
        <v>100</v>
      </c>
      <c r="E101" s="3">
        <v>152</v>
      </c>
    </row>
    <row r="102" spans="4:5" x14ac:dyDescent="0.3">
      <c r="D102" s="3">
        <v>101</v>
      </c>
      <c r="E102" s="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11</cp:lastModifiedBy>
  <dcterms:created xsi:type="dcterms:W3CDTF">2022-12-13T14:55:55Z</dcterms:created>
  <dcterms:modified xsi:type="dcterms:W3CDTF">2022-12-20T02:32:40Z</dcterms:modified>
  <cp:category/>
</cp:coreProperties>
</file>