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park\Tyler-Library\Documents\"/>
    </mc:Choice>
  </mc:AlternateContent>
  <xr:revisionPtr revIDLastSave="0" documentId="13_ncr:1_{9139E2F4-6470-400D-A435-DA920D4C9DA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8" i="1" l="1"/>
  <c r="N4" i="1"/>
  <c r="N5" i="1"/>
  <c r="N6" i="1"/>
  <c r="N7" i="1"/>
  <c r="N9" i="1"/>
  <c r="N10" i="1"/>
  <c r="N11" i="1"/>
  <c r="N23" i="1"/>
  <c r="N12" i="1"/>
  <c r="N13" i="1"/>
  <c r="N14" i="1"/>
  <c r="N15" i="1"/>
  <c r="N16" i="1"/>
  <c r="N17" i="1"/>
  <c r="N18" i="1"/>
  <c r="N19" i="1"/>
  <c r="N20" i="1"/>
  <c r="N21" i="1"/>
  <c r="N22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4" i="1" s="1"/>
  <c r="N39" i="1"/>
  <c r="N40" i="1"/>
  <c r="N41" i="1"/>
  <c r="N42" i="1"/>
  <c r="K6" i="1"/>
  <c r="P6" i="1" s="1"/>
  <c r="K4" i="1"/>
  <c r="P4" i="1" s="1"/>
  <c r="K3" i="1"/>
  <c r="P3" i="1" s="1"/>
  <c r="K21" i="1"/>
  <c r="P21" i="1" s="1"/>
  <c r="K22" i="1"/>
  <c r="P22" i="1" s="1"/>
  <c r="K24" i="1"/>
  <c r="P24" i="1" s="1"/>
  <c r="K25" i="1"/>
  <c r="P25" i="1" s="1"/>
  <c r="K26" i="1"/>
  <c r="P26" i="1" s="1"/>
  <c r="K27" i="1"/>
  <c r="P27" i="1" s="1"/>
  <c r="K28" i="1"/>
  <c r="P28" i="1" s="1"/>
  <c r="K29" i="1"/>
  <c r="P29" i="1" s="1"/>
  <c r="K30" i="1"/>
  <c r="P30" i="1" s="1"/>
  <c r="K31" i="1"/>
  <c r="P31" i="1" s="1"/>
  <c r="K32" i="1"/>
  <c r="P32" i="1" s="1"/>
  <c r="K33" i="1"/>
  <c r="P33" i="1" s="1"/>
  <c r="K34" i="1"/>
  <c r="P34" i="1" s="1"/>
  <c r="K35" i="1"/>
  <c r="P35" i="1" s="1"/>
  <c r="K36" i="1"/>
  <c r="P36" i="1" s="1"/>
  <c r="K37" i="1"/>
  <c r="P37" i="1" s="1"/>
  <c r="K38" i="1"/>
  <c r="P38" i="1" s="1"/>
  <c r="K39" i="1"/>
  <c r="P39" i="1" s="1"/>
  <c r="K40" i="1"/>
  <c r="P40" i="1" s="1"/>
  <c r="K41" i="1"/>
  <c r="P41" i="1" s="1"/>
  <c r="K42" i="1"/>
  <c r="P42" i="1" s="1"/>
  <c r="K17" i="1"/>
  <c r="P17" i="1" s="1"/>
  <c r="K19" i="1"/>
  <c r="P19" i="1" s="1"/>
  <c r="K13" i="1"/>
  <c r="P13" i="1" s="1"/>
  <c r="K9" i="1"/>
  <c r="P9" i="1" s="1"/>
  <c r="N3" i="1"/>
  <c r="K5" i="1"/>
  <c r="P5" i="1" s="1"/>
  <c r="K7" i="1"/>
  <c r="P7" i="1" s="1"/>
  <c r="K8" i="1"/>
  <c r="P8" i="1" s="1"/>
  <c r="K10" i="1"/>
  <c r="P10" i="1" s="1"/>
  <c r="K11" i="1"/>
  <c r="P11" i="1" s="1"/>
  <c r="K23" i="1"/>
  <c r="P23" i="1" s="1"/>
  <c r="K12" i="1"/>
  <c r="P12" i="1" s="1"/>
  <c r="K14" i="1"/>
  <c r="P14" i="1" s="1"/>
  <c r="K15" i="1"/>
  <c r="P15" i="1" s="1"/>
  <c r="K16" i="1"/>
  <c r="P16" i="1" s="1"/>
  <c r="K18" i="1"/>
  <c r="P18" i="1" s="1"/>
  <c r="K20" i="1"/>
  <c r="P20" i="1" s="1"/>
  <c r="P43" i="1" l="1"/>
  <c r="P44" i="1" s="1"/>
  <c r="R43" i="1"/>
</calcChain>
</file>

<file path=xl/sharedStrings.xml><?xml version="1.0" encoding="utf-8"?>
<sst xmlns="http://schemas.openxmlformats.org/spreadsheetml/2006/main" count="315" uniqueCount="223">
  <si>
    <t>S. No.</t>
  </si>
  <si>
    <t>Description</t>
  </si>
  <si>
    <t>Designator</t>
  </si>
  <si>
    <t>Footprint (Package)</t>
  </si>
  <si>
    <t>Manufacturer Part Number</t>
  </si>
  <si>
    <t>Value</t>
  </si>
  <si>
    <t xml:space="preserve">Total Component Cost </t>
  </si>
  <si>
    <t>Unit Cost(1)</t>
  </si>
  <si>
    <t>Total Cost(1)</t>
  </si>
  <si>
    <t>Quantity (Per Board)</t>
  </si>
  <si>
    <t>Single Board Cost</t>
  </si>
  <si>
    <t>Remarks</t>
  </si>
  <si>
    <t>DigiKey Link</t>
  </si>
  <si>
    <t>DigiKey</t>
  </si>
  <si>
    <t>Alternate</t>
  </si>
  <si>
    <t>Quantity 5</t>
  </si>
  <si>
    <t>Unit Cost (5 Boards)</t>
  </si>
  <si>
    <t>Bill of Material (BOM) for  Video Isolator</t>
  </si>
  <si>
    <t>Total Cost (5)</t>
  </si>
  <si>
    <t>Mouser</t>
  </si>
  <si>
    <t>10K</t>
  </si>
  <si>
    <t>CAP CER 10UF 25V X5R 0603</t>
  </si>
  <si>
    <t/>
  </si>
  <si>
    <t>Solder Bridge ON</t>
  </si>
  <si>
    <t>SWITCH TACTILE SPST-NO 0.05A 12V</t>
  </si>
  <si>
    <t>IC REG LINEAR 3.3V 1A 8XDFN</t>
  </si>
  <si>
    <t>J1</t>
  </si>
  <si>
    <t>J2</t>
  </si>
  <si>
    <t>R19</t>
  </si>
  <si>
    <t>SW2</t>
  </si>
  <si>
    <t>U3</t>
  </si>
  <si>
    <t>U4</t>
  </si>
  <si>
    <t>U5</t>
  </si>
  <si>
    <t>CAP 0201</t>
  </si>
  <si>
    <t>Cap0402</t>
  </si>
  <si>
    <t>Cap0603</t>
  </si>
  <si>
    <t>Res-0201</t>
  </si>
  <si>
    <t>Res0402</t>
  </si>
  <si>
    <t>Res0603</t>
  </si>
  <si>
    <t>Solder Bridge</t>
  </si>
  <si>
    <t>NCP186AMX330TAG</t>
  </si>
  <si>
    <t>GRM188R61E106KA73D</t>
  </si>
  <si>
    <t>4.7uF</t>
  </si>
  <si>
    <t>22uF</t>
  </si>
  <si>
    <t>0.1uF</t>
  </si>
  <si>
    <t>10uF</t>
  </si>
  <si>
    <t>100K</t>
  </si>
  <si>
    <t>1K</t>
  </si>
  <si>
    <t>Murata</t>
  </si>
  <si>
    <t>Samsung</t>
  </si>
  <si>
    <t>Yageo</t>
  </si>
  <si>
    <t>Stackpole Electronics</t>
  </si>
  <si>
    <t>KOA Speer</t>
  </si>
  <si>
    <t>Texas Instruments</t>
  </si>
  <si>
    <t>ON Semiconductor</t>
  </si>
  <si>
    <t>Manufacturer</t>
  </si>
  <si>
    <t>Components</t>
  </si>
  <si>
    <t>CAP CER 22UF 6.3V X5R 0805</t>
  </si>
  <si>
    <t>CAP CER 10000PF 16V X7R 0201</t>
  </si>
  <si>
    <t>CAP CER 0.1UF 25V X7R 0402</t>
  </si>
  <si>
    <t>CAP CER 1UF 25V X5R 0402</t>
  </si>
  <si>
    <t>CAP CER 2.2UF 25V X5R 0402</t>
  </si>
  <si>
    <t>CAP CER 4.7UF 6.3V X5R 0402</t>
  </si>
  <si>
    <t>0402 0.1 uF 50 V ±20% Tolerance X7R SMT Monolithic Ceramic Chip Capacitor</t>
  </si>
  <si>
    <t>DIODE GEN PURP 50V 215MA SOT23</t>
  </si>
  <si>
    <t>MOSFET P-CH 30V 4A SOT23F</t>
  </si>
  <si>
    <t>Pin Header 5 1 right-angle</t>
  </si>
  <si>
    <t>FIXED IND 1UH 6.5A 10 MOHM SMD</t>
  </si>
  <si>
    <t>FERRITE BEAD 600 OHM 0201 1LN</t>
  </si>
  <si>
    <t xml:space="preserve">10Ω 100MHz 500mA 1 50mΩ 0402 Ferrite Beads _x000D_
_x000D_
</t>
  </si>
  <si>
    <t>10Ω 100MHz 2.5A 1 50mΩ 0402 Ferrite Beads</t>
  </si>
  <si>
    <t>1uH ±20% 1A 180mΩ 0603 Inductors</t>
  </si>
  <si>
    <t xml:space="preserve">10uH ±20% 4A 62mΩ 0630,SMD,7.3x6.6mm Inductors (SMD) RoHS_x000D_
_x000D_
</t>
  </si>
  <si>
    <t>SMD,3.5x3.5mm Light Emitting Diodes (LED) RoHS</t>
  </si>
  <si>
    <t>NO 2700Hz 85dB @ 3V, 10cm 3V Φ9mm SMD,9x3.2mm Buzzers RoHS</t>
  </si>
  <si>
    <t>Test Point ON</t>
  </si>
  <si>
    <t>MOSFET N-CH 50V 200MA SOT-23</t>
  </si>
  <si>
    <t>TRANS NPN 40V 0.2A SOT23</t>
  </si>
  <si>
    <t>GENERAL 0201 11% REEL (7INCH), RES SMD 10K OHM 1% 1/20W 0201</t>
  </si>
  <si>
    <t>RES SMD 1K OHM 1% 1/20W 0201</t>
  </si>
  <si>
    <t>RES 402K OHM 1% 1/10W 0603</t>
  </si>
  <si>
    <t>RES 100K OHM 1% 1/10W 0402</t>
  </si>
  <si>
    <t>RES 1M OHM 1% 1/10W 0402</t>
  </si>
  <si>
    <t>RES 4.7K OHM 1% 1/20W 0201</t>
  </si>
  <si>
    <t>RES 47 OHM 1% 1/20W 0201</t>
  </si>
  <si>
    <t>Conn Isolated Power Socket Strip SKT 20 POS 4.19mm Solder ST Thru-Hole 20 Terminal 1 Port Tube</t>
  </si>
  <si>
    <t>IC REG BOOST ADJ 4A 10VSON</t>
  </si>
  <si>
    <t>IC MCU 8BIT 16KB FLASH 20VQFN</t>
  </si>
  <si>
    <t>IC RTC CLK/CALENDAR I2C 8-SOIC</t>
  </si>
  <si>
    <t>IC REG BOOST SYNC 5V 0.45A 6SON</t>
  </si>
  <si>
    <t>CRYSTAL 32.7680KHZ 12.5PF SMD</t>
  </si>
  <si>
    <t>C1, C2, C3, C4, C5, C6</t>
  </si>
  <si>
    <t>C7, C8</t>
  </si>
  <si>
    <t>C9, C11, C12, C15, C18, C21, C23, C26, C30, C31, C32, C33, C34, C35, C36, C37, C38, C39, C40, C41, C42, C43, C44, C45, C46, C47, C48, C49, C50, C51, C52, C53, C54, C55, C56, C57, C58, C59, C60, C61, C62, C63, C64, C65, C66, C67, C68, C69, C70, C71, C72, C73, C74, C75, C76, C77, C78, C79, C80, C81, C82, C83, C84, C85, C86, C87, C88, C89, C90, C91, C92, C93, C94, C95, C96, C97, C98, C99, C100, C101, C102, C103, C104, C105, C106, C107, C108, C109, C110, C111, C112, C113, C114, C115, C116, C117, C118, C119, C120, C121, C122, C123, C124, C125, C126, C127, C128, C129, C130, C131, C132, C133, C134, C135, C136, C137, C138, C139, C140, C141, C142, C143, C144, C145, C146, C147, C148, C149, C150, C151, C152, C153, C154, C155, C156, C157, C158, C159, C160, C161, C162, C163, C164, C165, C166, C167, C168, C169, C170, C171, C172, C173, C174, C175, C176, C177, C178, C179, C180, C181, C182, C183, C184, C185, C186, C187, C188, C189</t>
  </si>
  <si>
    <t>C10, C13, C16, C19, C22, C24, C25, C27, C29</t>
  </si>
  <si>
    <t>C14, C17, C20</t>
  </si>
  <si>
    <t>C28</t>
  </si>
  <si>
    <t>C190</t>
  </si>
  <si>
    <t>C191</t>
  </si>
  <si>
    <t>D1, D2, D3, D4</t>
  </si>
  <si>
    <t>D5</t>
  </si>
  <si>
    <t>L1, L2</t>
  </si>
  <si>
    <t>L3, L4, L8, L10, L11, L12, L13</t>
  </si>
  <si>
    <t>L5</t>
  </si>
  <si>
    <t>L6, L7</t>
  </si>
  <si>
    <t>L9</t>
  </si>
  <si>
    <t>L14</t>
  </si>
  <si>
    <t>LED1, LED2, LED3, LED4, LED5, LED6, LED7, LED8, LED9, LED10, LED11, LED12, LED13, LED14, LED15, LED16, LED17, LED18, LED19, LED20, LED21, LED22, LED23, LED24, LED25, LED26, LED27, LED28, LED29, LED30, LED31, LED32, LED33, LED34, LED35, LED36, LED37, LED38, LED39, LED40, LED41, LED42, LED43, LED44, LED45, LED46, LED47, LED48, LED49, LED50, LED51, LED52, LED53, LED54, LED55, LED56, LED57, LED58, LED59, LED60, LED61, LED62, LED63, LED64, LED65, LED66, LED67, LED68, LED69, LED70, LED71, LED72, LED73, LED74, LED75, LED76, LED77, LED78, LED79, LED80, LED81, LED82, LED83, LED84, LED85, LED86, LED87, LED88, LED89, LED90, LED91, LED92, LED93, LED94, LED95, LED96, LED97, LED98, LED99, LED100, LED101, LED102, LED103, LED104, LED105, LED106, LED107, LED108, LED109, LED110, LED111, LED112, LED113, LED114, LED115, LED116, LED117, LED118, LED119, LED120, LED121, LED122, LED123, LED124, LED125, LED126, LED127, LED128, LED129, LED130, LED131, LED132, LED133, LED134, LED135, LED136, LED137, LED138, LED139, LED140, LED141, LED142, LED143, LED144, LED145, LED146, LED147, LED148, LED149, LED150, LED151, LED152, LED153, LED154, LED155, LED156, LED157, LED158, LED159, LED160</t>
  </si>
  <si>
    <t>LS1, LS2, LS3, LS4</t>
  </si>
  <si>
    <t>P1, P2, P3, P4, P5, P6, P7, P8, P9</t>
  </si>
  <si>
    <t>Q1, Q2, Q3, Q4, Q5, Q6, Q7, Q8, Q9, Q10, Q11</t>
  </si>
  <si>
    <t>Q12</t>
  </si>
  <si>
    <t>R1, R2, R3, R4, R5, R6, R7, R8, R9, R10, R20, R21, R22, R23, R24, R25, R26, R27, R32, R33, R34</t>
  </si>
  <si>
    <t>R11, R12</t>
  </si>
  <si>
    <t>R13, R15</t>
  </si>
  <si>
    <t>R14, R16</t>
  </si>
  <si>
    <t>R17, R18</t>
  </si>
  <si>
    <t>R28, R29, R30, R31</t>
  </si>
  <si>
    <t>SB1, SB2, SB3, SB4, SB7, SB8, SB9, SB10, SB11, SB12, SB13, SB14, SB15, SB16, SB17, SB18, SB19, SB20, SB_L1, SB_L2, SB_L3, SB_L4</t>
  </si>
  <si>
    <t>SB5, SB6</t>
  </si>
  <si>
    <t>SW1</t>
  </si>
  <si>
    <t>U1, U2</t>
  </si>
  <si>
    <t>U6</t>
  </si>
  <si>
    <t>X1</t>
  </si>
  <si>
    <t>Cap0805</t>
  </si>
  <si>
    <t>SOT23-3</t>
  </si>
  <si>
    <t>SOT-23F</t>
  </si>
  <si>
    <t>PZ254V-11-05P</t>
  </si>
  <si>
    <t>THT PAD</t>
  </si>
  <si>
    <t>1255AY-1R0N=P3</t>
  </si>
  <si>
    <t>IND 0201</t>
  </si>
  <si>
    <t>IND 0402 (1005 Metric)</t>
  </si>
  <si>
    <t>HCB1005MF-100T25</t>
  </si>
  <si>
    <t>IND 0603</t>
  </si>
  <si>
    <t>MCS0630-100MN1</t>
  </si>
  <si>
    <t>WS2812B-Mini</t>
  </si>
  <si>
    <t>YS-SBZ9032C03R16</t>
  </si>
  <si>
    <t>TEST POINT</t>
  </si>
  <si>
    <t>Solder Bridge throgh hole</t>
  </si>
  <si>
    <t>B3U-1000P</t>
  </si>
  <si>
    <t>PBS-110</t>
  </si>
  <si>
    <t>10-VSON (3x3)</t>
  </si>
  <si>
    <t>20-QFN</t>
  </si>
  <si>
    <t>8-SO</t>
  </si>
  <si>
    <t>TPS61240DRVR</t>
  </si>
  <si>
    <t>CM200C32768DZFT</t>
  </si>
  <si>
    <t>GRM21BR60J226ME39K</t>
  </si>
  <si>
    <t>GRM033R71C103KE14D</t>
  </si>
  <si>
    <t>CC0402KRX7R8BB104</t>
  </si>
  <si>
    <t>GRM155R61E105KA12D</t>
  </si>
  <si>
    <t>CL05A225KA5NUNC</t>
  </si>
  <si>
    <t>CC0402MRX5R5BB475</t>
  </si>
  <si>
    <t>GRM155R71H104ME14D</t>
  </si>
  <si>
    <t>BAL74,215</t>
  </si>
  <si>
    <t>SSM3J334R,LF</t>
  </si>
  <si>
    <t>MMZ0603S601CT000</t>
  </si>
  <si>
    <t>GZ1005D100TF</t>
  </si>
  <si>
    <t>MGFL1608F1R0MT-LF</t>
  </si>
  <si>
    <t>BSS138LT1G</t>
  </si>
  <si>
    <t>MMBT3904-TP</t>
  </si>
  <si>
    <t>RC0201FR-0710KL</t>
  </si>
  <si>
    <t>RC0201FR-071KL</t>
  </si>
  <si>
    <t>RK73H1JTTD4023F</t>
  </si>
  <si>
    <t>RK73H1ETTP1003F</t>
  </si>
  <si>
    <t>RK73G1ETTP1004F</t>
  </si>
  <si>
    <t>RMCF0201FT4K70</t>
  </si>
  <si>
    <t>RK73H1HTTC47R0F</t>
  </si>
  <si>
    <t>Solder Bridge Trough hole</t>
  </si>
  <si>
    <t>TPS61230DRCR</t>
  </si>
  <si>
    <t>ATTINY1616-MNR</t>
  </si>
  <si>
    <t>PCF8563T/5,518</t>
  </si>
  <si>
    <t>NXP Semiconductors</t>
  </si>
  <si>
    <t>Toshiba</t>
  </si>
  <si>
    <t>XFCN</t>
  </si>
  <si>
    <t>TDK</t>
  </si>
  <si>
    <t>Sunlord</t>
  </si>
  <si>
    <t>TAI-TECH</t>
  </si>
  <si>
    <t>microgate</t>
  </si>
  <si>
    <t>PSA(Prosperity Dielectrics)</t>
  </si>
  <si>
    <t>Worldsemi</t>
  </si>
  <si>
    <t>Fengming</t>
  </si>
  <si>
    <t>MCC</t>
  </si>
  <si>
    <t>Omron</t>
  </si>
  <si>
    <t>Microchip</t>
  </si>
  <si>
    <t>Citizen</t>
  </si>
  <si>
    <t>10nF</t>
  </si>
  <si>
    <t>100nF</t>
  </si>
  <si>
    <t>1µF</t>
  </si>
  <si>
    <t>2.2uF</t>
  </si>
  <si>
    <t>THT PADS</t>
  </si>
  <si>
    <t>1uH</t>
  </si>
  <si>
    <t>Test Point</t>
  </si>
  <si>
    <t>402K</t>
  </si>
  <si>
    <t>1M</t>
  </si>
  <si>
    <t>4.7K</t>
  </si>
  <si>
    <t>47R</t>
  </si>
  <si>
    <t>Solder Bridge_H</t>
  </si>
  <si>
    <t>32.7680KHZ</t>
  </si>
  <si>
    <t>Long lead time reported on this product on mouser. Product out of stock on DigiKey</t>
  </si>
  <si>
    <t>Farnell</t>
  </si>
  <si>
    <t>out of stock on DigiKey</t>
  </si>
  <si>
    <t>LCSC</t>
  </si>
  <si>
    <t>MOQ=20 pieces</t>
  </si>
  <si>
    <t>MOQ=100 pieces</t>
  </si>
  <si>
    <t>MOQ=5 pieces</t>
  </si>
  <si>
    <t>-</t>
  </si>
  <si>
    <t>Arrow</t>
  </si>
  <si>
    <t>Aliexpress</t>
  </si>
  <si>
    <t>Newark</t>
  </si>
  <si>
    <t>9 pieces in stock</t>
  </si>
  <si>
    <t>IC</t>
  </si>
  <si>
    <t>Resistor</t>
  </si>
  <si>
    <t>Transistor</t>
  </si>
  <si>
    <t>Test point</t>
  </si>
  <si>
    <t>Inductor</t>
  </si>
  <si>
    <t>LED</t>
  </si>
  <si>
    <t>Connector</t>
  </si>
  <si>
    <t>Capacitor</t>
  </si>
  <si>
    <t>Diode</t>
  </si>
  <si>
    <t>Crystal</t>
  </si>
  <si>
    <t>ATTINY1616-MFR</t>
  </si>
  <si>
    <t>Out of stock on most sites</t>
  </si>
  <si>
    <t>Buzzer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</si>
</sst>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&quot;$&quot;#,##0.00"/>
    <numFmt numFmtId="165" formatCode="_-[$$-409]* #,##0.00_ ;_-[$$-409]* \-#,##0.00\ ;_-[$$-409]* &quot;-&quot;??_ ;_-@_ "/>
    <numFmt numFmtId="166" formatCode="_-[$$-409]* #,##0.00000_ ;_-[$$-409]* \-#,##0.00000\ ;_-[$$-409]* &quot;-&quot;?????_ ;_-@_ 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33333"/>
      <name val="Arial"/>
      <family val="2"/>
    </font>
    <font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4" borderId="4" applyNumberFormat="0" applyAlignment="0" applyProtection="0"/>
  </cellStyleXfs>
  <cellXfs count="83">
    <xf numFmtId="0" fontId="0" fillId="0" borderId="0" xfId="0"/>
    <xf numFmtId="0" fontId="1" fillId="4" borderId="0" xfId="2" applyBorder="1"/>
    <xf numFmtId="165" fontId="6" fillId="3" borderId="0" xfId="0" applyNumberFormat="1" applyFont="1" applyFill="1"/>
    <xf numFmtId="165" fontId="7" fillId="3" borderId="0" xfId="0" applyNumberFormat="1" applyFont="1" applyFill="1"/>
    <xf numFmtId="165" fontId="7" fillId="3" borderId="5" xfId="0" applyNumberFormat="1" applyFont="1" applyFill="1" applyBorder="1" applyAlignment="1">
      <alignment horizontal="center"/>
    </xf>
    <xf numFmtId="165" fontId="7" fillId="3" borderId="0" xfId="0" applyNumberFormat="1" applyFont="1" applyFill="1" applyBorder="1"/>
    <xf numFmtId="165" fontId="7" fillId="3" borderId="1" xfId="0" applyNumberFormat="1" applyFont="1" applyFill="1" applyBorder="1" applyAlignment="1">
      <alignment horizontal="center"/>
    </xf>
    <xf numFmtId="165" fontId="4" fillId="0" borderId="6" xfId="0" applyNumberFormat="1" applyFont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0" fillId="0" borderId="1" xfId="0" quotePrefix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3" borderId="1" xfId="0" quotePrefix="1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7" fillId="3" borderId="14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166" fontId="4" fillId="0" borderId="2" xfId="0" applyNumberFormat="1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0" fillId="0" borderId="2" xfId="0" quotePrefix="1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2" xfId="1" applyBorder="1" applyAlignment="1" applyProtection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65" fontId="4" fillId="0" borderId="3" xfId="0" applyNumberFormat="1" applyFont="1" applyFill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 wrapText="1"/>
    </xf>
    <xf numFmtId="165" fontId="4" fillId="3" borderId="3" xfId="0" applyNumberFormat="1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8" fontId="0" fillId="0" borderId="2" xfId="0" applyNumberFormat="1" applyFont="1" applyBorder="1" applyAlignment="1">
      <alignment horizontal="center" vertical="center"/>
    </xf>
    <xf numFmtId="0" fontId="3" fillId="0" borderId="1" xfId="1" applyBorder="1" applyAlignment="1" applyProtection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1" fillId="0" borderId="1" xfId="1" applyFont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10" xfId="1" applyBorder="1" applyAlignment="1" applyProtection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166" fontId="4" fillId="0" borderId="10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wrapText="1"/>
    </xf>
    <xf numFmtId="0" fontId="0" fillId="0" borderId="0" xfId="0" applyFont="1" applyAlignment="1">
      <alignment horizontal="center" vertical="center"/>
    </xf>
  </cellXfs>
  <cellStyles count="3">
    <cellStyle name="Check Cell" xfId="2" builtinId="23"/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tdk-corporation/MMZ0603S601CT000/765038?s=N4IgTCBcDaILJwFoAYBsyDMBldBGAwgCrIkgC6AvkA" TargetMode="External"/><Relationship Id="rId18" Type="http://schemas.openxmlformats.org/officeDocument/2006/relationships/hyperlink" Target="https://www.digikey.com/en/products/detail/on-semiconductor/BSS138LT1G/918376" TargetMode="External"/><Relationship Id="rId26" Type="http://schemas.openxmlformats.org/officeDocument/2006/relationships/hyperlink" Target="https://www.digikey.com/en/products/detail/koa-speer-electronics-inc/RK73H1HTTC47R0F/9843798?s=N4IgTCBcDaIEoGkDsBmAEgRjQFWwYQBYk4AGAMRAF0BfIA" TargetMode="External"/><Relationship Id="rId21" Type="http://schemas.openxmlformats.org/officeDocument/2006/relationships/hyperlink" Target="digikey.com/en/products/detail/yageo/RC0201FR-071KL/3202389?s=N4IgTCBcDaIEoGEAMYkEYBicC0SDsaA0gDIgC6AvkA" TargetMode="External"/><Relationship Id="rId34" Type="http://schemas.openxmlformats.org/officeDocument/2006/relationships/hyperlink" Target="https://www.newark.com/citizen-finedevice/cm200c32768dzft/crystal-32-768khz-12-5pf-7-9-x/dp/77R1494" TargetMode="External"/><Relationship Id="rId7" Type="http://schemas.openxmlformats.org/officeDocument/2006/relationships/hyperlink" Target="https://www.digikey.com/en/products/detail/murata-electronics/GRM155R71H104ME14D/4905181?s=N4IgTCBcDaIOICUCyBGArGhB2FAJFADACxICiKRAIiALoC%2BQA" TargetMode="External"/><Relationship Id="rId12" Type="http://schemas.openxmlformats.org/officeDocument/2006/relationships/hyperlink" Target="https://www.digikey.com/en/products/detail/murata-electronics/1255AY-1R0N=P3/5271444" TargetMode="External"/><Relationship Id="rId17" Type="http://schemas.openxmlformats.org/officeDocument/2006/relationships/hyperlink" Target="https://lcsc.com/product-detail/Buzzers_Fengming-YS-SBZ9032C03R16_C409828.html" TargetMode="External"/><Relationship Id="rId25" Type="http://schemas.openxmlformats.org/officeDocument/2006/relationships/hyperlink" Target="https://www.digikey.com/en/products/detail/stackpole-electronics-inc/RMCF0201FT4K70/1715026?s=N4IgTCBcDaIEoFkDCAxADGNBGFAVALANIDsaIAugL5A" TargetMode="External"/><Relationship Id="rId33" Type="http://schemas.openxmlformats.org/officeDocument/2006/relationships/hyperlink" Target="https://www.digikey.com/en/products/detail/texas-instruments/TPS61240DRVR/2232834?s=N4IgTCBcDaICoAUDKA2AjGALABgCICUA1fEAXQF8g" TargetMode="External"/><Relationship Id="rId2" Type="http://schemas.openxmlformats.org/officeDocument/2006/relationships/hyperlink" Target="https://www.digikey.com/en/products/detail/murata-electronics/GRM033R71C103KE14D/6606082?s=N4IgTCBcDaIOICUCyAGAzGhB2AjAYR3QGkBRHAFgBEQBdAXyA" TargetMode="External"/><Relationship Id="rId16" Type="http://schemas.openxmlformats.org/officeDocument/2006/relationships/hyperlink" Target="https://lcsc.com/product-detail/New-Arrivals_Prosperity-Dielectrics-Molding-6-6-7-3-3-0-20-10uH_C385254.html" TargetMode="External"/><Relationship Id="rId20" Type="http://schemas.openxmlformats.org/officeDocument/2006/relationships/hyperlink" Target="https://www.digikey.com/en/products/detail/micro-commercial-co/MMBT3904-TP/717280?s=N4IgTCBcDaILJwEIBUDMBOADAFgLTIAUQBdAXyA" TargetMode="External"/><Relationship Id="rId29" Type="http://schemas.openxmlformats.org/officeDocument/2006/relationships/hyperlink" Target="https://www.digikey.com/en/products/detail/texas-instruments/TPS61230DRCR/4840668?s=N4IgTCBcDaICoAUDKA2AjGAzABgCICUBhfEAXQF8g" TargetMode="External"/><Relationship Id="rId1" Type="http://schemas.openxmlformats.org/officeDocument/2006/relationships/hyperlink" Target="https://www.digikey.com/en/products/detail/murata-electronics/GRM21BR60J226ME39K/2546881" TargetMode="External"/><Relationship Id="rId6" Type="http://schemas.openxmlformats.org/officeDocument/2006/relationships/hyperlink" Target="https://il.farnell.com/yageo/cc0402mrx5r5bb475/cap-4-7uf-6-3v-mlcc-0402/dp/3369190" TargetMode="External"/><Relationship Id="rId11" Type="http://schemas.openxmlformats.org/officeDocument/2006/relationships/hyperlink" Target="https://lcsc.com/product-detail/Pin-Header-Female-Header_XFCN-PZ254V-11-05P_C492404.html" TargetMode="External"/><Relationship Id="rId24" Type="http://schemas.openxmlformats.org/officeDocument/2006/relationships/hyperlink" Target="https://www.digikey.com/en/products/detail/koa-speer-electronics-inc/RK73G1ETTP1004F/9852280?s=N4IgTCBcDaIEoGkDsBmA4gRgKIBUcAUMAGIgFgDEQBdAXyA" TargetMode="External"/><Relationship Id="rId32" Type="http://schemas.openxmlformats.org/officeDocument/2006/relationships/hyperlink" Target="https://www.digikey.com/en/products/detail/nxp-usa-inc/PCF8563T-5-518/2606091?s=N4IgTCBcDaIAoGEBiAOArANgMwBUD0aANGgIwogC6AvkA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samsung-electro-mechanics/CL05A225KA5NUNC/3887118?s=N4IgTCBcDaIMIBkAMBWAgmMKDSaUDkBVfOEAXQF8g" TargetMode="External"/><Relationship Id="rId15" Type="http://schemas.openxmlformats.org/officeDocument/2006/relationships/hyperlink" Target="https://lcsc.com/product-detail/Inductors-SMD_microgate-MGFL1608F1R0MT-LF_C281108.html" TargetMode="External"/><Relationship Id="rId23" Type="http://schemas.openxmlformats.org/officeDocument/2006/relationships/hyperlink" Target="https://www.arrow.com/en/products/rk73h1ettp1003f/koa-speer-electronics" TargetMode="External"/><Relationship Id="rId28" Type="http://schemas.openxmlformats.org/officeDocument/2006/relationships/hyperlink" Target="https://www.aliexpress.com/item/4000073003810.html?spm=a2g0o.detail.1000014.12.c7942bbbojAz8r&amp;gps-id=pcDetailBottomMoreOtherSeller&amp;scm=1007.33416.215022.0&amp;scm_id=1007.33416.215022.0&amp;scm-url=1007.33416.215022.0&amp;pvid=187671d3-04d2-4120-9359-fd146916295c&amp;_t=gps-id:pcDetailBottomMoreOtherSeller,scm-url:1007.33416.215022.0,pvid:187671d3-04d2-4120-9359-fd146916295c,tpp_buckets:668%230%23131923%2354_668%23888%233325%2312_23416%230%23215022%237_23416%234721%2321967%23125_23416%234722%2321972%235_668%232846%238111%231996_668%232717%237564%23625_668%231000022185%231000066058%230_668%233422%2315392%23617_4452%230%23214000%230_4452%233474%2315675%23267_4452%234862%2324463%23772_4452%233098%239599%23426_4452%235108%2323442%2328_4452%233564%2316062%23354" TargetMode="External"/><Relationship Id="rId36" Type="http://schemas.openxmlformats.org/officeDocument/2006/relationships/hyperlink" Target="https://lcsc.com/product-detail/Ferrite-Beads_Sunlord-GZ1005D100TF_C37654.html" TargetMode="External"/><Relationship Id="rId10" Type="http://schemas.openxmlformats.org/officeDocument/2006/relationships/hyperlink" Target="https://www.digikey.com/en/products/detail/toshiba-semiconductor-and-storage/SSM3J334R-LF/3863578?s=N4IgTCBcDaIMpwLIGYBSzkBYBKAaAMgGIgC6AvkA" TargetMode="External"/><Relationship Id="rId19" Type="http://schemas.openxmlformats.org/officeDocument/2006/relationships/hyperlink" Target="https://www.digikey.com/en/products/detail/yageo/RC0201FR-0710KL/1948870?s=N4IgTCBcDaIEoGEAMYkEYBicC0SDsaSA0gDIgC6AvkA" TargetMode="External"/><Relationship Id="rId31" Type="http://schemas.openxmlformats.org/officeDocument/2006/relationships/hyperlink" Target="https://www.digikey.com/en/products/detail/on-semiconductor/NCP186AMX330TAG/5761743?s=N4IgTCBcDaIHIGEAKBGAHANgIIFkAaAzAQAwAqWA4iALoC%2BQA" TargetMode="External"/><Relationship Id="rId4" Type="http://schemas.openxmlformats.org/officeDocument/2006/relationships/hyperlink" Target="https://www.digikey.com/en/products/detail/murata-electronics/GRM155R61E105KA12D/4905139?s=N4IgTCBcDaIOICUCyBGArGhA2FBRFADGgNICCKYAIiALoC%2BQA" TargetMode="External"/><Relationship Id="rId9" Type="http://schemas.openxmlformats.org/officeDocument/2006/relationships/hyperlink" Target="digikey.com/en/products/detail/nexperia-usa-inc/BAL74215/1127177" TargetMode="External"/><Relationship Id="rId14" Type="http://schemas.openxmlformats.org/officeDocument/2006/relationships/hyperlink" Target="https://lcsc.com/product-detail/Ferrite-Beads-And-Chips_10R-25-at100MHz_C155103.html" TargetMode="External"/><Relationship Id="rId22" Type="http://schemas.openxmlformats.org/officeDocument/2006/relationships/hyperlink" Target="https://www.digikey.com/en/products/detail/koa-speer-electronics-inc/RK73H1JTTD4023F/9845038?s=N4IgTCBcDaIEoGkDsBmAEgRgFIBUcBEAWABjBQDEQBdAXyA" TargetMode="External"/><Relationship Id="rId27" Type="http://schemas.openxmlformats.org/officeDocument/2006/relationships/hyperlink" Target="https://www.digikey.com/en/products/detail/omron-electronics-inc-emc-div/B3U-1000P/1534338" TargetMode="External"/><Relationship Id="rId30" Type="http://schemas.openxmlformats.org/officeDocument/2006/relationships/hyperlink" Target="https://www.digikey.com/en/products/detail/microchip-technology/ATTINY1616-MFR/7354617" TargetMode="External"/><Relationship Id="rId35" Type="http://schemas.openxmlformats.org/officeDocument/2006/relationships/hyperlink" Target="https://lcsc.com/product-detail/Light-Emitting-Diodes-LED_Worldsemi-WS2812B-Mini_C527089.html" TargetMode="External"/><Relationship Id="rId8" Type="http://schemas.openxmlformats.org/officeDocument/2006/relationships/hyperlink" Target="https://eu.mouser.com/ProductDetail/Murata-Electronics/GRM188R61E106KA73D/?qs=5aG0NVq1C4z8ebxPkQZf9A%3D%3D" TargetMode="External"/><Relationship Id="rId3" Type="http://schemas.openxmlformats.org/officeDocument/2006/relationships/hyperlink" Target="https://eu.mouser.com/ProductDetail/Yageo/CC0402KRX7R8BB104/?qs=57cj7OiSijkEcrsugOvBT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tabSelected="1" topLeftCell="A21" zoomScale="89" zoomScaleNormal="100" workbookViewId="0">
      <selection activeCell="B22" sqref="B22"/>
    </sheetView>
  </sheetViews>
  <sheetFormatPr defaultRowHeight="15" x14ac:dyDescent="0.25"/>
  <cols>
    <col min="1" max="1" width="6.7109375" style="1" bestFit="1" customWidth="1"/>
    <col min="2" max="2" width="23.42578125" style="1" customWidth="1"/>
    <col min="3" max="3" width="39.28515625" style="1" bestFit="1" customWidth="1"/>
    <col min="4" max="4" width="27.5703125" style="1" customWidth="1"/>
    <col min="5" max="5" width="20.5703125" style="1" bestFit="1" customWidth="1"/>
    <col min="6" max="6" width="28.42578125" style="1" bestFit="1" customWidth="1"/>
    <col min="7" max="8" width="28.42578125" style="1" customWidth="1"/>
    <col min="9" max="9" width="18.140625" style="1" customWidth="1"/>
    <col min="10" max="10" width="21.85546875" style="1" customWidth="1"/>
    <col min="11" max="11" width="13.85546875" style="1" bestFit="1" customWidth="1"/>
    <col min="12" max="12" width="15" style="1" customWidth="1"/>
    <col min="13" max="13" width="15.42578125" style="1" customWidth="1"/>
    <col min="14" max="14" width="13.42578125" style="1" customWidth="1"/>
    <col min="15" max="16" width="23" style="1" customWidth="1"/>
    <col min="17" max="17" width="31.42578125" style="1" customWidth="1"/>
    <col min="18" max="16384" width="9.140625" style="1"/>
  </cols>
  <sheetData>
    <row r="1" spans="1:17" ht="15.75" x14ac:dyDescent="0.25">
      <c r="A1" s="78" t="s">
        <v>17</v>
      </c>
      <c r="B1" s="79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20"/>
      <c r="Q1" s="21"/>
    </row>
    <row r="2" spans="1:17" ht="16.5" thickBot="1" x14ac:dyDescent="0.3">
      <c r="A2" s="25" t="s">
        <v>0</v>
      </c>
      <c r="B2" s="24" t="s">
        <v>56</v>
      </c>
      <c r="C2" s="33" t="s">
        <v>1</v>
      </c>
      <c r="D2" s="33" t="s">
        <v>2</v>
      </c>
      <c r="E2" s="33" t="s">
        <v>3</v>
      </c>
      <c r="F2" s="33" t="s">
        <v>4</v>
      </c>
      <c r="G2" s="33" t="s">
        <v>55</v>
      </c>
      <c r="H2" s="33" t="s">
        <v>14</v>
      </c>
      <c r="I2" s="33" t="s">
        <v>5</v>
      </c>
      <c r="J2" s="33" t="s">
        <v>9</v>
      </c>
      <c r="K2" s="33" t="s">
        <v>15</v>
      </c>
      <c r="L2" s="33" t="s">
        <v>12</v>
      </c>
      <c r="M2" s="33" t="s">
        <v>7</v>
      </c>
      <c r="N2" s="33" t="s">
        <v>8</v>
      </c>
      <c r="O2" s="33" t="s">
        <v>16</v>
      </c>
      <c r="P2" s="34" t="s">
        <v>18</v>
      </c>
      <c r="Q2" s="35" t="s">
        <v>11</v>
      </c>
    </row>
    <row r="3" spans="1:17" x14ac:dyDescent="0.25">
      <c r="A3" s="46">
        <v>1</v>
      </c>
      <c r="B3" s="72" t="s">
        <v>217</v>
      </c>
      <c r="C3" s="50" t="s">
        <v>57</v>
      </c>
      <c r="D3" s="50" t="s">
        <v>91</v>
      </c>
      <c r="E3" s="50" t="s">
        <v>124</v>
      </c>
      <c r="F3" s="50" t="s">
        <v>146</v>
      </c>
      <c r="G3" s="50" t="s">
        <v>48</v>
      </c>
      <c r="H3" s="31"/>
      <c r="I3" s="50" t="s">
        <v>43</v>
      </c>
      <c r="J3" s="51">
        <v>6</v>
      </c>
      <c r="K3" s="27">
        <f>J3*5</f>
        <v>30</v>
      </c>
      <c r="L3" s="40" t="s">
        <v>13</v>
      </c>
      <c r="M3" s="32">
        <v>0.33</v>
      </c>
      <c r="N3" s="28">
        <f>J3*M3</f>
        <v>1.98</v>
      </c>
      <c r="O3" s="52">
        <v>0.22500000000000001</v>
      </c>
      <c r="P3" s="29">
        <f>O3*K3</f>
        <v>6.75</v>
      </c>
      <c r="Q3" s="7"/>
    </row>
    <row r="4" spans="1:17" x14ac:dyDescent="0.25">
      <c r="A4" s="47">
        <v>2</v>
      </c>
      <c r="B4" s="73"/>
      <c r="C4" s="36" t="s">
        <v>58</v>
      </c>
      <c r="D4" s="36" t="s">
        <v>92</v>
      </c>
      <c r="E4" s="36" t="s">
        <v>33</v>
      </c>
      <c r="F4" s="36" t="s">
        <v>147</v>
      </c>
      <c r="G4" s="36" t="s">
        <v>48</v>
      </c>
      <c r="H4" s="10"/>
      <c r="I4" s="36" t="s">
        <v>185</v>
      </c>
      <c r="J4" s="37">
        <v>2</v>
      </c>
      <c r="K4" s="11">
        <f>J4*5</f>
        <v>10</v>
      </c>
      <c r="L4" s="53" t="s">
        <v>13</v>
      </c>
      <c r="M4" s="54">
        <v>0.1</v>
      </c>
      <c r="N4" s="55">
        <f>J4*M4</f>
        <v>0.2</v>
      </c>
      <c r="O4" s="12">
        <v>1.7000000000000001E-2</v>
      </c>
      <c r="P4" s="56">
        <f t="shared" ref="P4:P42" si="0">O4*K4</f>
        <v>0.17</v>
      </c>
      <c r="Q4" s="44"/>
    </row>
    <row r="5" spans="1:17" ht="409.5" x14ac:dyDescent="0.25">
      <c r="A5" s="47">
        <v>3</v>
      </c>
      <c r="B5" s="73"/>
      <c r="C5" s="36" t="s">
        <v>59</v>
      </c>
      <c r="D5" s="36" t="s">
        <v>93</v>
      </c>
      <c r="E5" s="36" t="s">
        <v>34</v>
      </c>
      <c r="F5" s="36" t="s">
        <v>148</v>
      </c>
      <c r="G5" s="36" t="s">
        <v>50</v>
      </c>
      <c r="H5" s="13"/>
      <c r="I5" s="36" t="s">
        <v>186</v>
      </c>
      <c r="J5" s="37">
        <v>168</v>
      </c>
      <c r="K5" s="11">
        <f t="shared" ref="K5:K42" si="1">J5*5</f>
        <v>840</v>
      </c>
      <c r="L5" s="53" t="s">
        <v>19</v>
      </c>
      <c r="M5" s="57">
        <v>1.4E-2</v>
      </c>
      <c r="N5" s="55">
        <f t="shared" ref="N5:N42" si="2">J5*M5</f>
        <v>2.3519999999999999</v>
      </c>
      <c r="O5" s="57">
        <v>1.4E-2</v>
      </c>
      <c r="P5" s="56">
        <f t="shared" si="0"/>
        <v>11.76</v>
      </c>
      <c r="Q5" s="45" t="s">
        <v>198</v>
      </c>
    </row>
    <row r="6" spans="1:17" ht="30" x14ac:dyDescent="0.25">
      <c r="A6" s="47">
        <v>4</v>
      </c>
      <c r="B6" s="73"/>
      <c r="C6" s="36" t="s">
        <v>60</v>
      </c>
      <c r="D6" s="36" t="s">
        <v>94</v>
      </c>
      <c r="E6" s="36" t="s">
        <v>34</v>
      </c>
      <c r="F6" s="36" t="s">
        <v>149</v>
      </c>
      <c r="G6" s="36" t="s">
        <v>48</v>
      </c>
      <c r="H6" s="10"/>
      <c r="I6" s="36" t="s">
        <v>187</v>
      </c>
      <c r="J6" s="37">
        <v>9</v>
      </c>
      <c r="K6" s="11">
        <f>J6*5</f>
        <v>45</v>
      </c>
      <c r="L6" s="53" t="s">
        <v>13</v>
      </c>
      <c r="M6" s="12">
        <v>0.11</v>
      </c>
      <c r="N6" s="55">
        <f t="shared" si="2"/>
        <v>0.99</v>
      </c>
      <c r="O6" s="12">
        <v>0.08</v>
      </c>
      <c r="P6" s="56">
        <f t="shared" si="0"/>
        <v>3.6</v>
      </c>
      <c r="Q6" s="8"/>
    </row>
    <row r="7" spans="1:17" x14ac:dyDescent="0.25">
      <c r="A7" s="47">
        <v>5</v>
      </c>
      <c r="B7" s="73"/>
      <c r="C7" s="36" t="s">
        <v>61</v>
      </c>
      <c r="D7" s="36" t="s">
        <v>95</v>
      </c>
      <c r="E7" s="36" t="s">
        <v>34</v>
      </c>
      <c r="F7" s="36" t="s">
        <v>150</v>
      </c>
      <c r="G7" s="36" t="s">
        <v>49</v>
      </c>
      <c r="H7" s="13"/>
      <c r="I7" s="36" t="s">
        <v>188</v>
      </c>
      <c r="J7" s="37">
        <v>3</v>
      </c>
      <c r="K7" s="11">
        <f t="shared" si="1"/>
        <v>15</v>
      </c>
      <c r="L7" s="53" t="s">
        <v>13</v>
      </c>
      <c r="M7" s="15">
        <v>0.34</v>
      </c>
      <c r="N7" s="55">
        <f t="shared" si="2"/>
        <v>1.02</v>
      </c>
      <c r="O7" s="15">
        <v>0.23100000000000001</v>
      </c>
      <c r="P7" s="56">
        <f t="shared" si="0"/>
        <v>3.4650000000000003</v>
      </c>
      <c r="Q7" s="8"/>
    </row>
    <row r="8" spans="1:17" x14ac:dyDescent="0.25">
      <c r="A8" s="47">
        <v>6</v>
      </c>
      <c r="B8" s="73"/>
      <c r="C8" s="36" t="s">
        <v>62</v>
      </c>
      <c r="D8" s="36" t="s">
        <v>96</v>
      </c>
      <c r="E8" s="36" t="s">
        <v>34</v>
      </c>
      <c r="F8" s="36" t="s">
        <v>151</v>
      </c>
      <c r="G8" s="36" t="s">
        <v>50</v>
      </c>
      <c r="H8" s="10"/>
      <c r="I8" s="36" t="s">
        <v>42</v>
      </c>
      <c r="J8" s="37">
        <v>1</v>
      </c>
      <c r="K8" s="11">
        <f t="shared" si="1"/>
        <v>5</v>
      </c>
      <c r="L8" s="53" t="s">
        <v>199</v>
      </c>
      <c r="M8" s="12">
        <v>0.155</v>
      </c>
      <c r="N8" s="55">
        <f>J8*M8</f>
        <v>0.155</v>
      </c>
      <c r="O8" s="12">
        <v>0.155</v>
      </c>
      <c r="P8" s="58">
        <f>O8*K8</f>
        <v>0.77500000000000002</v>
      </c>
      <c r="Q8" s="8" t="s">
        <v>200</v>
      </c>
    </row>
    <row r="9" spans="1:17" ht="30" x14ac:dyDescent="0.25">
      <c r="A9" s="47">
        <v>7</v>
      </c>
      <c r="B9" s="73"/>
      <c r="C9" s="36" t="s">
        <v>63</v>
      </c>
      <c r="D9" s="36" t="s">
        <v>97</v>
      </c>
      <c r="E9" s="36" t="s">
        <v>34</v>
      </c>
      <c r="F9" s="36" t="s">
        <v>152</v>
      </c>
      <c r="G9" s="36" t="s">
        <v>48</v>
      </c>
      <c r="H9" s="18"/>
      <c r="I9" s="36" t="s">
        <v>44</v>
      </c>
      <c r="J9" s="37">
        <v>1</v>
      </c>
      <c r="K9" s="11">
        <f t="shared" si="1"/>
        <v>5</v>
      </c>
      <c r="L9" s="53" t="s">
        <v>13</v>
      </c>
      <c r="M9" s="12">
        <v>0.1</v>
      </c>
      <c r="N9" s="55">
        <f t="shared" si="2"/>
        <v>0.1</v>
      </c>
      <c r="O9" s="12">
        <v>0.1</v>
      </c>
      <c r="P9" s="56">
        <f t="shared" si="0"/>
        <v>0.5</v>
      </c>
      <c r="Q9" s="8"/>
    </row>
    <row r="10" spans="1:17" x14ac:dyDescent="0.25">
      <c r="A10" s="47">
        <v>8</v>
      </c>
      <c r="B10" s="73"/>
      <c r="C10" s="36" t="s">
        <v>21</v>
      </c>
      <c r="D10" s="36" t="s">
        <v>98</v>
      </c>
      <c r="E10" s="36" t="s">
        <v>35</v>
      </c>
      <c r="F10" s="36" t="s">
        <v>41</v>
      </c>
      <c r="G10" s="36" t="s">
        <v>48</v>
      </c>
      <c r="H10" s="13"/>
      <c r="I10" s="36" t="s">
        <v>45</v>
      </c>
      <c r="J10" s="37">
        <v>1</v>
      </c>
      <c r="K10" s="11">
        <f t="shared" si="1"/>
        <v>5</v>
      </c>
      <c r="L10" s="53" t="s">
        <v>19</v>
      </c>
      <c r="M10" s="14">
        <v>0.36299999999999999</v>
      </c>
      <c r="N10" s="55">
        <f t="shared" si="2"/>
        <v>0.36299999999999999</v>
      </c>
      <c r="O10" s="14">
        <v>0.36299999999999999</v>
      </c>
      <c r="P10" s="56">
        <f t="shared" si="0"/>
        <v>1.8149999999999999</v>
      </c>
      <c r="Q10" s="8" t="s">
        <v>200</v>
      </c>
    </row>
    <row r="11" spans="1:17" x14ac:dyDescent="0.25">
      <c r="A11" s="47">
        <v>9</v>
      </c>
      <c r="B11" s="59" t="s">
        <v>218</v>
      </c>
      <c r="C11" s="36" t="s">
        <v>64</v>
      </c>
      <c r="D11" s="36" t="s">
        <v>99</v>
      </c>
      <c r="E11" s="36" t="s">
        <v>125</v>
      </c>
      <c r="F11" s="36" t="s">
        <v>153</v>
      </c>
      <c r="G11" s="36" t="s">
        <v>171</v>
      </c>
      <c r="H11" s="10"/>
      <c r="I11" s="36" t="s">
        <v>153</v>
      </c>
      <c r="J11" s="37">
        <v>4</v>
      </c>
      <c r="K11" s="11">
        <f t="shared" si="1"/>
        <v>20</v>
      </c>
      <c r="L11" s="53" t="s">
        <v>13</v>
      </c>
      <c r="M11" s="41">
        <v>0.19</v>
      </c>
      <c r="N11" s="55">
        <f t="shared" si="2"/>
        <v>0.76</v>
      </c>
      <c r="O11" s="12">
        <v>0.13300000000000001</v>
      </c>
      <c r="P11" s="56">
        <f t="shared" si="0"/>
        <v>2.66</v>
      </c>
      <c r="Q11" s="8"/>
    </row>
    <row r="12" spans="1:17" x14ac:dyDescent="0.25">
      <c r="A12" s="47">
        <v>11</v>
      </c>
      <c r="B12" s="73" t="s">
        <v>216</v>
      </c>
      <c r="C12" s="36" t="s">
        <v>66</v>
      </c>
      <c r="D12" s="36" t="s">
        <v>26</v>
      </c>
      <c r="E12" s="36" t="s">
        <v>127</v>
      </c>
      <c r="F12" s="36" t="s">
        <v>127</v>
      </c>
      <c r="G12" s="36" t="s">
        <v>173</v>
      </c>
      <c r="H12" s="10"/>
      <c r="I12" s="36" t="s">
        <v>127</v>
      </c>
      <c r="J12" s="37">
        <v>1</v>
      </c>
      <c r="K12" s="11">
        <f t="shared" si="1"/>
        <v>5</v>
      </c>
      <c r="L12" s="53" t="s">
        <v>201</v>
      </c>
      <c r="M12" s="12">
        <v>2.5700000000000001E-2</v>
      </c>
      <c r="N12" s="55">
        <f t="shared" si="2"/>
        <v>2.5700000000000001E-2</v>
      </c>
      <c r="O12" s="12">
        <v>2.5700000000000001E-2</v>
      </c>
      <c r="P12" s="56">
        <f t="shared" si="0"/>
        <v>0.1285</v>
      </c>
      <c r="Q12" s="9" t="s">
        <v>202</v>
      </c>
    </row>
    <row r="13" spans="1:17" ht="15.75" thickBot="1" x14ac:dyDescent="0.3">
      <c r="A13" s="48">
        <v>12</v>
      </c>
      <c r="B13" s="73"/>
      <c r="C13" s="36" t="s">
        <v>22</v>
      </c>
      <c r="D13" s="36" t="s">
        <v>27</v>
      </c>
      <c r="E13" s="36" t="s">
        <v>128</v>
      </c>
      <c r="F13" s="36" t="s">
        <v>128</v>
      </c>
      <c r="G13" s="37"/>
      <c r="H13" s="18"/>
      <c r="I13" s="36" t="s">
        <v>189</v>
      </c>
      <c r="J13" s="37">
        <v>1</v>
      </c>
      <c r="K13" s="11">
        <f t="shared" si="1"/>
        <v>5</v>
      </c>
      <c r="L13" s="53"/>
      <c r="M13" s="12"/>
      <c r="N13" s="55">
        <f t="shared" si="2"/>
        <v>0</v>
      </c>
      <c r="O13" s="12"/>
      <c r="P13" s="56">
        <f t="shared" si="0"/>
        <v>0</v>
      </c>
      <c r="Q13" s="9"/>
    </row>
    <row r="14" spans="1:17" x14ac:dyDescent="0.25">
      <c r="A14" s="46">
        <v>13</v>
      </c>
      <c r="B14" s="73" t="s">
        <v>214</v>
      </c>
      <c r="C14" s="36" t="s">
        <v>67</v>
      </c>
      <c r="D14" s="36" t="s">
        <v>101</v>
      </c>
      <c r="E14" s="36" t="s">
        <v>129</v>
      </c>
      <c r="F14" s="36" t="s">
        <v>129</v>
      </c>
      <c r="G14" s="36" t="s">
        <v>48</v>
      </c>
      <c r="H14" s="10"/>
      <c r="I14" s="36" t="s">
        <v>190</v>
      </c>
      <c r="J14" s="37">
        <v>2</v>
      </c>
      <c r="K14" s="11">
        <f t="shared" si="1"/>
        <v>10</v>
      </c>
      <c r="L14" s="53" t="s">
        <v>13</v>
      </c>
      <c r="M14" s="15">
        <v>0.42</v>
      </c>
      <c r="N14" s="55">
        <f t="shared" si="2"/>
        <v>0.84</v>
      </c>
      <c r="O14" s="15">
        <v>0.36799999999999999</v>
      </c>
      <c r="P14" s="56">
        <f t="shared" si="0"/>
        <v>3.6799999999999997</v>
      </c>
      <c r="Q14" s="9"/>
    </row>
    <row r="15" spans="1:17" ht="30" x14ac:dyDescent="0.25">
      <c r="A15" s="47">
        <v>14</v>
      </c>
      <c r="B15" s="73"/>
      <c r="C15" s="36" t="s">
        <v>68</v>
      </c>
      <c r="D15" s="36" t="s">
        <v>102</v>
      </c>
      <c r="E15" s="36" t="s">
        <v>130</v>
      </c>
      <c r="F15" s="36" t="s">
        <v>155</v>
      </c>
      <c r="G15" s="36" t="s">
        <v>174</v>
      </c>
      <c r="H15" s="10"/>
      <c r="I15" s="36" t="s">
        <v>155</v>
      </c>
      <c r="J15" s="37">
        <v>7</v>
      </c>
      <c r="K15" s="42">
        <f t="shared" si="1"/>
        <v>35</v>
      </c>
      <c r="L15" s="53" t="s">
        <v>13</v>
      </c>
      <c r="M15" s="15">
        <v>0.12</v>
      </c>
      <c r="N15" s="60">
        <f t="shared" si="2"/>
        <v>0.84</v>
      </c>
      <c r="O15" s="15">
        <v>7.6799999999999993E-2</v>
      </c>
      <c r="P15" s="56">
        <f t="shared" si="0"/>
        <v>2.6879999999999997</v>
      </c>
      <c r="Q15" s="43"/>
    </row>
    <row r="16" spans="1:17" ht="60" x14ac:dyDescent="0.25">
      <c r="A16" s="47">
        <v>15</v>
      </c>
      <c r="B16" s="73"/>
      <c r="C16" s="36" t="s">
        <v>69</v>
      </c>
      <c r="D16" s="36" t="s">
        <v>103</v>
      </c>
      <c r="E16" s="36" t="s">
        <v>131</v>
      </c>
      <c r="F16" s="36" t="s">
        <v>156</v>
      </c>
      <c r="G16" s="36" t="s">
        <v>175</v>
      </c>
      <c r="H16" s="10"/>
      <c r="I16" s="36" t="s">
        <v>156</v>
      </c>
      <c r="J16" s="37">
        <v>1</v>
      </c>
      <c r="K16" s="42">
        <f t="shared" si="1"/>
        <v>5</v>
      </c>
      <c r="L16" s="53" t="s">
        <v>201</v>
      </c>
      <c r="M16" s="15">
        <v>6.1999999999999998E-3</v>
      </c>
      <c r="N16" s="60">
        <f t="shared" si="2"/>
        <v>6.1999999999999998E-3</v>
      </c>
      <c r="O16" s="15">
        <v>6.1999999999999998E-3</v>
      </c>
      <c r="P16" s="56">
        <f t="shared" si="0"/>
        <v>3.1E-2</v>
      </c>
      <c r="Q16" s="43" t="s">
        <v>203</v>
      </c>
    </row>
    <row r="17" spans="1:17" ht="30" x14ac:dyDescent="0.25">
      <c r="A17" s="47">
        <v>16</v>
      </c>
      <c r="B17" s="73"/>
      <c r="C17" s="36" t="s">
        <v>70</v>
      </c>
      <c r="D17" s="36" t="s">
        <v>104</v>
      </c>
      <c r="E17" s="36" t="s">
        <v>132</v>
      </c>
      <c r="F17" s="36" t="s">
        <v>132</v>
      </c>
      <c r="G17" s="36" t="s">
        <v>176</v>
      </c>
      <c r="H17" s="18"/>
      <c r="I17" s="36" t="s">
        <v>132</v>
      </c>
      <c r="J17" s="37">
        <v>2</v>
      </c>
      <c r="K17" s="11">
        <f t="shared" si="1"/>
        <v>10</v>
      </c>
      <c r="L17" s="53" t="s">
        <v>201</v>
      </c>
      <c r="M17" s="15">
        <v>3.5999999999999999E-3</v>
      </c>
      <c r="N17" s="55">
        <f t="shared" si="2"/>
        <v>7.1999999999999998E-3</v>
      </c>
      <c r="O17" s="14">
        <v>3.5999999999999999E-3</v>
      </c>
      <c r="P17" s="56">
        <f t="shared" si="0"/>
        <v>3.5999999999999997E-2</v>
      </c>
      <c r="Q17" s="43" t="s">
        <v>203</v>
      </c>
    </row>
    <row r="18" spans="1:17" ht="15.75" thickBot="1" x14ac:dyDescent="0.3">
      <c r="A18" s="48">
        <v>17</v>
      </c>
      <c r="B18" s="73"/>
      <c r="C18" s="36" t="s">
        <v>71</v>
      </c>
      <c r="D18" s="36" t="s">
        <v>105</v>
      </c>
      <c r="E18" s="36" t="s">
        <v>133</v>
      </c>
      <c r="F18" s="36" t="s">
        <v>157</v>
      </c>
      <c r="G18" s="36" t="s">
        <v>177</v>
      </c>
      <c r="H18" s="10"/>
      <c r="I18" s="36" t="s">
        <v>190</v>
      </c>
      <c r="J18" s="37">
        <v>1</v>
      </c>
      <c r="K18" s="11">
        <f t="shared" si="1"/>
        <v>5</v>
      </c>
      <c r="L18" s="53" t="s">
        <v>201</v>
      </c>
      <c r="M18" s="15">
        <v>3.5000000000000003E-2</v>
      </c>
      <c r="N18" s="55">
        <f t="shared" si="2"/>
        <v>3.5000000000000003E-2</v>
      </c>
      <c r="O18" s="15">
        <v>3.5000000000000003E-2</v>
      </c>
      <c r="P18" s="56">
        <f t="shared" si="0"/>
        <v>0.17500000000000002</v>
      </c>
      <c r="Q18" s="44" t="s">
        <v>202</v>
      </c>
    </row>
    <row r="19" spans="1:17" ht="60" x14ac:dyDescent="0.25">
      <c r="A19" s="46">
        <v>18</v>
      </c>
      <c r="B19" s="61"/>
      <c r="C19" s="36" t="s">
        <v>72</v>
      </c>
      <c r="D19" s="36" t="s">
        <v>106</v>
      </c>
      <c r="E19" s="36" t="s">
        <v>134</v>
      </c>
      <c r="F19" s="36" t="s">
        <v>134</v>
      </c>
      <c r="G19" s="36" t="s">
        <v>178</v>
      </c>
      <c r="H19" s="10"/>
      <c r="I19" s="36" t="s">
        <v>134</v>
      </c>
      <c r="J19" s="37">
        <v>1</v>
      </c>
      <c r="K19" s="11">
        <f t="shared" si="1"/>
        <v>5</v>
      </c>
      <c r="L19" s="53" t="s">
        <v>201</v>
      </c>
      <c r="M19" s="15">
        <v>8.8800000000000004E-2</v>
      </c>
      <c r="N19" s="55">
        <f t="shared" si="2"/>
        <v>8.8800000000000004E-2</v>
      </c>
      <c r="O19" s="15">
        <v>8.8800000000000004E-2</v>
      </c>
      <c r="P19" s="56">
        <f t="shared" si="0"/>
        <v>0.44400000000000001</v>
      </c>
      <c r="Q19" s="44" t="s">
        <v>204</v>
      </c>
    </row>
    <row r="20" spans="1:17" ht="409.5" x14ac:dyDescent="0.25">
      <c r="A20" s="47">
        <v>19</v>
      </c>
      <c r="B20" s="62" t="s">
        <v>215</v>
      </c>
      <c r="C20" s="36" t="s">
        <v>73</v>
      </c>
      <c r="D20" s="36" t="s">
        <v>107</v>
      </c>
      <c r="E20" s="36" t="s">
        <v>135</v>
      </c>
      <c r="F20" s="36" t="s">
        <v>135</v>
      </c>
      <c r="G20" s="36" t="s">
        <v>179</v>
      </c>
      <c r="H20" s="10"/>
      <c r="I20" s="36" t="s">
        <v>135</v>
      </c>
      <c r="J20" s="37">
        <v>160</v>
      </c>
      <c r="K20" s="11">
        <f t="shared" si="1"/>
        <v>800</v>
      </c>
      <c r="L20" s="53" t="s">
        <v>201</v>
      </c>
      <c r="M20" s="12">
        <v>9.4100000000000003E-2</v>
      </c>
      <c r="N20" s="55">
        <f t="shared" si="2"/>
        <v>15.056000000000001</v>
      </c>
      <c r="O20" s="12">
        <v>8.8300000000000003E-2</v>
      </c>
      <c r="P20" s="56">
        <f t="shared" si="0"/>
        <v>70.64</v>
      </c>
      <c r="Q20" s="9"/>
    </row>
    <row r="21" spans="1:17" ht="30.75" thickBot="1" x14ac:dyDescent="0.3">
      <c r="A21" s="48">
        <v>20</v>
      </c>
      <c r="B21" s="62" t="s">
        <v>222</v>
      </c>
      <c r="C21" s="36" t="s">
        <v>74</v>
      </c>
      <c r="D21" s="36" t="s">
        <v>108</v>
      </c>
      <c r="E21" s="36" t="s">
        <v>136</v>
      </c>
      <c r="F21" s="36" t="s">
        <v>136</v>
      </c>
      <c r="G21" s="36" t="s">
        <v>180</v>
      </c>
      <c r="H21" s="63"/>
      <c r="I21" s="36" t="s">
        <v>136</v>
      </c>
      <c r="J21" s="37">
        <v>4</v>
      </c>
      <c r="K21" s="11">
        <f t="shared" si="1"/>
        <v>20</v>
      </c>
      <c r="L21" s="53" t="s">
        <v>201</v>
      </c>
      <c r="M21" s="12">
        <v>0.47249999999999998</v>
      </c>
      <c r="N21" s="55">
        <f t="shared" si="2"/>
        <v>1.89</v>
      </c>
      <c r="O21" s="12">
        <v>0.35170000000000001</v>
      </c>
      <c r="P21" s="56">
        <f t="shared" si="0"/>
        <v>7.0340000000000007</v>
      </c>
      <c r="Q21" s="9"/>
    </row>
    <row r="22" spans="1:17" ht="19.5" customHeight="1" thickBot="1" x14ac:dyDescent="0.3">
      <c r="A22" s="49">
        <v>21</v>
      </c>
      <c r="B22" s="59" t="s">
        <v>213</v>
      </c>
      <c r="C22" s="36" t="s">
        <v>75</v>
      </c>
      <c r="D22" s="36" t="s">
        <v>109</v>
      </c>
      <c r="E22" s="36" t="s">
        <v>137</v>
      </c>
      <c r="F22" s="36" t="s">
        <v>137</v>
      </c>
      <c r="G22" s="37"/>
      <c r="H22" s="38"/>
      <c r="I22" s="36" t="s">
        <v>191</v>
      </c>
      <c r="J22" s="37">
        <v>9</v>
      </c>
      <c r="K22" s="11">
        <f t="shared" si="1"/>
        <v>45</v>
      </c>
      <c r="L22" s="64" t="s">
        <v>205</v>
      </c>
      <c r="M22" s="12"/>
      <c r="N22" s="55">
        <f t="shared" si="2"/>
        <v>0</v>
      </c>
      <c r="O22" s="12"/>
      <c r="P22" s="56">
        <f t="shared" si="0"/>
        <v>0</v>
      </c>
      <c r="Q22" s="9"/>
    </row>
    <row r="23" spans="1:17" x14ac:dyDescent="0.25">
      <c r="A23" s="47">
        <v>10</v>
      </c>
      <c r="B23" s="74" t="s">
        <v>212</v>
      </c>
      <c r="C23" s="36" t="s">
        <v>65</v>
      </c>
      <c r="D23" s="36" t="s">
        <v>100</v>
      </c>
      <c r="E23" s="36" t="s">
        <v>126</v>
      </c>
      <c r="F23" s="36" t="s">
        <v>154</v>
      </c>
      <c r="G23" s="36" t="s">
        <v>172</v>
      </c>
      <c r="H23" s="13"/>
      <c r="I23" s="36" t="s">
        <v>154</v>
      </c>
      <c r="J23" s="37">
        <v>1</v>
      </c>
      <c r="K23" s="11">
        <f>J23*5</f>
        <v>5</v>
      </c>
      <c r="L23" s="53" t="s">
        <v>13</v>
      </c>
      <c r="M23" s="12">
        <v>0.47</v>
      </c>
      <c r="N23" s="55">
        <f>J23*M23</f>
        <v>0.47</v>
      </c>
      <c r="O23" s="12">
        <v>0.47</v>
      </c>
      <c r="P23" s="56">
        <f>O23*K23</f>
        <v>2.3499999999999996</v>
      </c>
      <c r="Q23" s="8"/>
    </row>
    <row r="24" spans="1:17" ht="30.75" thickBot="1" x14ac:dyDescent="0.3">
      <c r="A24" s="30">
        <v>22</v>
      </c>
      <c r="B24" s="75"/>
      <c r="C24" s="36" t="s">
        <v>76</v>
      </c>
      <c r="D24" s="36" t="s">
        <v>110</v>
      </c>
      <c r="E24" s="36" t="s">
        <v>125</v>
      </c>
      <c r="F24" s="36" t="s">
        <v>158</v>
      </c>
      <c r="G24" s="36" t="s">
        <v>54</v>
      </c>
      <c r="H24" s="38"/>
      <c r="I24" s="36" t="s">
        <v>158</v>
      </c>
      <c r="J24" s="37">
        <v>11</v>
      </c>
      <c r="K24" s="11">
        <f t="shared" si="1"/>
        <v>55</v>
      </c>
      <c r="L24" s="53" t="s">
        <v>13</v>
      </c>
      <c r="M24" s="12">
        <v>0.189</v>
      </c>
      <c r="N24" s="55">
        <f t="shared" si="2"/>
        <v>2.0790000000000002</v>
      </c>
      <c r="O24" s="12">
        <v>0.1784</v>
      </c>
      <c r="P24" s="56">
        <f t="shared" si="0"/>
        <v>9.8119999999999994</v>
      </c>
      <c r="Q24" s="9"/>
    </row>
    <row r="25" spans="1:17" x14ac:dyDescent="0.25">
      <c r="A25" s="46">
        <v>23</v>
      </c>
      <c r="B25" s="76"/>
      <c r="C25" s="36" t="s">
        <v>77</v>
      </c>
      <c r="D25" s="36" t="s">
        <v>111</v>
      </c>
      <c r="E25" s="36" t="s">
        <v>126</v>
      </c>
      <c r="F25" s="36" t="s">
        <v>159</v>
      </c>
      <c r="G25" s="36" t="s">
        <v>181</v>
      </c>
      <c r="H25" s="38"/>
      <c r="I25" s="36" t="s">
        <v>159</v>
      </c>
      <c r="J25" s="37">
        <v>1</v>
      </c>
      <c r="K25" s="11">
        <f t="shared" si="1"/>
        <v>5</v>
      </c>
      <c r="L25" s="53" t="s">
        <v>13</v>
      </c>
      <c r="M25" s="12">
        <v>0.1</v>
      </c>
      <c r="N25" s="55">
        <f t="shared" si="2"/>
        <v>0.1</v>
      </c>
      <c r="O25" s="12">
        <v>0.1</v>
      </c>
      <c r="P25" s="56">
        <f t="shared" si="0"/>
        <v>0.5</v>
      </c>
      <c r="Q25" s="9"/>
    </row>
    <row r="26" spans="1:17" ht="60" x14ac:dyDescent="0.25">
      <c r="A26" s="47">
        <v>24</v>
      </c>
      <c r="B26" s="73" t="s">
        <v>211</v>
      </c>
      <c r="C26" s="36" t="s">
        <v>78</v>
      </c>
      <c r="D26" s="36" t="s">
        <v>112</v>
      </c>
      <c r="E26" s="36" t="s">
        <v>36</v>
      </c>
      <c r="F26" s="36" t="s">
        <v>160</v>
      </c>
      <c r="G26" s="36" t="s">
        <v>50</v>
      </c>
      <c r="H26" s="38"/>
      <c r="I26" s="36" t="s">
        <v>20</v>
      </c>
      <c r="J26" s="37">
        <v>21</v>
      </c>
      <c r="K26" s="11">
        <f t="shared" si="1"/>
        <v>105</v>
      </c>
      <c r="L26" s="53" t="s">
        <v>13</v>
      </c>
      <c r="M26" s="12">
        <v>0.04</v>
      </c>
      <c r="N26" s="55">
        <f t="shared" si="2"/>
        <v>0.84</v>
      </c>
      <c r="O26" s="12">
        <v>1.6299999999999999E-2</v>
      </c>
      <c r="P26" s="56">
        <f t="shared" si="0"/>
        <v>1.7114999999999998</v>
      </c>
      <c r="Q26" s="9"/>
    </row>
    <row r="27" spans="1:17" x14ac:dyDescent="0.25">
      <c r="A27" s="47">
        <v>25</v>
      </c>
      <c r="B27" s="73"/>
      <c r="C27" s="36" t="s">
        <v>79</v>
      </c>
      <c r="D27" s="36" t="s">
        <v>113</v>
      </c>
      <c r="E27" s="36" t="s">
        <v>36</v>
      </c>
      <c r="F27" s="36" t="s">
        <v>161</v>
      </c>
      <c r="G27" s="36" t="s">
        <v>50</v>
      </c>
      <c r="H27" s="38"/>
      <c r="I27" s="36" t="s">
        <v>47</v>
      </c>
      <c r="J27" s="37">
        <v>2</v>
      </c>
      <c r="K27" s="11">
        <f t="shared" si="1"/>
        <v>10</v>
      </c>
      <c r="L27" s="53" t="s">
        <v>13</v>
      </c>
      <c r="M27" s="12">
        <v>0.1</v>
      </c>
      <c r="N27" s="55">
        <f t="shared" si="2"/>
        <v>0.2</v>
      </c>
      <c r="O27" s="12">
        <v>0.04</v>
      </c>
      <c r="P27" s="56">
        <f t="shared" si="0"/>
        <v>0.4</v>
      </c>
      <c r="Q27" s="9"/>
    </row>
    <row r="28" spans="1:17" x14ac:dyDescent="0.25">
      <c r="A28" s="47">
        <v>26</v>
      </c>
      <c r="B28" s="73"/>
      <c r="C28" s="36" t="s">
        <v>80</v>
      </c>
      <c r="D28" s="36" t="s">
        <v>114</v>
      </c>
      <c r="E28" s="36" t="s">
        <v>38</v>
      </c>
      <c r="F28" s="36" t="s">
        <v>162</v>
      </c>
      <c r="G28" s="36" t="s">
        <v>52</v>
      </c>
      <c r="H28" s="38"/>
      <c r="I28" s="36" t="s">
        <v>192</v>
      </c>
      <c r="J28" s="37">
        <v>2</v>
      </c>
      <c r="K28" s="11">
        <f t="shared" si="1"/>
        <v>10</v>
      </c>
      <c r="L28" s="53" t="s">
        <v>13</v>
      </c>
      <c r="M28" s="12">
        <v>0.1</v>
      </c>
      <c r="N28" s="55">
        <f t="shared" si="2"/>
        <v>0.2</v>
      </c>
      <c r="O28" s="12">
        <v>2.1999999999999999E-2</v>
      </c>
      <c r="P28" s="56">
        <f t="shared" si="0"/>
        <v>0.21999999999999997</v>
      </c>
      <c r="Q28" s="9"/>
    </row>
    <row r="29" spans="1:17" x14ac:dyDescent="0.25">
      <c r="A29" s="47">
        <v>27</v>
      </c>
      <c r="B29" s="73"/>
      <c r="C29" s="36" t="s">
        <v>81</v>
      </c>
      <c r="D29" s="36" t="s">
        <v>115</v>
      </c>
      <c r="E29" s="36" t="s">
        <v>37</v>
      </c>
      <c r="F29" s="36" t="s">
        <v>163</v>
      </c>
      <c r="G29" s="36" t="s">
        <v>52</v>
      </c>
      <c r="H29" s="38"/>
      <c r="I29" s="36" t="s">
        <v>46</v>
      </c>
      <c r="J29" s="37">
        <v>2</v>
      </c>
      <c r="K29" s="11">
        <f t="shared" si="1"/>
        <v>10</v>
      </c>
      <c r="L29" s="53" t="s">
        <v>206</v>
      </c>
      <c r="M29" s="12">
        <v>2.7300000000000001E-2</v>
      </c>
      <c r="N29" s="55">
        <f t="shared" si="2"/>
        <v>5.4600000000000003E-2</v>
      </c>
      <c r="O29" s="12">
        <v>1.4999999999999999E-2</v>
      </c>
      <c r="P29" s="56">
        <f>O29*K29</f>
        <v>0.15</v>
      </c>
      <c r="Q29" s="9"/>
    </row>
    <row r="30" spans="1:17" x14ac:dyDescent="0.25">
      <c r="A30" s="47">
        <v>28</v>
      </c>
      <c r="B30" s="73"/>
      <c r="C30" s="36" t="s">
        <v>82</v>
      </c>
      <c r="D30" s="36" t="s">
        <v>116</v>
      </c>
      <c r="E30" s="36" t="s">
        <v>37</v>
      </c>
      <c r="F30" s="36" t="s">
        <v>164</v>
      </c>
      <c r="G30" s="36" t="s">
        <v>52</v>
      </c>
      <c r="H30" s="38"/>
      <c r="I30" s="36" t="s">
        <v>193</v>
      </c>
      <c r="J30" s="37">
        <v>2</v>
      </c>
      <c r="K30" s="11">
        <f t="shared" si="1"/>
        <v>10</v>
      </c>
      <c r="L30" s="53" t="s">
        <v>13</v>
      </c>
      <c r="M30" s="12">
        <v>0.28999999999999998</v>
      </c>
      <c r="N30" s="55">
        <f t="shared" si="2"/>
        <v>0.57999999999999996</v>
      </c>
      <c r="O30" s="12">
        <v>0.24199999999999999</v>
      </c>
      <c r="P30" s="56">
        <f>O30*K30</f>
        <v>2.42</v>
      </c>
      <c r="Q30" s="9"/>
    </row>
    <row r="31" spans="1:17" x14ac:dyDescent="0.25">
      <c r="A31" s="47">
        <v>29</v>
      </c>
      <c r="B31" s="73"/>
      <c r="C31" s="36" t="s">
        <v>83</v>
      </c>
      <c r="D31" s="36" t="s">
        <v>28</v>
      </c>
      <c r="E31" s="36" t="s">
        <v>36</v>
      </c>
      <c r="F31" s="36" t="s">
        <v>165</v>
      </c>
      <c r="G31" s="36" t="s">
        <v>51</v>
      </c>
      <c r="H31" s="38"/>
      <c r="I31" s="36" t="s">
        <v>194</v>
      </c>
      <c r="J31" s="37">
        <v>1</v>
      </c>
      <c r="K31" s="11">
        <f t="shared" si="1"/>
        <v>5</v>
      </c>
      <c r="L31" s="53" t="s">
        <v>13</v>
      </c>
      <c r="M31" s="12">
        <v>0.1</v>
      </c>
      <c r="N31" s="55">
        <f t="shared" si="2"/>
        <v>0.1</v>
      </c>
      <c r="O31" s="12">
        <v>0.1</v>
      </c>
      <c r="P31" s="56">
        <f t="shared" si="0"/>
        <v>0.5</v>
      </c>
      <c r="Q31" s="9"/>
    </row>
    <row r="32" spans="1:17" x14ac:dyDescent="0.25">
      <c r="A32" s="47">
        <v>30</v>
      </c>
      <c r="B32" s="73"/>
      <c r="C32" s="36" t="s">
        <v>84</v>
      </c>
      <c r="D32" s="36" t="s">
        <v>117</v>
      </c>
      <c r="E32" s="36" t="s">
        <v>36</v>
      </c>
      <c r="F32" s="36" t="s">
        <v>166</v>
      </c>
      <c r="G32" s="36" t="s">
        <v>52</v>
      </c>
      <c r="H32" s="38"/>
      <c r="I32" s="36" t="s">
        <v>195</v>
      </c>
      <c r="J32" s="37">
        <v>4</v>
      </c>
      <c r="K32" s="11">
        <f t="shared" si="1"/>
        <v>20</v>
      </c>
      <c r="L32" s="53" t="s">
        <v>13</v>
      </c>
      <c r="M32" s="12">
        <v>0.1</v>
      </c>
      <c r="N32" s="55">
        <f t="shared" si="2"/>
        <v>0.4</v>
      </c>
      <c r="O32" s="12">
        <v>7.4999999999999997E-2</v>
      </c>
      <c r="P32" s="56">
        <f t="shared" si="0"/>
        <v>1.5</v>
      </c>
      <c r="Q32" s="9"/>
    </row>
    <row r="33" spans="1:18" ht="75" x14ac:dyDescent="0.25">
      <c r="A33" s="47">
        <v>31</v>
      </c>
      <c r="B33" s="61"/>
      <c r="C33" s="36" t="s">
        <v>23</v>
      </c>
      <c r="D33" s="36" t="s">
        <v>118</v>
      </c>
      <c r="E33" s="36" t="s">
        <v>39</v>
      </c>
      <c r="F33" s="36" t="s">
        <v>39</v>
      </c>
      <c r="G33" s="37"/>
      <c r="H33" s="38"/>
      <c r="I33" s="36" t="s">
        <v>39</v>
      </c>
      <c r="J33" s="37">
        <v>22</v>
      </c>
      <c r="K33" s="11">
        <f t="shared" si="1"/>
        <v>110</v>
      </c>
      <c r="L33" s="64" t="s">
        <v>205</v>
      </c>
      <c r="M33" s="12"/>
      <c r="N33" s="55">
        <f t="shared" si="2"/>
        <v>0</v>
      </c>
      <c r="O33" s="12"/>
      <c r="P33" s="56">
        <f t="shared" si="0"/>
        <v>0</v>
      </c>
      <c r="Q33" s="9"/>
    </row>
    <row r="34" spans="1:18" ht="30" x14ac:dyDescent="0.25">
      <c r="A34" s="47">
        <v>32</v>
      </c>
      <c r="B34" s="61"/>
      <c r="C34" s="36" t="s">
        <v>23</v>
      </c>
      <c r="D34" s="36" t="s">
        <v>119</v>
      </c>
      <c r="E34" s="36" t="s">
        <v>138</v>
      </c>
      <c r="F34" s="36" t="s">
        <v>167</v>
      </c>
      <c r="G34" s="37"/>
      <c r="H34" s="38"/>
      <c r="I34" s="36" t="s">
        <v>196</v>
      </c>
      <c r="J34" s="37">
        <v>2</v>
      </c>
      <c r="K34" s="11">
        <f t="shared" si="1"/>
        <v>10</v>
      </c>
      <c r="L34" s="64" t="s">
        <v>205</v>
      </c>
      <c r="M34" s="12"/>
      <c r="N34" s="55">
        <f t="shared" si="2"/>
        <v>0</v>
      </c>
      <c r="O34" s="12"/>
      <c r="P34" s="56">
        <f t="shared" si="0"/>
        <v>0</v>
      </c>
      <c r="Q34" s="9"/>
    </row>
    <row r="35" spans="1:18" x14ac:dyDescent="0.25">
      <c r="A35" s="47">
        <v>33</v>
      </c>
      <c r="B35" s="61"/>
      <c r="C35" s="36" t="s">
        <v>24</v>
      </c>
      <c r="D35" s="36" t="s">
        <v>120</v>
      </c>
      <c r="E35" s="36" t="s">
        <v>139</v>
      </c>
      <c r="F35" s="36" t="s">
        <v>139</v>
      </c>
      <c r="G35" s="36" t="s">
        <v>182</v>
      </c>
      <c r="H35" s="38"/>
      <c r="I35" s="36" t="s">
        <v>139</v>
      </c>
      <c r="J35" s="37">
        <v>1</v>
      </c>
      <c r="K35" s="11">
        <f t="shared" si="1"/>
        <v>5</v>
      </c>
      <c r="L35" s="53" t="s">
        <v>13</v>
      </c>
      <c r="M35" s="12">
        <v>0.92</v>
      </c>
      <c r="N35" s="55">
        <f t="shared" si="2"/>
        <v>0.92</v>
      </c>
      <c r="O35" s="12">
        <v>0.92</v>
      </c>
      <c r="P35" s="56">
        <f t="shared" si="0"/>
        <v>4.6000000000000005</v>
      </c>
      <c r="Q35" s="9"/>
    </row>
    <row r="36" spans="1:18" ht="45" x14ac:dyDescent="0.25">
      <c r="A36" s="47">
        <v>34</v>
      </c>
      <c r="B36" s="61"/>
      <c r="C36" s="36" t="s">
        <v>85</v>
      </c>
      <c r="D36" s="36" t="s">
        <v>29</v>
      </c>
      <c r="E36" s="36" t="s">
        <v>140</v>
      </c>
      <c r="F36" s="36" t="s">
        <v>140</v>
      </c>
      <c r="G36" s="37"/>
      <c r="H36" s="38"/>
      <c r="I36" s="36" t="s">
        <v>140</v>
      </c>
      <c r="J36" s="37">
        <v>1</v>
      </c>
      <c r="K36" s="11">
        <f t="shared" si="1"/>
        <v>5</v>
      </c>
      <c r="L36" s="53" t="s">
        <v>207</v>
      </c>
      <c r="M36" s="12">
        <v>0.47</v>
      </c>
      <c r="N36" s="55">
        <f t="shared" si="2"/>
        <v>0.47</v>
      </c>
      <c r="O36" s="12">
        <v>0.47</v>
      </c>
      <c r="P36" s="56">
        <f t="shared" si="0"/>
        <v>2.3499999999999996</v>
      </c>
      <c r="Q36" s="9"/>
    </row>
    <row r="37" spans="1:18" x14ac:dyDescent="0.25">
      <c r="A37" s="47">
        <v>35</v>
      </c>
      <c r="B37" s="74" t="s">
        <v>210</v>
      </c>
      <c r="C37" s="36" t="s">
        <v>86</v>
      </c>
      <c r="D37" s="36" t="s">
        <v>121</v>
      </c>
      <c r="E37" s="36" t="s">
        <v>141</v>
      </c>
      <c r="F37" s="36" t="s">
        <v>168</v>
      </c>
      <c r="G37" s="36" t="s">
        <v>53</v>
      </c>
      <c r="H37" s="38"/>
      <c r="I37" s="36" t="s">
        <v>168</v>
      </c>
      <c r="J37" s="37">
        <v>2</v>
      </c>
      <c r="K37" s="11">
        <f t="shared" si="1"/>
        <v>10</v>
      </c>
      <c r="L37" s="53" t="s">
        <v>13</v>
      </c>
      <c r="M37" s="12">
        <v>2.61</v>
      </c>
      <c r="N37" s="55">
        <f t="shared" si="2"/>
        <v>5.22</v>
      </c>
      <c r="O37" s="12">
        <v>2.3479999999999999</v>
      </c>
      <c r="P37" s="56">
        <f t="shared" si="0"/>
        <v>23.479999999999997</v>
      </c>
      <c r="Q37" s="9"/>
    </row>
    <row r="38" spans="1:18" x14ac:dyDescent="0.25">
      <c r="A38" s="47">
        <v>36</v>
      </c>
      <c r="B38" s="75"/>
      <c r="C38" s="36" t="s">
        <v>87</v>
      </c>
      <c r="D38" s="36" t="s">
        <v>30</v>
      </c>
      <c r="E38" s="36" t="s">
        <v>142</v>
      </c>
      <c r="F38" s="36" t="s">
        <v>169</v>
      </c>
      <c r="G38" s="36" t="s">
        <v>183</v>
      </c>
      <c r="H38" s="38" t="s">
        <v>220</v>
      </c>
      <c r="I38" s="36" t="s">
        <v>169</v>
      </c>
      <c r="J38" s="37">
        <v>1</v>
      </c>
      <c r="K38" s="11">
        <f t="shared" si="1"/>
        <v>5</v>
      </c>
      <c r="L38" s="53" t="s">
        <v>13</v>
      </c>
      <c r="M38" s="82">
        <v>0.85</v>
      </c>
      <c r="N38" s="55">
        <f t="shared" si="2"/>
        <v>0.85</v>
      </c>
      <c r="O38" s="12">
        <v>0.85</v>
      </c>
      <c r="P38" s="56">
        <f t="shared" si="0"/>
        <v>4.25</v>
      </c>
      <c r="Q38" s="9" t="s">
        <v>221</v>
      </c>
    </row>
    <row r="39" spans="1:18" ht="30" x14ac:dyDescent="0.25">
      <c r="A39" s="47">
        <v>37</v>
      </c>
      <c r="B39" s="75"/>
      <c r="C39" s="36" t="s">
        <v>25</v>
      </c>
      <c r="D39" s="36" t="s">
        <v>31</v>
      </c>
      <c r="E39" s="36" t="s">
        <v>40</v>
      </c>
      <c r="F39" s="36" t="s">
        <v>40</v>
      </c>
      <c r="G39" s="36" t="s">
        <v>54</v>
      </c>
      <c r="H39" s="38"/>
      <c r="I39" s="36" t="s">
        <v>40</v>
      </c>
      <c r="J39" s="37">
        <v>1</v>
      </c>
      <c r="K39" s="11">
        <f t="shared" si="1"/>
        <v>5</v>
      </c>
      <c r="L39" s="53" t="s">
        <v>13</v>
      </c>
      <c r="M39" s="12">
        <v>0.54</v>
      </c>
      <c r="N39" s="55">
        <f t="shared" si="2"/>
        <v>0.54</v>
      </c>
      <c r="O39" s="12">
        <v>0.54</v>
      </c>
      <c r="P39" s="56">
        <f t="shared" si="0"/>
        <v>2.7</v>
      </c>
      <c r="Q39" s="9"/>
    </row>
    <row r="40" spans="1:18" ht="15.75" thickBot="1" x14ac:dyDescent="0.3">
      <c r="A40" s="48">
        <v>38</v>
      </c>
      <c r="B40" s="75"/>
      <c r="C40" s="36" t="s">
        <v>88</v>
      </c>
      <c r="D40" s="36" t="s">
        <v>32</v>
      </c>
      <c r="E40" s="36" t="s">
        <v>143</v>
      </c>
      <c r="F40" s="36" t="s">
        <v>170</v>
      </c>
      <c r="G40" s="37"/>
      <c r="H40" s="38"/>
      <c r="I40" s="36" t="s">
        <v>170</v>
      </c>
      <c r="J40" s="37">
        <v>1</v>
      </c>
      <c r="K40" s="11">
        <f t="shared" si="1"/>
        <v>5</v>
      </c>
      <c r="L40" s="53" t="s">
        <v>13</v>
      </c>
      <c r="M40" s="12">
        <v>0.95</v>
      </c>
      <c r="N40" s="55">
        <f t="shared" si="2"/>
        <v>0.95</v>
      </c>
      <c r="O40" s="12">
        <v>0.95</v>
      </c>
      <c r="P40" s="56">
        <f t="shared" si="0"/>
        <v>4.75</v>
      </c>
      <c r="Q40" s="9"/>
    </row>
    <row r="41" spans="1:18" ht="15.75" thickBot="1" x14ac:dyDescent="0.3">
      <c r="A41" s="49">
        <v>39</v>
      </c>
      <c r="B41" s="76"/>
      <c r="C41" s="36" t="s">
        <v>89</v>
      </c>
      <c r="D41" s="36" t="s">
        <v>122</v>
      </c>
      <c r="E41" s="36" t="s">
        <v>144</v>
      </c>
      <c r="F41" s="36" t="s">
        <v>144</v>
      </c>
      <c r="G41" s="36" t="s">
        <v>53</v>
      </c>
      <c r="H41" s="65"/>
      <c r="I41" s="36" t="s">
        <v>144</v>
      </c>
      <c r="J41" s="37">
        <v>1</v>
      </c>
      <c r="K41" s="42">
        <f t="shared" si="1"/>
        <v>5</v>
      </c>
      <c r="L41" s="53" t="s">
        <v>13</v>
      </c>
      <c r="M41" s="15">
        <v>1.23</v>
      </c>
      <c r="N41" s="60">
        <f t="shared" si="2"/>
        <v>1.23</v>
      </c>
      <c r="O41" s="15">
        <v>1.23</v>
      </c>
      <c r="P41" s="56">
        <f t="shared" si="0"/>
        <v>6.15</v>
      </c>
      <c r="Q41" s="43"/>
    </row>
    <row r="42" spans="1:18" ht="15.75" thickBot="1" x14ac:dyDescent="0.3">
      <c r="A42" s="49">
        <v>40</v>
      </c>
      <c r="B42" s="71" t="s">
        <v>219</v>
      </c>
      <c r="C42" s="66" t="s">
        <v>90</v>
      </c>
      <c r="D42" s="66" t="s">
        <v>123</v>
      </c>
      <c r="E42" s="66" t="s">
        <v>145</v>
      </c>
      <c r="F42" s="66" t="s">
        <v>145</v>
      </c>
      <c r="G42" s="66" t="s">
        <v>184</v>
      </c>
      <c r="H42" s="39"/>
      <c r="I42" s="66" t="s">
        <v>197</v>
      </c>
      <c r="J42" s="67">
        <v>1</v>
      </c>
      <c r="K42" s="16">
        <f t="shared" si="1"/>
        <v>5</v>
      </c>
      <c r="L42" s="68" t="s">
        <v>208</v>
      </c>
      <c r="M42" s="17">
        <v>0.56999999999999995</v>
      </c>
      <c r="N42" s="69">
        <f t="shared" si="2"/>
        <v>0.56999999999999995</v>
      </c>
      <c r="O42" s="17">
        <v>0.56999999999999995</v>
      </c>
      <c r="P42" s="70">
        <f t="shared" si="0"/>
        <v>2.8499999999999996</v>
      </c>
      <c r="Q42" s="23" t="s">
        <v>209</v>
      </c>
    </row>
    <row r="43" spans="1:18" ht="19.5" thickBot="1" x14ac:dyDescent="0.35">
      <c r="A43" s="26"/>
      <c r="B43"/>
      <c r="C43"/>
      <c r="D43"/>
      <c r="E43"/>
      <c r="F43"/>
      <c r="G43"/>
      <c r="H43"/>
      <c r="I43"/>
      <c r="J43" s="81" t="s">
        <v>6</v>
      </c>
      <c r="K43" s="81"/>
      <c r="L43" s="81"/>
      <c r="M43" s="81"/>
      <c r="N43" s="2"/>
      <c r="O43" s="3"/>
      <c r="P43" s="3">
        <f>SUM(P3:P42)</f>
        <v>187.04499999999996</v>
      </c>
      <c r="Q43" s="19"/>
      <c r="R43" s="1">
        <f ca="1">R43:X48</f>
        <v>0</v>
      </c>
    </row>
    <row r="44" spans="1:18" ht="19.5" thickBot="1" x14ac:dyDescent="0.35">
      <c r="A44" s="22"/>
      <c r="B44"/>
      <c r="C44"/>
      <c r="D44"/>
      <c r="E44"/>
      <c r="F44"/>
      <c r="G44"/>
      <c r="H44"/>
      <c r="I44"/>
      <c r="J44" s="77" t="s">
        <v>10</v>
      </c>
      <c r="K44" s="77"/>
      <c r="L44" s="77"/>
      <c r="M44" s="77"/>
      <c r="N44" s="4">
        <f>SUM(N3:N42)</f>
        <v>42.482499999999995</v>
      </c>
      <c r="O44" s="5"/>
      <c r="P44" s="5">
        <f>P43/5</f>
        <v>37.408999999999992</v>
      </c>
      <c r="Q44" s="6"/>
    </row>
  </sheetData>
  <mergeCells count="9">
    <mergeCell ref="B3:B10"/>
    <mergeCell ref="B37:B41"/>
    <mergeCell ref="J44:M44"/>
    <mergeCell ref="A1:O1"/>
    <mergeCell ref="J43:M43"/>
    <mergeCell ref="B14:B18"/>
    <mergeCell ref="B26:B32"/>
    <mergeCell ref="B12:B13"/>
    <mergeCell ref="B23:B25"/>
  </mergeCells>
  <conditionalFormatting sqref="N44 Q44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{4D908242-0CAE-411C-A7D1-5924318D99E1}</x14:id>
        </ext>
      </extLst>
    </cfRule>
  </conditionalFormatting>
  <conditionalFormatting sqref="K3:K4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42">
    <cfRule type="dataBar" priority="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{E90D3905-D18A-4314-85F8-BF4924CFF615}</x14:id>
        </ext>
      </extLst>
    </cfRule>
  </conditionalFormatting>
  <conditionalFormatting sqref="Q3:Q42">
    <cfRule type="dataBar" priority="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{40DC3694-FF5B-41E0-80BB-7AB614178D12}</x14:id>
        </ext>
      </extLst>
    </cfRule>
  </conditionalFormatting>
  <conditionalFormatting sqref="P3:P42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{9F41C311-B53F-4FDE-A999-535E1BB8B4D8}</x14:id>
        </ext>
      </extLst>
    </cfRule>
  </conditionalFormatting>
  <hyperlinks>
    <hyperlink ref="L3" r:id="rId1" xr:uid="{4DBC9A19-DBFA-40D5-B09A-CF6ED6B374AF}"/>
    <hyperlink ref="L4" r:id="rId2" xr:uid="{A5053C56-7668-4345-9D87-1CEAD6D157B8}"/>
    <hyperlink ref="L5" r:id="rId3" xr:uid="{56299A6B-A650-4943-874B-D2D49E844038}"/>
    <hyperlink ref="L6" r:id="rId4" xr:uid="{0666548B-3289-4C71-8159-937EB85F19D3}"/>
    <hyperlink ref="L7" r:id="rId5" xr:uid="{B3125F31-438B-4A8A-BB55-51B155FB6ECA}"/>
    <hyperlink ref="L8" r:id="rId6" xr:uid="{DFE1508D-26C4-404B-ADA3-01384438930C}"/>
    <hyperlink ref="L9" r:id="rId7" xr:uid="{B684E7B2-ABA9-4935-B0C9-12B846FEACF9}"/>
    <hyperlink ref="L10" r:id="rId8" xr:uid="{BE0D1E1E-B634-4F9C-A989-EEF4549F2AD1}"/>
    <hyperlink ref="L11" r:id="rId9" xr:uid="{E0399880-BF1D-4499-85E7-7997C4AFE2BA}"/>
    <hyperlink ref="L23" r:id="rId10" xr:uid="{E224E917-8A90-453E-8867-DD35168CABB0}"/>
    <hyperlink ref="L12" r:id="rId11" xr:uid="{5FA5B34B-88E5-4903-A71C-57CDA69B0C29}"/>
    <hyperlink ref="L14" r:id="rId12" xr:uid="{6EB0E708-DC8E-411D-8220-C6939207635F}"/>
    <hyperlink ref="L15" r:id="rId13" xr:uid="{BE6741FF-1F33-458C-BE01-ED2FA68A8E00}"/>
    <hyperlink ref="L17" r:id="rId14" xr:uid="{24578ABD-33AD-4CF1-A582-2DC5530805F8}"/>
    <hyperlink ref="L18" r:id="rId15" xr:uid="{9960BBEB-4368-4BF4-ABEA-A8471E609C4F}"/>
    <hyperlink ref="L19" r:id="rId16" xr:uid="{19A26E20-56F1-4D36-89A6-26D95EFC7CE3}"/>
    <hyperlink ref="L21" r:id="rId17" xr:uid="{76AD54C3-583B-42F2-AA4F-5799ECCB7BC9}"/>
    <hyperlink ref="L24" r:id="rId18" xr:uid="{BF473D43-3F57-499C-9C68-74AB3CC9FF01}"/>
    <hyperlink ref="L26" r:id="rId19" xr:uid="{84D88818-3945-4B80-932D-D8378551244A}"/>
    <hyperlink ref="L25" r:id="rId20" xr:uid="{EB763F23-6F48-4086-9F0F-D0CDBA523AAE}"/>
    <hyperlink ref="L27" r:id="rId21" xr:uid="{9A0D14D3-F00F-4A4B-93EF-35B092DA0124}"/>
    <hyperlink ref="L28" r:id="rId22" xr:uid="{54630E20-FA0D-4084-8146-29EC29664374}"/>
    <hyperlink ref="L29" r:id="rId23" xr:uid="{8DF3F6F3-B839-41D8-8FC4-A33188A89563}"/>
    <hyperlink ref="L30" r:id="rId24" xr:uid="{4BB6F4AD-E9C4-410A-B580-B2D366B04A23}"/>
    <hyperlink ref="L31" r:id="rId25" xr:uid="{D68C2674-3238-4171-A02F-65935AF4E029}"/>
    <hyperlink ref="L32" r:id="rId26" xr:uid="{6CFEC2B1-EE39-4321-9450-9741C64295B7}"/>
    <hyperlink ref="L35" r:id="rId27" xr:uid="{0BF1C0F6-AF89-4C5A-9BD6-E770A355C2E6}"/>
    <hyperlink ref="L36" r:id="rId28" xr:uid="{AB1554AF-9806-4451-AB26-DFDEEDF6BC6C}"/>
    <hyperlink ref="L37" r:id="rId29" xr:uid="{7E4FB65C-A9DB-4495-9BB9-8404C4695204}"/>
    <hyperlink ref="L38" r:id="rId30" xr:uid="{0AA2FCEB-CBDB-4701-A7F6-2992C4914810}"/>
    <hyperlink ref="L39" r:id="rId31" xr:uid="{2CA5494F-78AF-4667-8AD7-044D979F976D}"/>
    <hyperlink ref="L40" r:id="rId32" xr:uid="{518E68C5-5955-4F2A-A0EC-332D1885B463}"/>
    <hyperlink ref="L41" r:id="rId33" xr:uid="{DE1CF6A9-63EC-46C1-A821-90A3B91C2ACE}"/>
    <hyperlink ref="L42" r:id="rId34" xr:uid="{47AA0D8E-7052-4EB7-9A6E-D001AF83596E}"/>
    <hyperlink ref="L20" r:id="rId35" xr:uid="{18722FC2-7D6B-4ECE-9B63-C01C08C4AFE5}"/>
    <hyperlink ref="L16" r:id="rId36" xr:uid="{40FC72DC-6624-4691-A68E-F7C868231493}"/>
  </hyperlinks>
  <pageMargins left="0.7" right="0.7" top="0.75" bottom="0.75" header="0.3" footer="0.3"/>
  <pageSetup orientation="portrait" horizontalDpi="300" verticalDpi="300" r:id="rId3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908242-0CAE-411C-A7D1-5924318D99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N44 Q44</xm:sqref>
        </x14:conditionalFormatting>
        <x14:conditionalFormatting xmlns:xm="http://schemas.microsoft.com/office/excel/2006/main">
          <x14:cfRule type="dataBar" id="{E90D3905-D18A-4314-85F8-BF4924CFF6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N3:N42</xm:sqref>
        </x14:conditionalFormatting>
        <x14:conditionalFormatting xmlns:xm="http://schemas.microsoft.com/office/excel/2006/main">
          <x14:cfRule type="dataBar" id="{40DC3694-FF5B-41E0-80BB-7AB614178D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Q3:Q42</xm:sqref>
        </x14:conditionalFormatting>
        <x14:conditionalFormatting xmlns:xm="http://schemas.microsoft.com/office/excel/2006/main">
          <x14:cfRule type="dataBar" id="{9F41C311-B53F-4FDE-A999-535E1BB8B4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SIDRA</dc:creator>
  <cp:lastModifiedBy>user</cp:lastModifiedBy>
  <dcterms:created xsi:type="dcterms:W3CDTF">2020-10-13T11:47:55Z</dcterms:created>
  <dcterms:modified xsi:type="dcterms:W3CDTF">2021-03-03T14:10:36Z</dcterms:modified>
</cp:coreProperties>
</file>