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park\Tyler-Library\Documents\"/>
    </mc:Choice>
  </mc:AlternateContent>
  <xr:revisionPtr revIDLastSave="0" documentId="13_ncr:1_{1C7D47F6-9A20-4609-9C43-C8CDAFC2A841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Q43" i="1" l="1"/>
  <c r="Q14" i="1" l="1"/>
  <c r="M15" i="1" l="1"/>
  <c r="Q15" i="1"/>
  <c r="Q6" i="1"/>
  <c r="Q5" i="1"/>
  <c r="Q4" i="1"/>
  <c r="Q7" i="1"/>
  <c r="Q8" i="1"/>
  <c r="Q9" i="1"/>
  <c r="Q10" i="1"/>
  <c r="Q11" i="1"/>
  <c r="Q23" i="1"/>
  <c r="Q12" i="1"/>
  <c r="Q16" i="1"/>
  <c r="Q17" i="1"/>
  <c r="Q18" i="1"/>
  <c r="Q19" i="1"/>
  <c r="Q20" i="1"/>
  <c r="Q21" i="1"/>
  <c r="Q24" i="1"/>
  <c r="Q25" i="1"/>
  <c r="Q26" i="1"/>
  <c r="Q27" i="1"/>
  <c r="Q28" i="1"/>
  <c r="Q29" i="1"/>
  <c r="Q30" i="1"/>
  <c r="Q31" i="1"/>
  <c r="Q32" i="1"/>
  <c r="Q35" i="1"/>
  <c r="Q37" i="1"/>
  <c r="Q39" i="1"/>
  <c r="Q40" i="1"/>
  <c r="Q41" i="1"/>
  <c r="Q42" i="1"/>
  <c r="Q3" i="1"/>
  <c r="P8" i="1" l="1"/>
  <c r="P4" i="1"/>
  <c r="P5" i="1"/>
  <c r="P6" i="1"/>
  <c r="P7" i="1"/>
  <c r="P9" i="1"/>
  <c r="P10" i="1"/>
  <c r="P11" i="1"/>
  <c r="P23" i="1"/>
  <c r="P12" i="1"/>
  <c r="P14" i="1"/>
  <c r="P15" i="1"/>
  <c r="P16" i="1"/>
  <c r="P17" i="1"/>
  <c r="P18" i="1"/>
  <c r="P19" i="1"/>
  <c r="P20" i="1"/>
  <c r="P21" i="1"/>
  <c r="P24" i="1"/>
  <c r="P25" i="1"/>
  <c r="P26" i="1"/>
  <c r="P27" i="1"/>
  <c r="P28" i="1"/>
  <c r="P29" i="1"/>
  <c r="P30" i="1"/>
  <c r="P31" i="1"/>
  <c r="P32" i="1"/>
  <c r="P35" i="1"/>
  <c r="P36" i="1"/>
  <c r="P37" i="1"/>
  <c r="P38" i="1"/>
  <c r="P39" i="1"/>
  <c r="P40" i="1"/>
  <c r="P41" i="1"/>
  <c r="P42" i="1"/>
  <c r="M6" i="1"/>
  <c r="S6" i="1" s="1"/>
  <c r="M4" i="1"/>
  <c r="S4" i="1" s="1"/>
  <c r="M3" i="1"/>
  <c r="S3" i="1" s="1"/>
  <c r="M21" i="1"/>
  <c r="S21" i="1" s="1"/>
  <c r="M22" i="1"/>
  <c r="M24" i="1"/>
  <c r="S24" i="1" s="1"/>
  <c r="M25" i="1"/>
  <c r="S25" i="1" s="1"/>
  <c r="M26" i="1"/>
  <c r="S26" i="1" s="1"/>
  <c r="M27" i="1"/>
  <c r="S27" i="1" s="1"/>
  <c r="M28" i="1"/>
  <c r="S28" i="1" s="1"/>
  <c r="M29" i="1"/>
  <c r="S29" i="1" s="1"/>
  <c r="M30" i="1"/>
  <c r="S30" i="1" s="1"/>
  <c r="M31" i="1"/>
  <c r="S31" i="1" s="1"/>
  <c r="M32" i="1"/>
  <c r="S32" i="1" s="1"/>
  <c r="M33" i="1"/>
  <c r="M34" i="1"/>
  <c r="M35" i="1"/>
  <c r="S35" i="1" s="1"/>
  <c r="M36" i="1"/>
  <c r="S36" i="1" s="1"/>
  <c r="M37" i="1"/>
  <c r="S37" i="1" s="1"/>
  <c r="M38" i="1"/>
  <c r="S38" i="1" s="1"/>
  <c r="M39" i="1"/>
  <c r="S39" i="1" s="1"/>
  <c r="M40" i="1"/>
  <c r="S40" i="1" s="1"/>
  <c r="M41" i="1"/>
  <c r="S41" i="1" s="1"/>
  <c r="M42" i="1"/>
  <c r="S42" i="1" s="1"/>
  <c r="M17" i="1"/>
  <c r="S17" i="1" s="1"/>
  <c r="M19" i="1"/>
  <c r="S19" i="1" s="1"/>
  <c r="M13" i="1"/>
  <c r="M9" i="1"/>
  <c r="S9" i="1" s="1"/>
  <c r="P3" i="1"/>
  <c r="P44" i="1" s="1"/>
  <c r="M5" i="1"/>
  <c r="S5" i="1" s="1"/>
  <c r="M7" i="1"/>
  <c r="S7" i="1" s="1"/>
  <c r="M8" i="1"/>
  <c r="S8" i="1" s="1"/>
  <c r="M10" i="1"/>
  <c r="S10" i="1" s="1"/>
  <c r="M11" i="1"/>
  <c r="S11" i="1" s="1"/>
  <c r="M23" i="1"/>
  <c r="S23" i="1" s="1"/>
  <c r="M12" i="1"/>
  <c r="S12" i="1" s="1"/>
  <c r="M14" i="1"/>
  <c r="S14" i="1" s="1"/>
  <c r="S15" i="1"/>
  <c r="M16" i="1"/>
  <c r="S16" i="1" s="1"/>
  <c r="M18" i="1"/>
  <c r="S18" i="1" s="1"/>
  <c r="M20" i="1"/>
  <c r="S20" i="1" s="1"/>
  <c r="S43" i="1" l="1"/>
  <c r="S44" i="1" s="1"/>
  <c r="U43" i="1" l="1"/>
</calcChain>
</file>

<file path=xl/sharedStrings.xml><?xml version="1.0" encoding="utf-8"?>
<sst xmlns="http://schemas.openxmlformats.org/spreadsheetml/2006/main" count="365" uniqueCount="257">
  <si>
    <t>S. No.</t>
  </si>
  <si>
    <t>Description</t>
  </si>
  <si>
    <t>Designator</t>
  </si>
  <si>
    <t>Footprint (Package)</t>
  </si>
  <si>
    <t>Manufacturer Part Number</t>
  </si>
  <si>
    <t>Value</t>
  </si>
  <si>
    <t xml:space="preserve">Total Component Cost </t>
  </si>
  <si>
    <t>Unit Cost(1)</t>
  </si>
  <si>
    <t>Total Cost(1)</t>
  </si>
  <si>
    <t>Quantity (Per Board)</t>
  </si>
  <si>
    <t>Single Board Cost</t>
  </si>
  <si>
    <t>Remarks</t>
  </si>
  <si>
    <t>DigiKey</t>
  </si>
  <si>
    <t>Alternate</t>
  </si>
  <si>
    <t>Unit Cost (5 Boards)</t>
  </si>
  <si>
    <t>Bill of Material (BOM) for  Video Isolator</t>
  </si>
  <si>
    <t>Total Cost (5)</t>
  </si>
  <si>
    <t>10K</t>
  </si>
  <si>
    <t>CAP CER 10UF 25V X5R 0603</t>
  </si>
  <si>
    <t/>
  </si>
  <si>
    <t>Solder Bridge ON</t>
  </si>
  <si>
    <t>SWITCH TACTILE SPST-NO 0.05A 12V</t>
  </si>
  <si>
    <t>IC REG LINEAR 3.3V 1A 8XDFN</t>
  </si>
  <si>
    <t>J1</t>
  </si>
  <si>
    <t>J2</t>
  </si>
  <si>
    <t>R19</t>
  </si>
  <si>
    <t>SW2</t>
  </si>
  <si>
    <t>U3</t>
  </si>
  <si>
    <t>U4</t>
  </si>
  <si>
    <t>U5</t>
  </si>
  <si>
    <t>CAP 0201</t>
  </si>
  <si>
    <t>Cap0402</t>
  </si>
  <si>
    <t>Cap0603</t>
  </si>
  <si>
    <t>Res-0201</t>
  </si>
  <si>
    <t>Res0402</t>
  </si>
  <si>
    <t>Res0603</t>
  </si>
  <si>
    <t>Solder Bridge</t>
  </si>
  <si>
    <t>NCP186AMX330TAG</t>
  </si>
  <si>
    <t>GRM188R61E106KA73D</t>
  </si>
  <si>
    <t>4.7uF</t>
  </si>
  <si>
    <t>22uF</t>
  </si>
  <si>
    <t>0.1uF</t>
  </si>
  <si>
    <t>10uF</t>
  </si>
  <si>
    <t>100K</t>
  </si>
  <si>
    <t>1K</t>
  </si>
  <si>
    <t>Murata</t>
  </si>
  <si>
    <t>Samsung</t>
  </si>
  <si>
    <t>Yageo</t>
  </si>
  <si>
    <t>Stackpole Electronics</t>
  </si>
  <si>
    <t>KOA Speer</t>
  </si>
  <si>
    <t>Texas Instruments</t>
  </si>
  <si>
    <t>ON Semiconductor</t>
  </si>
  <si>
    <t>Manufacturer</t>
  </si>
  <si>
    <t>Components</t>
  </si>
  <si>
    <t>CAP CER 22UF 6.3V X5R 0805</t>
  </si>
  <si>
    <t>CAP CER 10000PF 16V X7R 0201</t>
  </si>
  <si>
    <t>CAP CER 0.1UF 25V X7R 0402</t>
  </si>
  <si>
    <t>CAP CER 1UF 25V X5R 0402</t>
  </si>
  <si>
    <t>CAP CER 2.2UF 25V X5R 0402</t>
  </si>
  <si>
    <t>CAP CER 4.7UF 6.3V X5R 0402</t>
  </si>
  <si>
    <t>0402 0.1 uF 50 V ±20% Tolerance X7R SMT Monolithic Ceramic Chip Capacitor</t>
  </si>
  <si>
    <t>DIODE GEN PURP 50V 215MA SOT23</t>
  </si>
  <si>
    <t>MOSFET P-CH 30V 4A SOT23F</t>
  </si>
  <si>
    <t>Pin Header 5 1 right-angle</t>
  </si>
  <si>
    <t>FIXED IND 1UH 6.5A 10 MOHM SMD</t>
  </si>
  <si>
    <t>FERRITE BEAD 600 OHM 0201 1LN</t>
  </si>
  <si>
    <t xml:space="preserve">10Ω 100MHz 500mA 1 50mΩ 0402 Ferrite Beads _x000D_
_x000D_
</t>
  </si>
  <si>
    <t>10Ω 100MHz 2.5A 1 50mΩ 0402 Ferrite Beads</t>
  </si>
  <si>
    <t>1uH ±20% 1A 180mΩ 0603 Inductors</t>
  </si>
  <si>
    <t xml:space="preserve">10uH ±20% 4A 62mΩ 0630,SMD,7.3x6.6mm Inductors (SMD) RoHS_x000D_
_x000D_
</t>
  </si>
  <si>
    <t>SMD,3.5x3.5mm Light Emitting Diodes (LED) RoHS</t>
  </si>
  <si>
    <t>NO 2700Hz 85dB @ 3V, 10cm 3V Φ9mm SMD,9x3.2mm Buzzers RoHS</t>
  </si>
  <si>
    <t>Test Point ON</t>
  </si>
  <si>
    <t>MOSFET N-CH 50V 200MA SOT-23</t>
  </si>
  <si>
    <t>TRANS NPN 40V 0.2A SOT23</t>
  </si>
  <si>
    <t>GENERAL 0201 11% REEL (7INCH), RES SMD 10K OHM 1% 1/20W 0201</t>
  </si>
  <si>
    <t>RES SMD 1K OHM 1% 1/20W 0201</t>
  </si>
  <si>
    <t>RES 402K OHM 1% 1/10W 0603</t>
  </si>
  <si>
    <t>RES 100K OHM 1% 1/10W 0402</t>
  </si>
  <si>
    <t>RES 1M OHM 1% 1/10W 0402</t>
  </si>
  <si>
    <t>RES 4.7K OHM 1% 1/20W 0201</t>
  </si>
  <si>
    <t>RES 47 OHM 1% 1/20W 0201</t>
  </si>
  <si>
    <t>Conn Isolated Power Socket Strip SKT 20 POS 4.19mm Solder ST Thru-Hole 20 Terminal 1 Port Tube</t>
  </si>
  <si>
    <t>IC REG BOOST ADJ 4A 10VSON</t>
  </si>
  <si>
    <t>IC MCU 8BIT 16KB FLASH 20VQFN</t>
  </si>
  <si>
    <t>IC RTC CLK/CALENDAR I2C 8-SOIC</t>
  </si>
  <si>
    <t>IC REG BOOST SYNC 5V 0.45A 6SON</t>
  </si>
  <si>
    <t>CRYSTAL 32.7680KHZ 12.5PF SMD</t>
  </si>
  <si>
    <t>C1, C2, C3, C4, C5, C6</t>
  </si>
  <si>
    <t>C7, C8</t>
  </si>
  <si>
    <t>C9, C11, C12, C15, C18, C21, C23, C26, C30, C31, C32, C33, C34, C35, C36, C37, C38, C39, C40, C41, C42, C43, C44, C45, C46, C47, C48, C49, C50, C51, C52, C53, C54, C55, C56, C57, C58, C59, C60, C61, C62, C63, C64, C65, C66, C67, C68, C69, C70, C71, C72, C73, C74, C75, C76, C77, C78, C79, C80, C81, C82, C83, C84, C85, C86, C87, C88, C89, C90, C91, C92, C93, C94, C95, C96, C97, C98, C99, C100, C101, C102, C103, C104, C105, C106, C107, C108, C109, C110, C111, C112, C113, C114, C115, C116, C117, C118, C119, C120, C121, C122, C123, C124, C125, C126, C127, C128, C129, C130, C131, C132, C133, C134, C135, C136, C137, C138, C139, C140, C141, C142, C143, C144, C145, C146, C147, C148, C149, C150, C151, C152, C153, C154, C155, C156, C157, C158, C159, C160, C161, C162, C163, C164, C165, C166, C167, C168, C169, C170, C171, C172, C173, C174, C175, C176, C177, C178, C179, C180, C181, C182, C183, C184, C185, C186, C187, C188, C189</t>
  </si>
  <si>
    <t>C10, C13, C16, C19, C22, C24, C25, C27, C29</t>
  </si>
  <si>
    <t>C14, C17, C20</t>
  </si>
  <si>
    <t>C28</t>
  </si>
  <si>
    <t>C190</t>
  </si>
  <si>
    <t>C191</t>
  </si>
  <si>
    <t>D1, D2, D3, D4</t>
  </si>
  <si>
    <t>D5</t>
  </si>
  <si>
    <t>L1, L2</t>
  </si>
  <si>
    <t>L3, L4, L8, L10, L11, L12, L13</t>
  </si>
  <si>
    <t>L5</t>
  </si>
  <si>
    <t>L6, L7</t>
  </si>
  <si>
    <t>L9</t>
  </si>
  <si>
    <t>L14</t>
  </si>
  <si>
    <t>LED1, LED2, LED3, LED4, LED5, LED6, LED7, LED8, LED9, LED10, LED11, LED12, LED13, LED14, LED15, LED16, LED17, LED18, LED19, LED20, LED21, LED22, LED23, LED24, LED25, LED26, LED27, LED28, LED29, LED30, LED31, LED32, LED33, LED34, LED35, LED36, LED37, LED38, LED39, LED40, LED41, LED42, LED43, LED44, LED45, LED46, LED47, LED48, LED49, LED50, LED51, LED52, LED53, LED54, LED55, LED56, LED57, LED58, LED59, LED60, LED61, LED62, LED63, LED64, LED65, LED66, LED67, LED68, LED69, LED70, LED71, LED72, LED73, LED74, LED75, LED76, LED77, LED78, LED79, LED80, LED81, LED82, LED83, LED84, LED85, LED86, LED87, LED88, LED89, LED90, LED91, LED92, LED93, LED94, LED95, LED96, LED97, LED98, LED99, LED100, LED101, LED102, LED103, LED104, LED105, LED106, LED107, LED108, LED109, LED110, LED111, LED112, LED113, LED114, LED115, LED116, LED117, LED118, LED119, LED120, LED121, LED122, LED123, LED124, LED125, LED126, LED127, LED128, LED129, LED130, LED131, LED132, LED133, LED134, LED135, LED136, LED137, LED138, LED139, LED140, LED141, LED142, LED143, LED144, LED145, LED146, LED147, LED148, LED149, LED150, LED151, LED152, LED153, LED154, LED155, LED156, LED157, LED158, LED159, LED160</t>
  </si>
  <si>
    <t>LS1, LS2, LS3, LS4</t>
  </si>
  <si>
    <t>P1, P2, P3, P4, P5, P6, P7, P8, P9</t>
  </si>
  <si>
    <t>Q1, Q2, Q3, Q4, Q5, Q6, Q7, Q8, Q9, Q10, Q11</t>
  </si>
  <si>
    <t>Q12</t>
  </si>
  <si>
    <t>R1, R2, R3, R4, R5, R6, R7, R8, R9, R10, R20, R21, R22, R23, R24, R25, R26, R27, R32, R33, R34</t>
  </si>
  <si>
    <t>R11, R12</t>
  </si>
  <si>
    <t>R13, R15</t>
  </si>
  <si>
    <t>R14, R16</t>
  </si>
  <si>
    <t>R17, R18</t>
  </si>
  <si>
    <t>R28, R29, R30, R31</t>
  </si>
  <si>
    <t>SB1, SB2, SB3, SB4, SB7, SB8, SB9, SB10, SB11, SB12, SB13, SB14, SB15, SB16, SB17, SB18, SB19, SB20, SB_L1, SB_L2, SB_L3, SB_L4</t>
  </si>
  <si>
    <t>SB5, SB6</t>
  </si>
  <si>
    <t>SW1</t>
  </si>
  <si>
    <t>U1, U2</t>
  </si>
  <si>
    <t>U6</t>
  </si>
  <si>
    <t>X1</t>
  </si>
  <si>
    <t>Cap0805</t>
  </si>
  <si>
    <t>SOT23-3</t>
  </si>
  <si>
    <t>SOT-23F</t>
  </si>
  <si>
    <t>PZ254V-11-05P</t>
  </si>
  <si>
    <t>THT PAD</t>
  </si>
  <si>
    <t>1255AY-1R0N=P3</t>
  </si>
  <si>
    <t>IND 0201</t>
  </si>
  <si>
    <t>IND 0402 (1005 Metric)</t>
  </si>
  <si>
    <t>HCB1005MF-100T25</t>
  </si>
  <si>
    <t>IND 0603</t>
  </si>
  <si>
    <t>MCS0630-100MN1</t>
  </si>
  <si>
    <t>WS2812B-Mini</t>
  </si>
  <si>
    <t>YS-SBZ9032C03R16</t>
  </si>
  <si>
    <t>TEST POINT</t>
  </si>
  <si>
    <t>Solder Bridge throgh hole</t>
  </si>
  <si>
    <t>B3U-1000P</t>
  </si>
  <si>
    <t>PBS-110</t>
  </si>
  <si>
    <t>10-VSON (3x3)</t>
  </si>
  <si>
    <t>20-QFN</t>
  </si>
  <si>
    <t>8-SO</t>
  </si>
  <si>
    <t>TPS61240DRVR</t>
  </si>
  <si>
    <t>CM200C32768DZFT</t>
  </si>
  <si>
    <t>GRM21BR60J226ME39K</t>
  </si>
  <si>
    <t>GRM033R71C103KE14D</t>
  </si>
  <si>
    <t>CC0402KRX7R8BB104</t>
  </si>
  <si>
    <t>GRM155R61E105KA12D</t>
  </si>
  <si>
    <t>CL05A225KA5NUNC</t>
  </si>
  <si>
    <t>CC0402MRX5R5BB475</t>
  </si>
  <si>
    <t>GRM155R71H104ME14D</t>
  </si>
  <si>
    <t>BAL74,215</t>
  </si>
  <si>
    <t>SSM3J334R,LF</t>
  </si>
  <si>
    <t>MMZ0603S601CT000</t>
  </si>
  <si>
    <t>GZ1005D100TF</t>
  </si>
  <si>
    <t>MGFL1608F1R0MT-LF</t>
  </si>
  <si>
    <t>BSS138LT1G</t>
  </si>
  <si>
    <t>MMBT3904-TP</t>
  </si>
  <si>
    <t>RC0201FR-0710KL</t>
  </si>
  <si>
    <t>RC0201FR-071KL</t>
  </si>
  <si>
    <t>RK73H1JTTD4023F</t>
  </si>
  <si>
    <t>RK73H1ETTP1003F</t>
  </si>
  <si>
    <t>RK73G1ETTP1004F</t>
  </si>
  <si>
    <t>RMCF0201FT4K70</t>
  </si>
  <si>
    <t>RK73H1HTTC47R0F</t>
  </si>
  <si>
    <t>Solder Bridge Trough hole</t>
  </si>
  <si>
    <t>TPS61230DRCR</t>
  </si>
  <si>
    <t>ATTINY1616-MNR</t>
  </si>
  <si>
    <t>PCF8563T/5,518</t>
  </si>
  <si>
    <t>NXP Semiconductors</t>
  </si>
  <si>
    <t>Toshiba</t>
  </si>
  <si>
    <t>XFCN</t>
  </si>
  <si>
    <t>TDK</t>
  </si>
  <si>
    <t>Sunlord</t>
  </si>
  <si>
    <t>TAI-TECH</t>
  </si>
  <si>
    <t>microgate</t>
  </si>
  <si>
    <t>PSA(Prosperity Dielectrics)</t>
  </si>
  <si>
    <t>Worldsemi</t>
  </si>
  <si>
    <t>Fengming</t>
  </si>
  <si>
    <t>MCC</t>
  </si>
  <si>
    <t>Omron</t>
  </si>
  <si>
    <t>Microchip</t>
  </si>
  <si>
    <t>Citizen</t>
  </si>
  <si>
    <t>10nF</t>
  </si>
  <si>
    <t>100nF</t>
  </si>
  <si>
    <t>1µF</t>
  </si>
  <si>
    <t>2.2uF</t>
  </si>
  <si>
    <t>THT PADS</t>
  </si>
  <si>
    <t>1uH</t>
  </si>
  <si>
    <t>Test Point</t>
  </si>
  <si>
    <t>402K</t>
  </si>
  <si>
    <t>1M</t>
  </si>
  <si>
    <t>4.7K</t>
  </si>
  <si>
    <t>47R</t>
  </si>
  <si>
    <t>Solder Bridge_H</t>
  </si>
  <si>
    <t>32.7680KHZ</t>
  </si>
  <si>
    <t>LCSC</t>
  </si>
  <si>
    <t>-</t>
  </si>
  <si>
    <t>Aliexpress</t>
  </si>
  <si>
    <t>MOQ total</t>
  </si>
  <si>
    <t>LCSC Part Number</t>
  </si>
  <si>
    <t>C77071</t>
  </si>
  <si>
    <t>C161481</t>
  </si>
  <si>
    <t xml:space="preserve">	C105883</t>
  </si>
  <si>
    <t>C77009</t>
  </si>
  <si>
    <t>C307418</t>
  </si>
  <si>
    <t>MOQ for 5 boards= 20</t>
  </si>
  <si>
    <t>C106859</t>
  </si>
  <si>
    <t>GRM155R71H104KE14D</t>
  </si>
  <si>
    <t>C77020</t>
  </si>
  <si>
    <t>LCSC Link</t>
  </si>
  <si>
    <t>Quantity (5)</t>
  </si>
  <si>
    <t>C344022</t>
  </si>
  <si>
    <t>C461224</t>
  </si>
  <si>
    <t>C396017</t>
  </si>
  <si>
    <t>C492404</t>
  </si>
  <si>
    <t>C275404</t>
  </si>
  <si>
    <t>C37654</t>
  </si>
  <si>
    <t>C155103</t>
  </si>
  <si>
    <t>C281108</t>
  </si>
  <si>
    <t>C385254</t>
  </si>
  <si>
    <t>C527089</t>
  </si>
  <si>
    <t>C409828</t>
  </si>
  <si>
    <t>LCSC MOQ (extra for 5 boards)</t>
  </si>
  <si>
    <t>C82045</t>
  </si>
  <si>
    <t>C77991</t>
  </si>
  <si>
    <t>C106225</t>
  </si>
  <si>
    <t>C138165</t>
  </si>
  <si>
    <t>C317193</t>
  </si>
  <si>
    <t>C131362</t>
  </si>
  <si>
    <t>C516088</t>
  </si>
  <si>
    <t>CR0201F4K70Q15Z</t>
  </si>
  <si>
    <t>C881378</t>
  </si>
  <si>
    <t>C369019</t>
  </si>
  <si>
    <t>C231329</t>
  </si>
  <si>
    <t>C139626</t>
  </si>
  <si>
    <t>C719823</t>
  </si>
  <si>
    <t>C7440</t>
  </si>
  <si>
    <t>C59567</t>
  </si>
  <si>
    <t>C389947</t>
  </si>
  <si>
    <t>17 pieces in stock</t>
  </si>
  <si>
    <t>ATTINY1616-MFR</t>
  </si>
  <si>
    <t>MOQ for 1 boards=20</t>
  </si>
  <si>
    <t>only multiple of 100 available</t>
  </si>
  <si>
    <t>Capacitor</t>
  </si>
  <si>
    <t>Diode</t>
  </si>
  <si>
    <t>Connector</t>
  </si>
  <si>
    <t>Inductor</t>
  </si>
  <si>
    <t>LED</t>
  </si>
  <si>
    <t>Buzzer</t>
  </si>
  <si>
    <t>Test point</t>
  </si>
  <si>
    <t>Solder bridge</t>
  </si>
  <si>
    <t>Transistor</t>
  </si>
  <si>
    <t>Resistor</t>
  </si>
  <si>
    <t>Switch</t>
  </si>
  <si>
    <t>Ics</t>
  </si>
  <si>
    <t>Crystal</t>
  </si>
  <si>
    <t>C237600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</si>
</sst>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&quot;$&quot;#,##0.00"/>
    <numFmt numFmtId="165" formatCode="_-[$$-409]* #,##0.00_ ;_-[$$-409]* \-#,##0.00\ ;_-[$$-409]* &quot;-&quot;??_ ;_-@_ "/>
    <numFmt numFmtId="166" formatCode="_-[$$-409]* #,##0.00000_ ;_-[$$-409]* \-#,##0.00000\ ;_-[$$-409]* &quot;-&quot;?????_ ;_-@_ 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33333"/>
      <name val="Arial"/>
      <family val="2"/>
    </font>
    <font>
      <sz val="10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" fillId="4" borderId="4" applyNumberFormat="0" applyAlignment="0" applyProtection="0"/>
  </cellStyleXfs>
  <cellXfs count="105">
    <xf numFmtId="0" fontId="0" fillId="0" borderId="0" xfId="0"/>
    <xf numFmtId="0" fontId="1" fillId="4" borderId="0" xfId="2" applyBorder="1"/>
    <xf numFmtId="165" fontId="6" fillId="3" borderId="0" xfId="0" applyNumberFormat="1" applyFont="1" applyFill="1"/>
    <xf numFmtId="165" fontId="7" fillId="3" borderId="0" xfId="0" applyNumberFormat="1" applyFont="1" applyFill="1"/>
    <xf numFmtId="165" fontId="7" fillId="3" borderId="5" xfId="0" applyNumberFormat="1" applyFont="1" applyFill="1" applyBorder="1" applyAlignment="1">
      <alignment horizontal="center"/>
    </xf>
    <xf numFmtId="165" fontId="7" fillId="3" borderId="0" xfId="0" applyNumberFormat="1" applyFont="1" applyFill="1" applyBorder="1"/>
    <xf numFmtId="165" fontId="7" fillId="3" borderId="1" xfId="0" applyNumberFormat="1" applyFont="1" applyFill="1" applyBorder="1" applyAlignment="1">
      <alignment horizontal="center"/>
    </xf>
    <xf numFmtId="165" fontId="4" fillId="0" borderId="6" xfId="0" applyNumberFormat="1" applyFont="1" applyBorder="1" applyAlignment="1">
      <alignment horizontal="center" vertical="center"/>
    </xf>
    <xf numFmtId="165" fontId="4" fillId="3" borderId="3" xfId="0" applyNumberFormat="1" applyFont="1" applyFill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0" fontId="0" fillId="0" borderId="1" xfId="0" quotePrefix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3" borderId="1" xfId="0" quotePrefix="1" applyFont="1" applyFill="1" applyBorder="1" applyAlignment="1">
      <alignment horizontal="center" vertical="center"/>
    </xf>
    <xf numFmtId="164" fontId="0" fillId="3" borderId="1" xfId="0" applyNumberFormat="1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7" fillId="3" borderId="14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/>
    </xf>
    <xf numFmtId="165" fontId="0" fillId="0" borderId="2" xfId="0" applyNumberFormat="1" applyFont="1" applyBorder="1" applyAlignment="1">
      <alignment horizontal="center" vertical="center"/>
    </xf>
    <xf numFmtId="166" fontId="4" fillId="0" borderId="2" xfId="0" applyNumberFormat="1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164" fontId="0" fillId="0" borderId="18" xfId="0" applyNumberFormat="1" applyFont="1" applyBorder="1" applyAlignment="1">
      <alignment horizontal="center" vertical="center"/>
    </xf>
    <xf numFmtId="165" fontId="4" fillId="0" borderId="22" xfId="0" applyNumberFormat="1" applyFont="1" applyBorder="1" applyAlignment="1">
      <alignment horizontal="center" vertical="center"/>
    </xf>
    <xf numFmtId="0" fontId="0" fillId="0" borderId="2" xfId="0" quotePrefix="1" applyFont="1" applyFill="1" applyBorder="1" applyAlignment="1">
      <alignment horizontal="center" vertical="center"/>
    </xf>
    <xf numFmtId="164" fontId="0" fillId="0" borderId="2" xfId="0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" xfId="1" applyBorder="1" applyAlignment="1" applyProtection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165" fontId="4" fillId="0" borderId="3" xfId="0" applyNumberFormat="1" applyFont="1" applyFill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 wrapText="1"/>
    </xf>
    <xf numFmtId="165" fontId="4" fillId="3" borderId="3" xfId="0" applyNumberFormat="1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65" fontId="7" fillId="3" borderId="0" xfId="0" applyNumberFormat="1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 vertical="center" wrapText="1"/>
    </xf>
    <xf numFmtId="0" fontId="8" fillId="2" borderId="23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0" fillId="0" borderId="2" xfId="0" quotePrefix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8" fontId="0" fillId="0" borderId="2" xfId="0" applyNumberFormat="1" applyFont="1" applyBorder="1" applyAlignment="1">
      <alignment horizontal="center" vertical="center"/>
    </xf>
    <xf numFmtId="0" fontId="3" fillId="0" borderId="1" xfId="1" applyBorder="1" applyAlignment="1" applyProtection="1">
      <alignment horizontal="center" vertical="center"/>
    </xf>
    <xf numFmtId="164" fontId="6" fillId="0" borderId="1" xfId="2" applyNumberFormat="1" applyFont="1" applyFill="1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 vertical="center"/>
    </xf>
    <xf numFmtId="166" fontId="4" fillId="0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11" fillId="0" borderId="1" xfId="1" applyFont="1" applyBorder="1" applyAlignment="1" applyProtection="1">
      <alignment horizontal="center" vertical="center"/>
    </xf>
    <xf numFmtId="165" fontId="0" fillId="0" borderId="1" xfId="0" applyNumberFormat="1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3" fillId="0" borderId="10" xfId="1" applyBorder="1" applyAlignment="1" applyProtection="1">
      <alignment horizontal="center" vertical="center"/>
    </xf>
    <xf numFmtId="165" fontId="0" fillId="0" borderId="10" xfId="0" applyNumberFormat="1" applyFont="1" applyBorder="1" applyAlignment="1">
      <alignment horizontal="center" vertical="center"/>
    </xf>
    <xf numFmtId="166" fontId="4" fillId="0" borderId="10" xfId="0" applyNumberFormat="1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0" fontId="0" fillId="0" borderId="12" xfId="0" quotePrefix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3" fillId="0" borderId="12" xfId="1" applyBorder="1" applyAlignment="1" applyProtection="1">
      <alignment horizontal="center" vertical="center"/>
    </xf>
    <xf numFmtId="164" fontId="0" fillId="0" borderId="12" xfId="0" applyNumberFormat="1" applyFont="1" applyBorder="1" applyAlignment="1">
      <alignment horizontal="center" vertical="center"/>
    </xf>
    <xf numFmtId="165" fontId="0" fillId="0" borderId="12" xfId="0" applyNumberFormat="1" applyFont="1" applyBorder="1" applyAlignment="1">
      <alignment horizontal="center" vertical="center"/>
    </xf>
    <xf numFmtId="166" fontId="4" fillId="0" borderId="12" xfId="0" applyNumberFormat="1" applyFont="1" applyFill="1" applyBorder="1" applyAlignment="1">
      <alignment horizontal="center" vertical="center"/>
    </xf>
    <xf numFmtId="165" fontId="4" fillId="0" borderId="13" xfId="0" applyNumberFormat="1" applyFont="1" applyBorder="1" applyAlignment="1">
      <alignment horizontal="center" vertical="center"/>
    </xf>
    <xf numFmtId="0" fontId="8" fillId="2" borderId="28" xfId="0" applyFont="1" applyFill="1" applyBorder="1" applyAlignment="1">
      <alignment horizontal="center" vertical="center"/>
    </xf>
    <xf numFmtId="0" fontId="0" fillId="0" borderId="18" xfId="0" quotePrefix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3" fillId="0" borderId="18" xfId="1" applyBorder="1" applyAlignment="1" applyProtection="1">
      <alignment horizontal="center" vertical="center"/>
    </xf>
    <xf numFmtId="165" fontId="0" fillId="0" borderId="18" xfId="0" applyNumberFormat="1" applyFont="1" applyBorder="1" applyAlignment="1">
      <alignment horizontal="center" vertical="center"/>
    </xf>
    <xf numFmtId="166" fontId="4" fillId="0" borderId="18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65" fontId="4" fillId="0" borderId="11" xfId="0" applyNumberFormat="1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wrapText="1"/>
    </xf>
    <xf numFmtId="0" fontId="8" fillId="2" borderId="7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wrapText="1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</cellXfs>
  <cellStyles count="3">
    <cellStyle name="Check Cell" xfId="2" builtinId="23"/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csc.com/product-detail/Multilayer-Ceramic-Capacitors-MLCC-SMD-SMT_Samsung-Electro-Mechanics-CL05A225KA5NUNC_C307418.html" TargetMode="External"/><Relationship Id="rId18" Type="http://schemas.openxmlformats.org/officeDocument/2006/relationships/hyperlink" Target="https://lcsc.com/product-detail/MOSFET_TOSHIBA-SSM3J334R-LF-T_C396017.html" TargetMode="External"/><Relationship Id="rId26" Type="http://schemas.openxmlformats.org/officeDocument/2006/relationships/hyperlink" Target="https://lcsc.com/product-detail/Chip-Resistor-Surface-Mount_KOA-Speer-Elec-RK73H1ETTP1003F_C131362.html" TargetMode="External"/><Relationship Id="rId3" Type="http://schemas.openxmlformats.org/officeDocument/2006/relationships/hyperlink" Target="https://lcsc.com/product-detail/Inductors-SMD_microgate-MGFL1608F1R0MT-LF_C281108.html" TargetMode="External"/><Relationship Id="rId21" Type="http://schemas.openxmlformats.org/officeDocument/2006/relationships/hyperlink" Target="https://lcsc.com/product-detail/MOSFET_ON-Semiconductor-BSS138LT1G_C82045.html" TargetMode="External"/><Relationship Id="rId34" Type="http://schemas.openxmlformats.org/officeDocument/2006/relationships/hyperlink" Target="https://lcsc.com/product-detail/DC-DC-Converters_Texas-Instruments-TPS61240DRVR_C59567.html" TargetMode="External"/><Relationship Id="rId7" Type="http://schemas.openxmlformats.org/officeDocument/2006/relationships/hyperlink" Target="https://lcsc.com/product-detail/Light-Emitting-Diodes-LED_Worldsemi-WS2812B-Mini_C527089.html" TargetMode="External"/><Relationship Id="rId12" Type="http://schemas.openxmlformats.org/officeDocument/2006/relationships/hyperlink" Target="https://lcsc.com/product-detail/Multilayer-Ceramic-Capacitors-MLCC-SMD-SMT_Murata-Electronics-GRM155R61E105KA12D_C77009.html" TargetMode="External"/><Relationship Id="rId17" Type="http://schemas.openxmlformats.org/officeDocument/2006/relationships/hyperlink" Target="https://lcsc.com/product-detail/Diodes-General-Purpose_Nexperia-BAL74-215_C461224.html" TargetMode="External"/><Relationship Id="rId25" Type="http://schemas.openxmlformats.org/officeDocument/2006/relationships/hyperlink" Target="https://lcsc.com/product-detail/Chip-Resistor-Surface-Mount_KOA-Speer-Elec-RK73H1JTTD4023F_C317193.html" TargetMode="External"/><Relationship Id="rId33" Type="http://schemas.openxmlformats.org/officeDocument/2006/relationships/hyperlink" Target="https://lcsc.com/product-detail/Dropout-Regulators-LDO_ON-Semiconductor-ON-NCP186AMX330TAG_C719823.html" TargetMode="External"/><Relationship Id="rId2" Type="http://schemas.openxmlformats.org/officeDocument/2006/relationships/hyperlink" Target="https://lcsc.com/product-detail/Ferrite-Beads-And-Chips_10R-25-at100MHz_C155103.html" TargetMode="External"/><Relationship Id="rId16" Type="http://schemas.openxmlformats.org/officeDocument/2006/relationships/hyperlink" Target="https://lcsc.com/product-detail/Multilayer-Ceramic-Capacitors-MLCC-SMD-SMT_Murata-Electronics-GRM188R61E106KA73D_C344022.html" TargetMode="External"/><Relationship Id="rId20" Type="http://schemas.openxmlformats.org/officeDocument/2006/relationships/hyperlink" Target="https://lcsc.com/product-detail/Ferrite-Beads_TDK_MMZ0603S601CT000_TDK-MMZ0603S601CT000_C275404.html" TargetMode="External"/><Relationship Id="rId29" Type="http://schemas.openxmlformats.org/officeDocument/2006/relationships/hyperlink" Target="https://lcsc.com/product-detail/Chip-Resistor-Surface-Mount_KOA-Speer-Elec-RK73H1HTTC47R0F_C369019.html" TargetMode="External"/><Relationship Id="rId1" Type="http://schemas.openxmlformats.org/officeDocument/2006/relationships/hyperlink" Target="https://lcsc.com/product-detail/Pin-Header-Female-Header_XFCN-PZ254V-11-05P_C492404.html" TargetMode="External"/><Relationship Id="rId6" Type="http://schemas.openxmlformats.org/officeDocument/2006/relationships/hyperlink" Target="https://www.aliexpress.com/item/4000073003810.html?spm=a2g0o.detail.1000014.12.c7942bbbojAz8r&amp;gps-id=pcDetailBottomMoreOtherSeller&amp;scm=1007.33416.215022.0&amp;scm_id=1007.33416.215022.0&amp;scm-url=1007.33416.215022.0&amp;pvid=187671d3-04d2-4120-9359-fd146916295c&amp;_t=gps-id:pcDetailBottomMoreOtherSeller,scm-url:1007.33416.215022.0,pvid:187671d3-04d2-4120-9359-fd146916295c,tpp_buckets:668%230%23131923%2354_668%23888%233325%2312_23416%230%23215022%237_23416%234721%2321967%23125_23416%234722%2321972%235_668%232846%238111%231996_668%232717%237564%23625_668%231000022185%231000066058%230_668%233422%2315392%23617_4452%230%23214000%230_4452%233474%2315675%23267_4452%234862%2324463%23772_4452%233098%239599%23426_4452%235108%2323442%2328_4452%233564%2316062%23354" TargetMode="External"/><Relationship Id="rId11" Type="http://schemas.openxmlformats.org/officeDocument/2006/relationships/hyperlink" Target="https://lcsc.com/product-detail/Multilayer-Ceramic-Capacitors-MLCC-SMD-SMT_YAGEO-CC0402KRX7R8BB104_C105883.html" TargetMode="External"/><Relationship Id="rId24" Type="http://schemas.openxmlformats.org/officeDocument/2006/relationships/hyperlink" Target="https://lcsc.com/product-detail/Chip-Resistor-Surface-Mount_YAGEO-RC0201FR-071KL_C138165.html" TargetMode="External"/><Relationship Id="rId32" Type="http://schemas.openxmlformats.org/officeDocument/2006/relationships/hyperlink" Target="https://lcsc.com/product-detail/Real-time-Clocks_NXP-Semicon-PCF8563T-5-518_C7440.html" TargetMode="External"/><Relationship Id="rId5" Type="http://schemas.openxmlformats.org/officeDocument/2006/relationships/hyperlink" Target="https://lcsc.com/product-detail/Buzzers_Fengming-YS-SBZ9032C03R16_C409828.html" TargetMode="External"/><Relationship Id="rId15" Type="http://schemas.openxmlformats.org/officeDocument/2006/relationships/hyperlink" Target="https://lcsc.com/product-detail/Multilayer-Ceramic-Capacitors-MLCC-SMD-SMT_Murata-Electronics-GRM155R71H104KE14D_C77020.html" TargetMode="External"/><Relationship Id="rId23" Type="http://schemas.openxmlformats.org/officeDocument/2006/relationships/hyperlink" Target="https://lcsc.com/product-detail/Chip-Resistor-Surface-Mount_YAGEO-RC0201FR-0710KL_C106225.html" TargetMode="External"/><Relationship Id="rId28" Type="http://schemas.openxmlformats.org/officeDocument/2006/relationships/hyperlink" Target="https://lcsc.com/product-detail/Chip-Resistor-Surface-Mount_Ever-Ohms-Tech-CR0201F4K70Q15Z_C881378.html" TargetMode="External"/><Relationship Id="rId10" Type="http://schemas.openxmlformats.org/officeDocument/2006/relationships/hyperlink" Target="https://lcsc.com/product-detail/Multilayer-Ceramic-Capacitors-MLCC-SMD-SMT_Murata-Electronics-GRM033R71C103KE14D_C161481.html" TargetMode="External"/><Relationship Id="rId19" Type="http://schemas.openxmlformats.org/officeDocument/2006/relationships/hyperlink" Target="https://lcsc.com/product-detail/Power-Inductors_Murata-Electronics-1255AY-1R0N-P3_C237600.html" TargetMode="External"/><Relationship Id="rId31" Type="http://schemas.openxmlformats.org/officeDocument/2006/relationships/hyperlink" Target="https://lcsc.com/product-detail/DC-DC-Converters_Texas-Instruments-TPS61230DRCR_C139626.html" TargetMode="External"/><Relationship Id="rId4" Type="http://schemas.openxmlformats.org/officeDocument/2006/relationships/hyperlink" Target="https://lcsc.com/product-detail/New-Arrivals_Prosperity-Dielectrics-Molding-6-6-7-3-3-0-20-10uH_C385254.html" TargetMode="External"/><Relationship Id="rId9" Type="http://schemas.openxmlformats.org/officeDocument/2006/relationships/hyperlink" Target="https://lcsc.com/product-detail/Multilayer-Ceramic-Capacitors-MLCC-SMD-SMT_Murata-Electronics-GRM21BR60J226ME39L_C77071.html" TargetMode="External"/><Relationship Id="rId14" Type="http://schemas.openxmlformats.org/officeDocument/2006/relationships/hyperlink" Target="https://lcsc.com/product-detail/Multilayer-Ceramic-Capacitors-MLCC-SMD-SMT_YAGEO-CC0402MRX5R5BB475_C106859.html" TargetMode="External"/><Relationship Id="rId22" Type="http://schemas.openxmlformats.org/officeDocument/2006/relationships/hyperlink" Target="https://lcsc.com/product-detail/Transistors-NPN-PNP_MCC-Micro-Commercial-Components-MMBT3904-TP_C77991.html" TargetMode="External"/><Relationship Id="rId27" Type="http://schemas.openxmlformats.org/officeDocument/2006/relationships/hyperlink" Target="https://lcsc.com/product-detail/High-Precision-Low-TCR-SMD-Resistors_KOA-Speer-Elec-RK73G1ETTP1004F_C516088.html" TargetMode="External"/><Relationship Id="rId30" Type="http://schemas.openxmlformats.org/officeDocument/2006/relationships/hyperlink" Target="https://lcsc.com/product-detail/Tactile-Switches_Omron-Electronics-B3U-1000P_C231329.html" TargetMode="External"/><Relationship Id="rId35" Type="http://schemas.openxmlformats.org/officeDocument/2006/relationships/printerSettings" Target="../printerSettings/printerSettings1.bin"/><Relationship Id="rId8" Type="http://schemas.openxmlformats.org/officeDocument/2006/relationships/hyperlink" Target="https://lcsc.com/product-detail/Ferrite-Beads_Sunlord-GZ1005D100TF_C3765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4"/>
  <sheetViews>
    <sheetView tabSelected="1" topLeftCell="A21" zoomScale="89" zoomScaleNormal="100" workbookViewId="0">
      <selection activeCell="K24" sqref="K24"/>
    </sheetView>
  </sheetViews>
  <sheetFormatPr defaultRowHeight="15" x14ac:dyDescent="0.25"/>
  <cols>
    <col min="1" max="1" width="6.7109375" style="1" bestFit="1" customWidth="1"/>
    <col min="2" max="2" width="23.42578125" style="1" customWidth="1"/>
    <col min="3" max="3" width="39.28515625" style="1" bestFit="1" customWidth="1"/>
    <col min="4" max="4" width="27.5703125" style="1" customWidth="1"/>
    <col min="5" max="5" width="20.5703125" style="1" bestFit="1" customWidth="1"/>
    <col min="6" max="6" width="28.42578125" style="1" bestFit="1" customWidth="1"/>
    <col min="7" max="9" width="28.42578125" style="1" customWidth="1"/>
    <col min="10" max="10" width="18.140625" style="1" customWidth="1"/>
    <col min="11" max="12" width="21.85546875" style="1" customWidth="1"/>
    <col min="13" max="13" width="13.85546875" style="1" bestFit="1" customWidth="1"/>
    <col min="14" max="14" width="15" style="1" customWidth="1"/>
    <col min="15" max="15" width="15.42578125" style="1" customWidth="1"/>
    <col min="16" max="17" width="13.42578125" style="1" customWidth="1"/>
    <col min="18" max="19" width="23" style="1" customWidth="1"/>
    <col min="20" max="20" width="31.42578125" style="1" customWidth="1"/>
    <col min="21" max="16384" width="9.140625" style="1"/>
  </cols>
  <sheetData>
    <row r="1" spans="1:20" ht="15.75" x14ac:dyDescent="0.25">
      <c r="A1" s="97" t="s">
        <v>15</v>
      </c>
      <c r="B1" s="98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18"/>
      <c r="T1" s="19"/>
    </row>
    <row r="2" spans="1:20" ht="30.75" thickBot="1" x14ac:dyDescent="0.3">
      <c r="A2" s="22" t="s">
        <v>0</v>
      </c>
      <c r="B2" s="21" t="s">
        <v>53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199</v>
      </c>
      <c r="H2" s="36" t="s">
        <v>52</v>
      </c>
      <c r="I2" s="36" t="s">
        <v>13</v>
      </c>
      <c r="J2" s="36" t="s">
        <v>5</v>
      </c>
      <c r="K2" s="36" t="s">
        <v>9</v>
      </c>
      <c r="L2" s="52" t="s">
        <v>222</v>
      </c>
      <c r="M2" s="36" t="s">
        <v>210</v>
      </c>
      <c r="N2" s="36" t="s">
        <v>209</v>
      </c>
      <c r="O2" s="36" t="s">
        <v>7</v>
      </c>
      <c r="P2" s="36" t="s">
        <v>8</v>
      </c>
      <c r="Q2" s="36" t="s">
        <v>198</v>
      </c>
      <c r="R2" s="36" t="s">
        <v>14</v>
      </c>
      <c r="S2" s="37" t="s">
        <v>16</v>
      </c>
      <c r="T2" s="38" t="s">
        <v>11</v>
      </c>
    </row>
    <row r="3" spans="1:20" x14ac:dyDescent="0.25">
      <c r="A3" s="53">
        <v>1</v>
      </c>
      <c r="B3" s="101" t="s">
        <v>243</v>
      </c>
      <c r="C3" s="57" t="s">
        <v>54</v>
      </c>
      <c r="D3" s="57" t="s">
        <v>88</v>
      </c>
      <c r="E3" s="57" t="s">
        <v>121</v>
      </c>
      <c r="F3" s="57" t="s">
        <v>143</v>
      </c>
      <c r="G3" s="57" t="s">
        <v>200</v>
      </c>
      <c r="H3" s="57" t="s">
        <v>45</v>
      </c>
      <c r="I3" s="33"/>
      <c r="J3" s="57" t="s">
        <v>40</v>
      </c>
      <c r="K3" s="58">
        <v>6</v>
      </c>
      <c r="L3" s="58">
        <v>40</v>
      </c>
      <c r="M3" s="24">
        <f>K3*5</f>
        <v>30</v>
      </c>
      <c r="N3" s="44" t="s">
        <v>195</v>
      </c>
      <c r="O3" s="34">
        <v>2.1000000000000001E-2</v>
      </c>
      <c r="P3" s="26">
        <f>K3*O3</f>
        <v>0.126</v>
      </c>
      <c r="Q3" s="26">
        <f>O3*L3</f>
        <v>0.84000000000000008</v>
      </c>
      <c r="R3" s="59">
        <v>2.1000000000000001E-2</v>
      </c>
      <c r="S3" s="27">
        <f>R3*M3</f>
        <v>0.63</v>
      </c>
      <c r="T3" s="7" t="s">
        <v>241</v>
      </c>
    </row>
    <row r="4" spans="1:20" x14ac:dyDescent="0.25">
      <c r="A4" s="54">
        <v>2</v>
      </c>
      <c r="B4" s="102"/>
      <c r="C4" s="39" t="s">
        <v>55</v>
      </c>
      <c r="D4" s="39" t="s">
        <v>89</v>
      </c>
      <c r="E4" s="39" t="s">
        <v>30</v>
      </c>
      <c r="F4" s="39" t="s">
        <v>144</v>
      </c>
      <c r="G4" s="39" t="s">
        <v>201</v>
      </c>
      <c r="H4" s="39" t="s">
        <v>45</v>
      </c>
      <c r="I4" s="10"/>
      <c r="J4" s="39" t="s">
        <v>182</v>
      </c>
      <c r="K4" s="40">
        <v>2</v>
      </c>
      <c r="L4" s="40">
        <v>100</v>
      </c>
      <c r="M4" s="11">
        <f>K4*5</f>
        <v>10</v>
      </c>
      <c r="N4" s="60" t="s">
        <v>195</v>
      </c>
      <c r="O4" s="61">
        <v>2E-3</v>
      </c>
      <c r="P4" s="62">
        <f>K4*O4</f>
        <v>4.0000000000000001E-3</v>
      </c>
      <c r="Q4" s="62">
        <f t="shared" ref="Q4:Q42" si="0">O4*L4</f>
        <v>0.2</v>
      </c>
      <c r="R4" s="12">
        <v>2E-3</v>
      </c>
      <c r="S4" s="63">
        <f t="shared" ref="S4:S42" si="1">R4*M4</f>
        <v>0.02</v>
      </c>
      <c r="T4" s="48"/>
    </row>
    <row r="5" spans="1:20" ht="409.5" x14ac:dyDescent="0.25">
      <c r="A5" s="54">
        <v>3</v>
      </c>
      <c r="B5" s="102"/>
      <c r="C5" s="39" t="s">
        <v>56</v>
      </c>
      <c r="D5" s="39" t="s">
        <v>90</v>
      </c>
      <c r="E5" s="39" t="s">
        <v>31</v>
      </c>
      <c r="F5" s="39" t="s">
        <v>145</v>
      </c>
      <c r="G5" s="39" t="s">
        <v>202</v>
      </c>
      <c r="H5" s="39" t="s">
        <v>47</v>
      </c>
      <c r="I5" s="13"/>
      <c r="J5" s="39" t="s">
        <v>183</v>
      </c>
      <c r="K5" s="40">
        <v>168</v>
      </c>
      <c r="L5" s="40">
        <v>900</v>
      </c>
      <c r="M5" s="11">
        <f t="shared" ref="M5:M42" si="2">K5*5</f>
        <v>840</v>
      </c>
      <c r="N5" s="60" t="s">
        <v>195</v>
      </c>
      <c r="O5" s="64">
        <v>3.0999999999999999E-3</v>
      </c>
      <c r="P5" s="62">
        <f t="shared" ref="P5:P42" si="3">K5*O5</f>
        <v>0.52079999999999993</v>
      </c>
      <c r="Q5" s="62">
        <f>O5*L5</f>
        <v>2.79</v>
      </c>
      <c r="R5" s="64">
        <v>3.0999999999999999E-3</v>
      </c>
      <c r="S5" s="63">
        <f t="shared" si="1"/>
        <v>2.6040000000000001</v>
      </c>
      <c r="T5" s="49" t="s">
        <v>242</v>
      </c>
    </row>
    <row r="6" spans="1:20" ht="30" x14ac:dyDescent="0.25">
      <c r="A6" s="54">
        <v>4</v>
      </c>
      <c r="B6" s="102"/>
      <c r="C6" s="39" t="s">
        <v>57</v>
      </c>
      <c r="D6" s="39" t="s">
        <v>91</v>
      </c>
      <c r="E6" s="39" t="s">
        <v>31</v>
      </c>
      <c r="F6" s="39" t="s">
        <v>146</v>
      </c>
      <c r="G6" s="39" t="s">
        <v>203</v>
      </c>
      <c r="H6" s="39" t="s">
        <v>45</v>
      </c>
      <c r="I6" s="10"/>
      <c r="J6" s="39" t="s">
        <v>184</v>
      </c>
      <c r="K6" s="40">
        <v>9</v>
      </c>
      <c r="L6" s="40">
        <v>50</v>
      </c>
      <c r="M6" s="11">
        <f>K6*5</f>
        <v>45</v>
      </c>
      <c r="N6" s="60" t="s">
        <v>195</v>
      </c>
      <c r="O6" s="12">
        <v>7.0000000000000001E-3</v>
      </c>
      <c r="P6" s="62">
        <f t="shared" si="3"/>
        <v>6.3E-2</v>
      </c>
      <c r="Q6" s="62">
        <f>O6*L6</f>
        <v>0.35000000000000003</v>
      </c>
      <c r="R6" s="12">
        <v>7.0000000000000001E-3</v>
      </c>
      <c r="S6" s="63">
        <f t="shared" si="1"/>
        <v>0.315</v>
      </c>
      <c r="T6" s="8"/>
    </row>
    <row r="7" spans="1:20" x14ac:dyDescent="0.25">
      <c r="A7" s="54">
        <v>5</v>
      </c>
      <c r="B7" s="102"/>
      <c r="C7" s="39" t="s">
        <v>58</v>
      </c>
      <c r="D7" s="39" t="s">
        <v>92</v>
      </c>
      <c r="E7" s="39" t="s">
        <v>31</v>
      </c>
      <c r="F7" s="39" t="s">
        <v>147</v>
      </c>
      <c r="G7" s="39" t="s">
        <v>204</v>
      </c>
      <c r="H7" s="39" t="s">
        <v>46</v>
      </c>
      <c r="I7" s="13"/>
      <c r="J7" s="39" t="s">
        <v>185</v>
      </c>
      <c r="K7" s="40">
        <v>3</v>
      </c>
      <c r="L7" s="40">
        <v>20</v>
      </c>
      <c r="M7" s="11">
        <f t="shared" si="2"/>
        <v>15</v>
      </c>
      <c r="N7" s="60" t="s">
        <v>195</v>
      </c>
      <c r="O7" s="15">
        <v>6.1499999999999999E-2</v>
      </c>
      <c r="P7" s="62">
        <f t="shared" si="3"/>
        <v>0.1845</v>
      </c>
      <c r="Q7" s="62">
        <f t="shared" si="0"/>
        <v>1.23</v>
      </c>
      <c r="R7" s="15">
        <v>6.1499999999999999E-2</v>
      </c>
      <c r="S7" s="63">
        <f t="shared" si="1"/>
        <v>0.92249999999999999</v>
      </c>
      <c r="T7" s="8" t="s">
        <v>205</v>
      </c>
    </row>
    <row r="8" spans="1:20" x14ac:dyDescent="0.25">
      <c r="A8" s="54">
        <v>6</v>
      </c>
      <c r="B8" s="102"/>
      <c r="C8" s="39" t="s">
        <v>59</v>
      </c>
      <c r="D8" s="39" t="s">
        <v>93</v>
      </c>
      <c r="E8" s="39" t="s">
        <v>31</v>
      </c>
      <c r="F8" s="39" t="s">
        <v>148</v>
      </c>
      <c r="G8" s="39" t="s">
        <v>206</v>
      </c>
      <c r="H8" s="39" t="s">
        <v>47</v>
      </c>
      <c r="I8" s="10"/>
      <c r="J8" s="39" t="s">
        <v>39</v>
      </c>
      <c r="K8" s="40">
        <v>1</v>
      </c>
      <c r="L8" s="40">
        <v>50</v>
      </c>
      <c r="M8" s="11">
        <f t="shared" si="2"/>
        <v>5</v>
      </c>
      <c r="N8" s="60" t="s">
        <v>195</v>
      </c>
      <c r="O8" s="12">
        <v>1.17E-2</v>
      </c>
      <c r="P8" s="62">
        <f>K8*O8</f>
        <v>1.17E-2</v>
      </c>
      <c r="Q8" s="62">
        <f t="shared" si="0"/>
        <v>0.58499999999999996</v>
      </c>
      <c r="R8" s="12">
        <v>1.17E-2</v>
      </c>
      <c r="S8" s="65">
        <f>R8*M8</f>
        <v>5.8500000000000003E-2</v>
      </c>
      <c r="T8" s="8"/>
    </row>
    <row r="9" spans="1:20" ht="30" x14ac:dyDescent="0.25">
      <c r="A9" s="54">
        <v>7</v>
      </c>
      <c r="B9" s="102"/>
      <c r="C9" s="39" t="s">
        <v>60</v>
      </c>
      <c r="D9" s="39" t="s">
        <v>94</v>
      </c>
      <c r="E9" s="39" t="s">
        <v>31</v>
      </c>
      <c r="F9" s="39" t="s">
        <v>149</v>
      </c>
      <c r="G9" s="39" t="s">
        <v>208</v>
      </c>
      <c r="H9" s="39" t="s">
        <v>45</v>
      </c>
      <c r="I9" s="16" t="s">
        <v>207</v>
      </c>
      <c r="J9" s="39" t="s">
        <v>41</v>
      </c>
      <c r="K9" s="40">
        <v>1</v>
      </c>
      <c r="L9" s="40">
        <v>50</v>
      </c>
      <c r="M9" s="11">
        <f t="shared" si="2"/>
        <v>5</v>
      </c>
      <c r="N9" s="60" t="s">
        <v>195</v>
      </c>
      <c r="O9" s="12">
        <v>5.1999999999999998E-3</v>
      </c>
      <c r="P9" s="62">
        <f t="shared" si="3"/>
        <v>5.1999999999999998E-3</v>
      </c>
      <c r="Q9" s="62">
        <f t="shared" si="0"/>
        <v>0.26</v>
      </c>
      <c r="R9" s="12">
        <v>5.1999999999999998E-3</v>
      </c>
      <c r="S9" s="63">
        <f t="shared" si="1"/>
        <v>2.5999999999999999E-2</v>
      </c>
      <c r="T9" s="8"/>
    </row>
    <row r="10" spans="1:20" x14ac:dyDescent="0.25">
      <c r="A10" s="54">
        <v>8</v>
      </c>
      <c r="B10" s="102"/>
      <c r="C10" s="39" t="s">
        <v>18</v>
      </c>
      <c r="D10" s="39" t="s">
        <v>95</v>
      </c>
      <c r="E10" s="39" t="s">
        <v>32</v>
      </c>
      <c r="F10" s="39" t="s">
        <v>38</v>
      </c>
      <c r="G10" s="39" t="s">
        <v>211</v>
      </c>
      <c r="H10" s="39" t="s">
        <v>45</v>
      </c>
      <c r="I10" s="13"/>
      <c r="J10" s="39" t="s">
        <v>42</v>
      </c>
      <c r="K10" s="40">
        <v>1</v>
      </c>
      <c r="L10" s="40">
        <v>5</v>
      </c>
      <c r="M10" s="11">
        <f t="shared" si="2"/>
        <v>5</v>
      </c>
      <c r="N10" s="60" t="s">
        <v>195</v>
      </c>
      <c r="O10" s="45">
        <v>8.5099999999999995E-2</v>
      </c>
      <c r="P10" s="62">
        <f t="shared" si="3"/>
        <v>8.5099999999999995E-2</v>
      </c>
      <c r="Q10" s="62">
        <f t="shared" si="0"/>
        <v>0.42549999999999999</v>
      </c>
      <c r="R10" s="14">
        <v>8.5099999999999995E-2</v>
      </c>
      <c r="S10" s="63">
        <f t="shared" si="1"/>
        <v>0.42549999999999999</v>
      </c>
      <c r="T10" s="8"/>
    </row>
    <row r="11" spans="1:20" x14ac:dyDescent="0.25">
      <c r="A11" s="54">
        <v>9</v>
      </c>
      <c r="B11" s="66" t="s">
        <v>244</v>
      </c>
      <c r="C11" s="39" t="s">
        <v>61</v>
      </c>
      <c r="D11" s="39" t="s">
        <v>96</v>
      </c>
      <c r="E11" s="39" t="s">
        <v>122</v>
      </c>
      <c r="F11" s="39" t="s">
        <v>150</v>
      </c>
      <c r="G11" s="39" t="s">
        <v>212</v>
      </c>
      <c r="H11" s="39" t="s">
        <v>168</v>
      </c>
      <c r="I11" s="10"/>
      <c r="J11" s="39" t="s">
        <v>150</v>
      </c>
      <c r="K11" s="40">
        <v>4</v>
      </c>
      <c r="L11" s="40">
        <v>20</v>
      </c>
      <c r="M11" s="11">
        <f t="shared" si="2"/>
        <v>20</v>
      </c>
      <c r="N11" s="60" t="s">
        <v>195</v>
      </c>
      <c r="O11" s="45">
        <v>2.98E-2</v>
      </c>
      <c r="P11" s="62">
        <f t="shared" si="3"/>
        <v>0.1192</v>
      </c>
      <c r="Q11" s="62">
        <f t="shared" si="0"/>
        <v>0.59599999999999997</v>
      </c>
      <c r="R11" s="12">
        <v>2.98E-2</v>
      </c>
      <c r="S11" s="63">
        <f t="shared" si="1"/>
        <v>0.59599999999999997</v>
      </c>
      <c r="T11" s="8"/>
    </row>
    <row r="12" spans="1:20" x14ac:dyDescent="0.25">
      <c r="A12" s="54">
        <v>10</v>
      </c>
      <c r="B12" s="102" t="s">
        <v>245</v>
      </c>
      <c r="C12" s="39" t="s">
        <v>63</v>
      </c>
      <c r="D12" s="39" t="s">
        <v>23</v>
      </c>
      <c r="E12" s="39" t="s">
        <v>124</v>
      </c>
      <c r="F12" s="39" t="s">
        <v>124</v>
      </c>
      <c r="G12" s="39" t="s">
        <v>214</v>
      </c>
      <c r="H12" s="39" t="s">
        <v>170</v>
      </c>
      <c r="I12" s="10"/>
      <c r="J12" s="39" t="s">
        <v>124</v>
      </c>
      <c r="K12" s="40">
        <v>1</v>
      </c>
      <c r="L12" s="40">
        <v>20</v>
      </c>
      <c r="M12" s="11">
        <f t="shared" si="2"/>
        <v>5</v>
      </c>
      <c r="N12" s="60" t="s">
        <v>195</v>
      </c>
      <c r="O12" s="12">
        <v>2.5700000000000001E-2</v>
      </c>
      <c r="P12" s="62">
        <f t="shared" si="3"/>
        <v>2.5700000000000001E-2</v>
      </c>
      <c r="Q12" s="62">
        <f t="shared" si="0"/>
        <v>0.51400000000000001</v>
      </c>
      <c r="R12" s="12">
        <v>2.5700000000000001E-2</v>
      </c>
      <c r="S12" s="63">
        <f t="shared" si="1"/>
        <v>0.1285</v>
      </c>
      <c r="T12" s="9"/>
    </row>
    <row r="13" spans="1:20" x14ac:dyDescent="0.25">
      <c r="A13" s="54">
        <v>11</v>
      </c>
      <c r="B13" s="102"/>
      <c r="C13" s="39" t="s">
        <v>19</v>
      </c>
      <c r="D13" s="39" t="s">
        <v>24</v>
      </c>
      <c r="E13" s="39" t="s">
        <v>125</v>
      </c>
      <c r="F13" s="39" t="s">
        <v>125</v>
      </c>
      <c r="G13" s="39"/>
      <c r="H13" s="40"/>
      <c r="I13" s="16"/>
      <c r="J13" s="39" t="s">
        <v>186</v>
      </c>
      <c r="K13" s="40">
        <v>1</v>
      </c>
      <c r="L13" s="40" t="s">
        <v>196</v>
      </c>
      <c r="M13" s="11">
        <f t="shared" si="2"/>
        <v>5</v>
      </c>
      <c r="N13" s="67" t="s">
        <v>196</v>
      </c>
      <c r="O13" s="12" t="s">
        <v>196</v>
      </c>
      <c r="P13" s="62"/>
      <c r="Q13" s="62"/>
      <c r="R13" s="12" t="s">
        <v>196</v>
      </c>
      <c r="S13" s="63"/>
      <c r="T13" s="9"/>
    </row>
    <row r="14" spans="1:20" ht="15.75" thickBot="1" x14ac:dyDescent="0.3">
      <c r="A14" s="55">
        <v>12</v>
      </c>
      <c r="B14" s="102" t="s">
        <v>246</v>
      </c>
      <c r="C14" s="39" t="s">
        <v>64</v>
      </c>
      <c r="D14" s="39" t="s">
        <v>98</v>
      </c>
      <c r="E14" s="39" t="s">
        <v>126</v>
      </c>
      <c r="F14" s="39" t="s">
        <v>126</v>
      </c>
      <c r="G14" s="39" t="s">
        <v>256</v>
      </c>
      <c r="H14" s="39" t="s">
        <v>45</v>
      </c>
      <c r="I14" s="10"/>
      <c r="J14" s="39" t="s">
        <v>187</v>
      </c>
      <c r="K14" s="40">
        <v>2</v>
      </c>
      <c r="L14" s="40">
        <v>10</v>
      </c>
      <c r="M14" s="11">
        <f t="shared" si="2"/>
        <v>10</v>
      </c>
      <c r="N14" s="60" t="s">
        <v>195</v>
      </c>
      <c r="O14" s="15">
        <v>0.42</v>
      </c>
      <c r="P14" s="62">
        <f t="shared" si="3"/>
        <v>0.84</v>
      </c>
      <c r="Q14" s="62">
        <f>O14*L14</f>
        <v>4.2</v>
      </c>
      <c r="R14" s="15">
        <v>0.1085</v>
      </c>
      <c r="S14" s="63">
        <f t="shared" si="1"/>
        <v>1.085</v>
      </c>
      <c r="T14" s="9"/>
    </row>
    <row r="15" spans="1:20" ht="30" x14ac:dyDescent="0.25">
      <c r="A15" s="53">
        <v>13</v>
      </c>
      <c r="B15" s="102"/>
      <c r="C15" s="39" t="s">
        <v>65</v>
      </c>
      <c r="D15" s="39" t="s">
        <v>99</v>
      </c>
      <c r="E15" s="39" t="s">
        <v>127</v>
      </c>
      <c r="F15" s="39" t="s">
        <v>152</v>
      </c>
      <c r="G15" s="39" t="s">
        <v>215</v>
      </c>
      <c r="H15" s="39" t="s">
        <v>171</v>
      </c>
      <c r="I15" s="10"/>
      <c r="J15" s="39" t="s">
        <v>152</v>
      </c>
      <c r="K15" s="40">
        <v>7</v>
      </c>
      <c r="L15" s="40">
        <v>50</v>
      </c>
      <c r="M15" s="11">
        <f t="shared" si="2"/>
        <v>35</v>
      </c>
      <c r="N15" s="60" t="s">
        <v>195</v>
      </c>
      <c r="O15" s="15">
        <v>1.37E-2</v>
      </c>
      <c r="P15" s="68">
        <f t="shared" si="3"/>
        <v>9.5899999999999999E-2</v>
      </c>
      <c r="Q15" s="62">
        <f>O15*L15</f>
        <v>0.68500000000000005</v>
      </c>
      <c r="R15" s="15">
        <v>1.37E-2</v>
      </c>
      <c r="S15" s="63">
        <f t="shared" si="1"/>
        <v>0.47950000000000004</v>
      </c>
      <c r="T15" s="47"/>
    </row>
    <row r="16" spans="1:20" ht="60" x14ac:dyDescent="0.25">
      <c r="A16" s="54">
        <v>14</v>
      </c>
      <c r="B16" s="102"/>
      <c r="C16" s="39" t="s">
        <v>66</v>
      </c>
      <c r="D16" s="39" t="s">
        <v>100</v>
      </c>
      <c r="E16" s="39" t="s">
        <v>128</v>
      </c>
      <c r="F16" s="39" t="s">
        <v>153</v>
      </c>
      <c r="G16" s="39" t="s">
        <v>216</v>
      </c>
      <c r="H16" s="39" t="s">
        <v>172</v>
      </c>
      <c r="I16" s="10"/>
      <c r="J16" s="39" t="s">
        <v>153</v>
      </c>
      <c r="K16" s="40">
        <v>1</v>
      </c>
      <c r="L16" s="40">
        <v>100</v>
      </c>
      <c r="M16" s="46">
        <f t="shared" si="2"/>
        <v>5</v>
      </c>
      <c r="N16" s="60" t="s">
        <v>195</v>
      </c>
      <c r="O16" s="15">
        <v>6.1999999999999998E-3</v>
      </c>
      <c r="P16" s="68">
        <f t="shared" si="3"/>
        <v>6.1999999999999998E-3</v>
      </c>
      <c r="Q16" s="62">
        <f t="shared" si="0"/>
        <v>0.62</v>
      </c>
      <c r="R16" s="15">
        <v>6.1999999999999998E-3</v>
      </c>
      <c r="S16" s="63">
        <f>R16*M16</f>
        <v>3.1E-2</v>
      </c>
      <c r="T16" s="47"/>
    </row>
    <row r="17" spans="1:20" ht="30" x14ac:dyDescent="0.25">
      <c r="A17" s="54">
        <v>15</v>
      </c>
      <c r="B17" s="102"/>
      <c r="C17" s="39" t="s">
        <v>67</v>
      </c>
      <c r="D17" s="39" t="s">
        <v>101</v>
      </c>
      <c r="E17" s="39" t="s">
        <v>129</v>
      </c>
      <c r="F17" s="39" t="s">
        <v>129</v>
      </c>
      <c r="G17" s="39" t="s">
        <v>217</v>
      </c>
      <c r="H17" s="39" t="s">
        <v>173</v>
      </c>
      <c r="I17" s="16"/>
      <c r="J17" s="39" t="s">
        <v>129</v>
      </c>
      <c r="K17" s="40">
        <v>2</v>
      </c>
      <c r="L17" s="40">
        <v>100</v>
      </c>
      <c r="M17" s="11">
        <f t="shared" si="2"/>
        <v>10</v>
      </c>
      <c r="N17" s="60" t="s">
        <v>195</v>
      </c>
      <c r="O17" s="15">
        <v>3.5999999999999999E-3</v>
      </c>
      <c r="P17" s="62">
        <f t="shared" si="3"/>
        <v>7.1999999999999998E-3</v>
      </c>
      <c r="Q17" s="62">
        <f t="shared" si="0"/>
        <v>0.36</v>
      </c>
      <c r="R17" s="14">
        <v>3.5999999999999999E-3</v>
      </c>
      <c r="S17" s="63">
        <f t="shared" si="1"/>
        <v>3.5999999999999997E-2</v>
      </c>
      <c r="T17" s="47"/>
    </row>
    <row r="18" spans="1:20" x14ac:dyDescent="0.25">
      <c r="A18" s="54">
        <v>16</v>
      </c>
      <c r="B18" s="102"/>
      <c r="C18" s="39" t="s">
        <v>68</v>
      </c>
      <c r="D18" s="39" t="s">
        <v>102</v>
      </c>
      <c r="E18" s="39" t="s">
        <v>130</v>
      </c>
      <c r="F18" s="39" t="s">
        <v>154</v>
      </c>
      <c r="G18" s="39" t="s">
        <v>218</v>
      </c>
      <c r="H18" s="39" t="s">
        <v>174</v>
      </c>
      <c r="I18" s="10"/>
      <c r="J18" s="39" t="s">
        <v>187</v>
      </c>
      <c r="K18" s="40">
        <v>1</v>
      </c>
      <c r="L18" s="40">
        <v>20</v>
      </c>
      <c r="M18" s="11">
        <f t="shared" si="2"/>
        <v>5</v>
      </c>
      <c r="N18" s="60" t="s">
        <v>195</v>
      </c>
      <c r="O18" s="15">
        <v>3.5000000000000003E-2</v>
      </c>
      <c r="P18" s="62">
        <f t="shared" si="3"/>
        <v>3.5000000000000003E-2</v>
      </c>
      <c r="Q18" s="62">
        <f t="shared" si="0"/>
        <v>0.70000000000000007</v>
      </c>
      <c r="R18" s="15">
        <v>3.5000000000000003E-2</v>
      </c>
      <c r="S18" s="63">
        <f t="shared" si="1"/>
        <v>0.17500000000000002</v>
      </c>
      <c r="T18" s="48"/>
    </row>
    <row r="19" spans="1:20" ht="60.75" thickBot="1" x14ac:dyDescent="0.3">
      <c r="A19" s="55">
        <v>17</v>
      </c>
      <c r="B19" s="102"/>
      <c r="C19" s="39" t="s">
        <v>69</v>
      </c>
      <c r="D19" s="39" t="s">
        <v>103</v>
      </c>
      <c r="E19" s="39" t="s">
        <v>131</v>
      </c>
      <c r="F19" s="39" t="s">
        <v>131</v>
      </c>
      <c r="G19" s="39" t="s">
        <v>219</v>
      </c>
      <c r="H19" s="39" t="s">
        <v>175</v>
      </c>
      <c r="I19" s="10"/>
      <c r="J19" s="39" t="s">
        <v>131</v>
      </c>
      <c r="K19" s="40">
        <v>1</v>
      </c>
      <c r="L19" s="40">
        <v>5</v>
      </c>
      <c r="M19" s="11">
        <f t="shared" si="2"/>
        <v>5</v>
      </c>
      <c r="N19" s="60" t="s">
        <v>195</v>
      </c>
      <c r="O19" s="15">
        <v>8.8800000000000004E-2</v>
      </c>
      <c r="P19" s="62">
        <f t="shared" si="3"/>
        <v>8.8800000000000004E-2</v>
      </c>
      <c r="Q19" s="62">
        <f t="shared" si="0"/>
        <v>0.44400000000000001</v>
      </c>
      <c r="R19" s="15">
        <v>8.8800000000000004E-2</v>
      </c>
      <c r="S19" s="63">
        <f t="shared" si="1"/>
        <v>0.44400000000000001</v>
      </c>
      <c r="T19" s="48"/>
    </row>
    <row r="20" spans="1:20" ht="409.5" x14ac:dyDescent="0.25">
      <c r="A20" s="53">
        <v>18</v>
      </c>
      <c r="B20" s="69" t="s">
        <v>247</v>
      </c>
      <c r="C20" s="39" t="s">
        <v>70</v>
      </c>
      <c r="D20" s="39" t="s">
        <v>104</v>
      </c>
      <c r="E20" s="39" t="s">
        <v>132</v>
      </c>
      <c r="F20" s="39" t="s">
        <v>132</v>
      </c>
      <c r="G20" s="39" t="s">
        <v>220</v>
      </c>
      <c r="H20" s="39" t="s">
        <v>176</v>
      </c>
      <c r="I20" s="10"/>
      <c r="J20" s="39" t="s">
        <v>132</v>
      </c>
      <c r="K20" s="40">
        <v>160</v>
      </c>
      <c r="L20" s="40">
        <v>800</v>
      </c>
      <c r="M20" s="11">
        <f t="shared" si="2"/>
        <v>800</v>
      </c>
      <c r="N20" s="60" t="s">
        <v>195</v>
      </c>
      <c r="O20" s="12">
        <v>9.4100000000000003E-2</v>
      </c>
      <c r="P20" s="62">
        <f t="shared" si="3"/>
        <v>15.056000000000001</v>
      </c>
      <c r="Q20" s="62">
        <f t="shared" si="0"/>
        <v>75.28</v>
      </c>
      <c r="R20" s="12">
        <v>8.8300000000000003E-2</v>
      </c>
      <c r="S20" s="63">
        <f t="shared" si="1"/>
        <v>70.64</v>
      </c>
      <c r="T20" s="9"/>
    </row>
    <row r="21" spans="1:20" ht="30" x14ac:dyDescent="0.25">
      <c r="A21" s="54">
        <v>19</v>
      </c>
      <c r="B21" s="69" t="s">
        <v>248</v>
      </c>
      <c r="C21" s="39" t="s">
        <v>71</v>
      </c>
      <c r="D21" s="39" t="s">
        <v>105</v>
      </c>
      <c r="E21" s="39" t="s">
        <v>133</v>
      </c>
      <c r="F21" s="39" t="s">
        <v>133</v>
      </c>
      <c r="G21" s="39" t="s">
        <v>221</v>
      </c>
      <c r="H21" s="39" t="s">
        <v>177</v>
      </c>
      <c r="I21" s="70"/>
      <c r="J21" s="39" t="s">
        <v>133</v>
      </c>
      <c r="K21" s="40">
        <v>4</v>
      </c>
      <c r="L21" s="40">
        <v>20</v>
      </c>
      <c r="M21" s="11">
        <f t="shared" si="2"/>
        <v>20</v>
      </c>
      <c r="N21" s="60" t="s">
        <v>195</v>
      </c>
      <c r="O21" s="12">
        <v>0.47249999999999998</v>
      </c>
      <c r="P21" s="62">
        <f t="shared" si="3"/>
        <v>1.89</v>
      </c>
      <c r="Q21" s="62">
        <f t="shared" si="0"/>
        <v>9.4499999999999993</v>
      </c>
      <c r="R21" s="12">
        <v>0.35170000000000001</v>
      </c>
      <c r="S21" s="63">
        <f>R21*M21</f>
        <v>7.0340000000000007</v>
      </c>
      <c r="T21" s="9"/>
    </row>
    <row r="22" spans="1:20" ht="19.5" customHeight="1" thickBot="1" x14ac:dyDescent="0.3">
      <c r="A22" s="55">
        <v>20</v>
      </c>
      <c r="B22" s="66" t="s">
        <v>249</v>
      </c>
      <c r="C22" s="39" t="s">
        <v>72</v>
      </c>
      <c r="D22" s="39" t="s">
        <v>106</v>
      </c>
      <c r="E22" s="39" t="s">
        <v>134</v>
      </c>
      <c r="F22" s="39" t="s">
        <v>134</v>
      </c>
      <c r="G22" s="39"/>
      <c r="H22" s="40"/>
      <c r="I22" s="43"/>
      <c r="J22" s="39" t="s">
        <v>188</v>
      </c>
      <c r="K22" s="40">
        <v>9</v>
      </c>
      <c r="L22" s="40" t="s">
        <v>196</v>
      </c>
      <c r="M22" s="11">
        <f t="shared" si="2"/>
        <v>45</v>
      </c>
      <c r="N22" s="67" t="s">
        <v>196</v>
      </c>
      <c r="O22" s="12" t="s">
        <v>196</v>
      </c>
      <c r="P22" s="62"/>
      <c r="Q22" s="62"/>
      <c r="R22" s="12" t="s">
        <v>196</v>
      </c>
      <c r="S22" s="63"/>
      <c r="T22" s="9"/>
    </row>
    <row r="23" spans="1:20" ht="15.75" thickBot="1" x14ac:dyDescent="0.3">
      <c r="A23" s="56">
        <v>21</v>
      </c>
      <c r="B23" s="102" t="s">
        <v>251</v>
      </c>
      <c r="C23" s="39" t="s">
        <v>62</v>
      </c>
      <c r="D23" s="39" t="s">
        <v>97</v>
      </c>
      <c r="E23" s="39" t="s">
        <v>123</v>
      </c>
      <c r="F23" s="39" t="s">
        <v>151</v>
      </c>
      <c r="G23" s="39" t="s">
        <v>213</v>
      </c>
      <c r="H23" s="39" t="s">
        <v>169</v>
      </c>
      <c r="I23" s="13"/>
      <c r="J23" s="39" t="s">
        <v>151</v>
      </c>
      <c r="K23" s="40">
        <v>1</v>
      </c>
      <c r="L23" s="40">
        <v>10</v>
      </c>
      <c r="M23" s="11">
        <f>K23*5</f>
        <v>5</v>
      </c>
      <c r="N23" s="60" t="s">
        <v>195</v>
      </c>
      <c r="O23" s="12">
        <v>7.2099999999999997E-2</v>
      </c>
      <c r="P23" s="62">
        <f>K23*O23</f>
        <v>7.2099999999999997E-2</v>
      </c>
      <c r="Q23" s="62">
        <f>O23*L23</f>
        <v>0.72099999999999997</v>
      </c>
      <c r="R23" s="12">
        <v>7.2099999999999997E-2</v>
      </c>
      <c r="S23" s="63">
        <f>R23*M23</f>
        <v>0.36049999999999999</v>
      </c>
      <c r="T23" s="8"/>
    </row>
    <row r="24" spans="1:20" ht="30.75" thickBot="1" x14ac:dyDescent="0.3">
      <c r="A24" s="28">
        <v>22</v>
      </c>
      <c r="B24" s="102"/>
      <c r="C24" s="39" t="s">
        <v>73</v>
      </c>
      <c r="D24" s="39" t="s">
        <v>107</v>
      </c>
      <c r="E24" s="39" t="s">
        <v>122</v>
      </c>
      <c r="F24" s="39" t="s">
        <v>155</v>
      </c>
      <c r="G24" s="39" t="s">
        <v>223</v>
      </c>
      <c r="H24" s="39" t="s">
        <v>51</v>
      </c>
      <c r="I24" s="43"/>
      <c r="J24" s="39" t="s">
        <v>155</v>
      </c>
      <c r="K24" s="40">
        <v>11</v>
      </c>
      <c r="L24" s="40">
        <v>60</v>
      </c>
      <c r="M24" s="11">
        <f t="shared" si="2"/>
        <v>55</v>
      </c>
      <c r="N24" s="60" t="s">
        <v>195</v>
      </c>
      <c r="O24" s="12">
        <v>3.5499999999999997E-2</v>
      </c>
      <c r="P24" s="62">
        <f t="shared" si="3"/>
        <v>0.39049999999999996</v>
      </c>
      <c r="Q24" s="62">
        <f t="shared" si="0"/>
        <v>2.13</v>
      </c>
      <c r="R24" s="12">
        <v>3.5499999999999997E-2</v>
      </c>
      <c r="S24" s="63">
        <f t="shared" si="1"/>
        <v>1.9524999999999999</v>
      </c>
      <c r="T24" s="9"/>
    </row>
    <row r="25" spans="1:20" x14ac:dyDescent="0.25">
      <c r="A25" s="53">
        <v>23</v>
      </c>
      <c r="B25" s="102"/>
      <c r="C25" s="39" t="s">
        <v>74</v>
      </c>
      <c r="D25" s="39" t="s">
        <v>108</v>
      </c>
      <c r="E25" s="39" t="s">
        <v>123</v>
      </c>
      <c r="F25" s="39" t="s">
        <v>156</v>
      </c>
      <c r="G25" s="39" t="s">
        <v>224</v>
      </c>
      <c r="H25" s="39" t="s">
        <v>178</v>
      </c>
      <c r="I25" s="43"/>
      <c r="J25" s="39" t="s">
        <v>156</v>
      </c>
      <c r="K25" s="40">
        <v>1</v>
      </c>
      <c r="L25" s="40">
        <v>50</v>
      </c>
      <c r="M25" s="11">
        <f t="shared" si="2"/>
        <v>5</v>
      </c>
      <c r="N25" s="60" t="s">
        <v>195</v>
      </c>
      <c r="O25" s="12">
        <v>1.66E-2</v>
      </c>
      <c r="P25" s="62">
        <f t="shared" si="3"/>
        <v>1.66E-2</v>
      </c>
      <c r="Q25" s="62">
        <f t="shared" si="0"/>
        <v>0.83</v>
      </c>
      <c r="R25" s="12">
        <v>1.66E-2</v>
      </c>
      <c r="S25" s="63">
        <f t="shared" si="1"/>
        <v>8.3000000000000004E-2</v>
      </c>
      <c r="T25" s="9"/>
    </row>
    <row r="26" spans="1:20" ht="60" x14ac:dyDescent="0.25">
      <c r="A26" s="54">
        <v>24</v>
      </c>
      <c r="B26" s="102" t="s">
        <v>252</v>
      </c>
      <c r="C26" s="39" t="s">
        <v>75</v>
      </c>
      <c r="D26" s="39" t="s">
        <v>109</v>
      </c>
      <c r="E26" s="39" t="s">
        <v>33</v>
      </c>
      <c r="F26" s="39" t="s">
        <v>157</v>
      </c>
      <c r="G26" s="39" t="s">
        <v>225</v>
      </c>
      <c r="H26" s="39" t="s">
        <v>47</v>
      </c>
      <c r="I26" s="43"/>
      <c r="J26" s="39" t="s">
        <v>17</v>
      </c>
      <c r="K26" s="40">
        <v>21</v>
      </c>
      <c r="L26" s="40">
        <v>200</v>
      </c>
      <c r="M26" s="11">
        <f t="shared" si="2"/>
        <v>105</v>
      </c>
      <c r="N26" s="60" t="s">
        <v>195</v>
      </c>
      <c r="O26" s="12">
        <v>1.2999999999999999E-3</v>
      </c>
      <c r="P26" s="62">
        <f t="shared" si="3"/>
        <v>2.7299999999999998E-2</v>
      </c>
      <c r="Q26" s="62">
        <f t="shared" si="0"/>
        <v>0.26</v>
      </c>
      <c r="R26" s="12">
        <v>1.2999999999999999E-3</v>
      </c>
      <c r="S26" s="63">
        <f t="shared" si="1"/>
        <v>0.13649999999999998</v>
      </c>
      <c r="T26" s="9"/>
    </row>
    <row r="27" spans="1:20" x14ac:dyDescent="0.25">
      <c r="A27" s="54">
        <v>25</v>
      </c>
      <c r="B27" s="102"/>
      <c r="C27" s="39" t="s">
        <v>76</v>
      </c>
      <c r="D27" s="39" t="s">
        <v>110</v>
      </c>
      <c r="E27" s="39" t="s">
        <v>33</v>
      </c>
      <c r="F27" s="39" t="s">
        <v>158</v>
      </c>
      <c r="G27" s="39" t="s">
        <v>226</v>
      </c>
      <c r="H27" s="39" t="s">
        <v>47</v>
      </c>
      <c r="I27" s="43"/>
      <c r="J27" s="39" t="s">
        <v>44</v>
      </c>
      <c r="K27" s="40">
        <v>2</v>
      </c>
      <c r="L27" s="40">
        <v>100</v>
      </c>
      <c r="M27" s="11">
        <f t="shared" si="2"/>
        <v>10</v>
      </c>
      <c r="N27" s="60" t="s">
        <v>195</v>
      </c>
      <c r="O27" s="12">
        <v>1.1999999999999999E-3</v>
      </c>
      <c r="P27" s="62">
        <f t="shared" si="3"/>
        <v>2.3999999999999998E-3</v>
      </c>
      <c r="Q27" s="62">
        <f t="shared" si="0"/>
        <v>0.12</v>
      </c>
      <c r="R27" s="12">
        <v>1.1999999999999999E-3</v>
      </c>
      <c r="S27" s="63">
        <f t="shared" si="1"/>
        <v>1.1999999999999999E-2</v>
      </c>
      <c r="T27" s="9"/>
    </row>
    <row r="28" spans="1:20" x14ac:dyDescent="0.25">
      <c r="A28" s="54">
        <v>26</v>
      </c>
      <c r="B28" s="102"/>
      <c r="C28" s="39" t="s">
        <v>77</v>
      </c>
      <c r="D28" s="39" t="s">
        <v>111</v>
      </c>
      <c r="E28" s="39" t="s">
        <v>35</v>
      </c>
      <c r="F28" s="39" t="s">
        <v>159</v>
      </c>
      <c r="G28" s="39" t="s">
        <v>227</v>
      </c>
      <c r="H28" s="39" t="s">
        <v>49</v>
      </c>
      <c r="I28" s="43"/>
      <c r="J28" s="39" t="s">
        <v>189</v>
      </c>
      <c r="K28" s="40">
        <v>2</v>
      </c>
      <c r="L28" s="40">
        <v>50</v>
      </c>
      <c r="M28" s="11">
        <f t="shared" si="2"/>
        <v>10</v>
      </c>
      <c r="N28" s="60" t="s">
        <v>195</v>
      </c>
      <c r="O28" s="12">
        <v>4.3E-3</v>
      </c>
      <c r="P28" s="62">
        <f t="shared" si="3"/>
        <v>8.6E-3</v>
      </c>
      <c r="Q28" s="62">
        <f t="shared" si="0"/>
        <v>0.215</v>
      </c>
      <c r="R28" s="12">
        <v>4.3E-3</v>
      </c>
      <c r="S28" s="63">
        <f t="shared" si="1"/>
        <v>4.2999999999999997E-2</v>
      </c>
      <c r="T28" s="9"/>
    </row>
    <row r="29" spans="1:20" x14ac:dyDescent="0.25">
      <c r="A29" s="54">
        <v>27</v>
      </c>
      <c r="B29" s="102"/>
      <c r="C29" s="39" t="s">
        <v>78</v>
      </c>
      <c r="D29" s="39" t="s">
        <v>112</v>
      </c>
      <c r="E29" s="39" t="s">
        <v>34</v>
      </c>
      <c r="F29" s="39" t="s">
        <v>160</v>
      </c>
      <c r="G29" s="39" t="s">
        <v>228</v>
      </c>
      <c r="H29" s="39" t="s">
        <v>49</v>
      </c>
      <c r="I29" s="43"/>
      <c r="J29" s="39" t="s">
        <v>43</v>
      </c>
      <c r="K29" s="40">
        <v>2</v>
      </c>
      <c r="L29" s="40">
        <v>100</v>
      </c>
      <c r="M29" s="11">
        <f t="shared" si="2"/>
        <v>10</v>
      </c>
      <c r="N29" s="60" t="s">
        <v>195</v>
      </c>
      <c r="O29" s="12">
        <v>3.3999999999999998E-3</v>
      </c>
      <c r="P29" s="62">
        <f t="shared" si="3"/>
        <v>6.7999999999999996E-3</v>
      </c>
      <c r="Q29" s="62">
        <f t="shared" si="0"/>
        <v>0.33999999999999997</v>
      </c>
      <c r="R29" s="12">
        <v>3.3999999999999998E-3</v>
      </c>
      <c r="S29" s="63">
        <f>R29*M29</f>
        <v>3.3999999999999996E-2</v>
      </c>
      <c r="T29" s="9"/>
    </row>
    <row r="30" spans="1:20" x14ac:dyDescent="0.25">
      <c r="A30" s="54">
        <v>28</v>
      </c>
      <c r="B30" s="102"/>
      <c r="C30" s="39" t="s">
        <v>79</v>
      </c>
      <c r="D30" s="39" t="s">
        <v>113</v>
      </c>
      <c r="E30" s="39" t="s">
        <v>34</v>
      </c>
      <c r="F30" s="39" t="s">
        <v>161</v>
      </c>
      <c r="G30" s="39" t="s">
        <v>229</v>
      </c>
      <c r="H30" s="39" t="s">
        <v>49</v>
      </c>
      <c r="I30" s="43"/>
      <c r="J30" s="39" t="s">
        <v>190</v>
      </c>
      <c r="K30" s="40">
        <v>2</v>
      </c>
      <c r="L30" s="40">
        <v>20</v>
      </c>
      <c r="M30" s="11">
        <f t="shared" si="2"/>
        <v>10</v>
      </c>
      <c r="N30" s="60" t="s">
        <v>195</v>
      </c>
      <c r="O30" s="12">
        <v>4.2700000000000002E-2</v>
      </c>
      <c r="P30" s="62">
        <f t="shared" si="3"/>
        <v>8.5400000000000004E-2</v>
      </c>
      <c r="Q30" s="62">
        <f t="shared" si="0"/>
        <v>0.85400000000000009</v>
      </c>
      <c r="R30" s="12">
        <v>4.2700000000000002E-2</v>
      </c>
      <c r="S30" s="63">
        <f>R30*M30</f>
        <v>0.42700000000000005</v>
      </c>
      <c r="T30" s="9"/>
    </row>
    <row r="31" spans="1:20" x14ac:dyDescent="0.25">
      <c r="A31" s="54">
        <v>29</v>
      </c>
      <c r="B31" s="102"/>
      <c r="C31" s="39" t="s">
        <v>80</v>
      </c>
      <c r="D31" s="39" t="s">
        <v>25</v>
      </c>
      <c r="E31" s="39" t="s">
        <v>33</v>
      </c>
      <c r="F31" s="39" t="s">
        <v>162</v>
      </c>
      <c r="G31" s="39" t="s">
        <v>231</v>
      </c>
      <c r="H31" s="39" t="s">
        <v>48</v>
      </c>
      <c r="I31" s="43" t="s">
        <v>230</v>
      </c>
      <c r="J31" s="39" t="s">
        <v>191</v>
      </c>
      <c r="K31" s="40">
        <v>1</v>
      </c>
      <c r="L31" s="40">
        <v>100</v>
      </c>
      <c r="M31" s="11">
        <f t="shared" si="2"/>
        <v>5</v>
      </c>
      <c r="N31" s="60" t="s">
        <v>195</v>
      </c>
      <c r="O31" s="12">
        <v>1.9E-3</v>
      </c>
      <c r="P31" s="62">
        <f t="shared" si="3"/>
        <v>1.9E-3</v>
      </c>
      <c r="Q31" s="62">
        <f t="shared" si="0"/>
        <v>0.19</v>
      </c>
      <c r="R31" s="12">
        <v>1.9E-3</v>
      </c>
      <c r="S31" s="63">
        <f t="shared" si="1"/>
        <v>9.4999999999999998E-3</v>
      </c>
      <c r="T31" s="9"/>
    </row>
    <row r="32" spans="1:20" x14ac:dyDescent="0.25">
      <c r="A32" s="54">
        <v>30</v>
      </c>
      <c r="B32" s="102"/>
      <c r="C32" s="39" t="s">
        <v>81</v>
      </c>
      <c r="D32" s="39" t="s">
        <v>114</v>
      </c>
      <c r="E32" s="39" t="s">
        <v>33</v>
      </c>
      <c r="F32" s="39" t="s">
        <v>163</v>
      </c>
      <c r="G32" s="39" t="s">
        <v>232</v>
      </c>
      <c r="H32" s="39" t="s">
        <v>49</v>
      </c>
      <c r="I32" s="43"/>
      <c r="J32" s="39" t="s">
        <v>192</v>
      </c>
      <c r="K32" s="40">
        <v>4</v>
      </c>
      <c r="L32" s="40">
        <v>50</v>
      </c>
      <c r="M32" s="11">
        <f t="shared" si="2"/>
        <v>20</v>
      </c>
      <c r="N32" s="60" t="s">
        <v>195</v>
      </c>
      <c r="O32" s="12">
        <v>8.9999999999999993E-3</v>
      </c>
      <c r="P32" s="62">
        <f t="shared" si="3"/>
        <v>3.5999999999999997E-2</v>
      </c>
      <c r="Q32" s="62">
        <f t="shared" si="0"/>
        <v>0.44999999999999996</v>
      </c>
      <c r="R32" s="12">
        <v>8.9999999999999993E-3</v>
      </c>
      <c r="S32" s="63">
        <f t="shared" si="1"/>
        <v>0.18</v>
      </c>
      <c r="T32" s="9"/>
    </row>
    <row r="33" spans="1:21" ht="75" x14ac:dyDescent="0.25">
      <c r="A33" s="54">
        <v>31</v>
      </c>
      <c r="B33" s="102" t="s">
        <v>250</v>
      </c>
      <c r="C33" s="39" t="s">
        <v>20</v>
      </c>
      <c r="D33" s="39" t="s">
        <v>115</v>
      </c>
      <c r="E33" s="39" t="s">
        <v>36</v>
      </c>
      <c r="F33" s="39" t="s">
        <v>36</v>
      </c>
      <c r="G33" s="39"/>
      <c r="H33" s="40"/>
      <c r="I33" s="43"/>
      <c r="J33" s="39" t="s">
        <v>36</v>
      </c>
      <c r="K33" s="40">
        <v>22</v>
      </c>
      <c r="L33" s="40" t="s">
        <v>196</v>
      </c>
      <c r="M33" s="11">
        <f t="shared" si="2"/>
        <v>110</v>
      </c>
      <c r="N33" s="67" t="s">
        <v>196</v>
      </c>
      <c r="O33" s="12" t="s">
        <v>196</v>
      </c>
      <c r="P33" s="62"/>
      <c r="Q33" s="62"/>
      <c r="R33" s="12" t="s">
        <v>196</v>
      </c>
      <c r="S33" s="63"/>
      <c r="T33" s="9"/>
    </row>
    <row r="34" spans="1:21" ht="30" x14ac:dyDescent="0.25">
      <c r="A34" s="54">
        <v>32</v>
      </c>
      <c r="B34" s="102"/>
      <c r="C34" s="39" t="s">
        <v>20</v>
      </c>
      <c r="D34" s="39" t="s">
        <v>116</v>
      </c>
      <c r="E34" s="39" t="s">
        <v>135</v>
      </c>
      <c r="F34" s="39" t="s">
        <v>164</v>
      </c>
      <c r="G34" s="39"/>
      <c r="H34" s="40"/>
      <c r="I34" s="43"/>
      <c r="J34" s="39" t="s">
        <v>193</v>
      </c>
      <c r="K34" s="40">
        <v>2</v>
      </c>
      <c r="L34" s="40" t="s">
        <v>196</v>
      </c>
      <c r="M34" s="11">
        <f t="shared" si="2"/>
        <v>10</v>
      </c>
      <c r="N34" s="67" t="s">
        <v>196</v>
      </c>
      <c r="O34" s="12" t="s">
        <v>196</v>
      </c>
      <c r="P34" s="62"/>
      <c r="Q34" s="62"/>
      <c r="R34" s="12" t="s">
        <v>196</v>
      </c>
      <c r="S34" s="63"/>
      <c r="T34" s="9"/>
    </row>
    <row r="35" spans="1:21" x14ac:dyDescent="0.25">
      <c r="A35" s="54">
        <v>33</v>
      </c>
      <c r="B35" s="102" t="s">
        <v>253</v>
      </c>
      <c r="C35" s="39" t="s">
        <v>21</v>
      </c>
      <c r="D35" s="39" t="s">
        <v>117</v>
      </c>
      <c r="E35" s="39" t="s">
        <v>136</v>
      </c>
      <c r="F35" s="39" t="s">
        <v>136</v>
      </c>
      <c r="G35" s="39" t="s">
        <v>233</v>
      </c>
      <c r="H35" s="39" t="s">
        <v>179</v>
      </c>
      <c r="I35" s="43"/>
      <c r="J35" s="39" t="s">
        <v>136</v>
      </c>
      <c r="K35" s="40">
        <v>1</v>
      </c>
      <c r="L35" s="40">
        <v>5</v>
      </c>
      <c r="M35" s="11">
        <f t="shared" si="2"/>
        <v>5</v>
      </c>
      <c r="N35" s="60" t="s">
        <v>195</v>
      </c>
      <c r="O35" s="12">
        <v>0.28889999999999999</v>
      </c>
      <c r="P35" s="62">
        <f t="shared" si="3"/>
        <v>0.28889999999999999</v>
      </c>
      <c r="Q35" s="62">
        <f t="shared" si="0"/>
        <v>1.4444999999999999</v>
      </c>
      <c r="R35" s="12">
        <v>0.28889999999999999</v>
      </c>
      <c r="S35" s="63">
        <f t="shared" si="1"/>
        <v>1.4444999999999999</v>
      </c>
      <c r="T35" s="9"/>
    </row>
    <row r="36" spans="1:21" ht="45.75" thickBot="1" x14ac:dyDescent="0.3">
      <c r="A36" s="77">
        <v>34</v>
      </c>
      <c r="B36" s="103"/>
      <c r="C36" s="78" t="s">
        <v>82</v>
      </c>
      <c r="D36" s="78" t="s">
        <v>26</v>
      </c>
      <c r="E36" s="78" t="s">
        <v>137</v>
      </c>
      <c r="F36" s="78" t="s">
        <v>137</v>
      </c>
      <c r="G36" s="78"/>
      <c r="H36" s="50"/>
      <c r="I36" s="79"/>
      <c r="J36" s="78" t="s">
        <v>137</v>
      </c>
      <c r="K36" s="50">
        <v>1</v>
      </c>
      <c r="L36" s="50" t="s">
        <v>196</v>
      </c>
      <c r="M36" s="80">
        <f t="shared" si="2"/>
        <v>5</v>
      </c>
      <c r="N36" s="81" t="s">
        <v>197</v>
      </c>
      <c r="O36" s="82">
        <v>0.47</v>
      </c>
      <c r="P36" s="83">
        <f t="shared" si="3"/>
        <v>0.47</v>
      </c>
      <c r="Q36" s="83"/>
      <c r="R36" s="82">
        <v>0.47</v>
      </c>
      <c r="S36" s="84">
        <f t="shared" si="1"/>
        <v>2.3499999999999996</v>
      </c>
      <c r="T36" s="85"/>
    </row>
    <row r="37" spans="1:21" x14ac:dyDescent="0.25">
      <c r="A37" s="53">
        <v>35</v>
      </c>
      <c r="B37" s="101" t="s">
        <v>254</v>
      </c>
      <c r="C37" s="57" t="s">
        <v>83</v>
      </c>
      <c r="D37" s="57" t="s">
        <v>118</v>
      </c>
      <c r="E37" s="57" t="s">
        <v>138</v>
      </c>
      <c r="F37" s="57" t="s">
        <v>165</v>
      </c>
      <c r="G37" s="57" t="s">
        <v>234</v>
      </c>
      <c r="H37" s="57" t="s">
        <v>50</v>
      </c>
      <c r="I37" s="42"/>
      <c r="J37" s="57" t="s">
        <v>165</v>
      </c>
      <c r="K37" s="58">
        <v>2</v>
      </c>
      <c r="L37" s="58">
        <v>10</v>
      </c>
      <c r="M37" s="24">
        <f t="shared" si="2"/>
        <v>10</v>
      </c>
      <c r="N37" s="44" t="s">
        <v>195</v>
      </c>
      <c r="O37" s="25">
        <v>1.1901999999999999</v>
      </c>
      <c r="P37" s="26">
        <f t="shared" si="3"/>
        <v>2.3803999999999998</v>
      </c>
      <c r="Q37" s="26">
        <f t="shared" si="0"/>
        <v>11.901999999999999</v>
      </c>
      <c r="R37" s="25">
        <v>0.86739999999999995</v>
      </c>
      <c r="S37" s="27">
        <f t="shared" si="1"/>
        <v>8.6739999999999995</v>
      </c>
      <c r="T37" s="7"/>
    </row>
    <row r="38" spans="1:21" x14ac:dyDescent="0.25">
      <c r="A38" s="54">
        <v>36</v>
      </c>
      <c r="B38" s="102"/>
      <c r="C38" s="39" t="s">
        <v>84</v>
      </c>
      <c r="D38" s="39" t="s">
        <v>27</v>
      </c>
      <c r="E38" s="39" t="s">
        <v>139</v>
      </c>
      <c r="F38" s="39" t="s">
        <v>166</v>
      </c>
      <c r="G38" s="39"/>
      <c r="H38" s="39" t="s">
        <v>180</v>
      </c>
      <c r="I38" s="43" t="s">
        <v>240</v>
      </c>
      <c r="J38" s="39" t="s">
        <v>166</v>
      </c>
      <c r="K38" s="40">
        <v>1</v>
      </c>
      <c r="L38" s="40" t="s">
        <v>196</v>
      </c>
      <c r="M38" s="11">
        <f t="shared" si="2"/>
        <v>5</v>
      </c>
      <c r="N38" s="60" t="s">
        <v>12</v>
      </c>
      <c r="O38" s="71">
        <v>0.85</v>
      </c>
      <c r="P38" s="62">
        <f t="shared" si="3"/>
        <v>0.85</v>
      </c>
      <c r="Q38" s="62"/>
      <c r="R38" s="71">
        <v>0.85</v>
      </c>
      <c r="S38" s="63">
        <f t="shared" si="1"/>
        <v>4.25</v>
      </c>
      <c r="T38" s="9"/>
    </row>
    <row r="39" spans="1:21" ht="30" x14ac:dyDescent="0.25">
      <c r="A39" s="54">
        <v>37</v>
      </c>
      <c r="B39" s="102"/>
      <c r="C39" s="39" t="s">
        <v>22</v>
      </c>
      <c r="D39" s="39" t="s">
        <v>28</v>
      </c>
      <c r="E39" s="39" t="s">
        <v>37</v>
      </c>
      <c r="F39" s="39" t="s">
        <v>37</v>
      </c>
      <c r="G39" s="39" t="s">
        <v>235</v>
      </c>
      <c r="H39" s="39" t="s">
        <v>51</v>
      </c>
      <c r="I39" s="43"/>
      <c r="J39" s="39" t="s">
        <v>37</v>
      </c>
      <c r="K39" s="40">
        <v>1</v>
      </c>
      <c r="L39" s="40">
        <v>5</v>
      </c>
      <c r="M39" s="11">
        <f t="shared" si="2"/>
        <v>5</v>
      </c>
      <c r="N39" s="60" t="s">
        <v>195</v>
      </c>
      <c r="O39" s="12">
        <v>0.20499999999999999</v>
      </c>
      <c r="P39" s="62">
        <f t="shared" si="3"/>
        <v>0.20499999999999999</v>
      </c>
      <c r="Q39" s="62">
        <f t="shared" si="0"/>
        <v>1.0249999999999999</v>
      </c>
      <c r="R39" s="12">
        <v>0.20499999999999999</v>
      </c>
      <c r="S39" s="63">
        <f t="shared" si="1"/>
        <v>1.0249999999999999</v>
      </c>
      <c r="T39" s="9" t="s">
        <v>239</v>
      </c>
    </row>
    <row r="40" spans="1:21" ht="15.75" thickBot="1" x14ac:dyDescent="0.3">
      <c r="A40" s="55">
        <v>38</v>
      </c>
      <c r="B40" s="102"/>
      <c r="C40" s="39" t="s">
        <v>85</v>
      </c>
      <c r="D40" s="39" t="s">
        <v>29</v>
      </c>
      <c r="E40" s="39" t="s">
        <v>140</v>
      </c>
      <c r="F40" s="39" t="s">
        <v>167</v>
      </c>
      <c r="G40" s="39" t="s">
        <v>236</v>
      </c>
      <c r="H40" s="40"/>
      <c r="I40" s="43"/>
      <c r="J40" s="39" t="s">
        <v>167</v>
      </c>
      <c r="K40" s="40">
        <v>1</v>
      </c>
      <c r="L40" s="40">
        <v>5</v>
      </c>
      <c r="M40" s="11">
        <f t="shared" si="2"/>
        <v>5</v>
      </c>
      <c r="N40" s="60" t="s">
        <v>195</v>
      </c>
      <c r="O40" s="12">
        <v>0.61499999999999999</v>
      </c>
      <c r="P40" s="62">
        <f t="shared" si="3"/>
        <v>0.61499999999999999</v>
      </c>
      <c r="Q40" s="62">
        <f t="shared" si="0"/>
        <v>3.0750000000000002</v>
      </c>
      <c r="R40" s="12">
        <v>0.61499999999999999</v>
      </c>
      <c r="S40" s="63">
        <f t="shared" si="1"/>
        <v>3.0750000000000002</v>
      </c>
      <c r="T40" s="9"/>
    </row>
    <row r="41" spans="1:21" ht="15.75" thickBot="1" x14ac:dyDescent="0.3">
      <c r="A41" s="56">
        <v>39</v>
      </c>
      <c r="B41" s="104"/>
      <c r="C41" s="72" t="s">
        <v>86</v>
      </c>
      <c r="D41" s="72" t="s">
        <v>119</v>
      </c>
      <c r="E41" s="72" t="s">
        <v>141</v>
      </c>
      <c r="F41" s="72" t="s">
        <v>141</v>
      </c>
      <c r="G41" s="72" t="s">
        <v>237</v>
      </c>
      <c r="H41" s="72" t="s">
        <v>50</v>
      </c>
      <c r="I41" s="92"/>
      <c r="J41" s="72" t="s">
        <v>141</v>
      </c>
      <c r="K41" s="73">
        <v>1</v>
      </c>
      <c r="L41" s="73">
        <v>5</v>
      </c>
      <c r="M41" s="93">
        <f t="shared" si="2"/>
        <v>5</v>
      </c>
      <c r="N41" s="74" t="s">
        <v>195</v>
      </c>
      <c r="O41" s="35">
        <v>0.66910000000000003</v>
      </c>
      <c r="P41" s="94">
        <f t="shared" si="3"/>
        <v>0.66910000000000003</v>
      </c>
      <c r="Q41" s="75">
        <f t="shared" si="0"/>
        <v>3.3455000000000004</v>
      </c>
      <c r="R41" s="35">
        <v>0.66910000000000003</v>
      </c>
      <c r="S41" s="76">
        <f t="shared" si="1"/>
        <v>3.3455000000000004</v>
      </c>
      <c r="T41" s="95"/>
    </row>
    <row r="42" spans="1:21" ht="15.75" thickBot="1" x14ac:dyDescent="0.3">
      <c r="A42" s="86">
        <v>40</v>
      </c>
      <c r="B42" s="29" t="s">
        <v>255</v>
      </c>
      <c r="C42" s="87" t="s">
        <v>87</v>
      </c>
      <c r="D42" s="87" t="s">
        <v>120</v>
      </c>
      <c r="E42" s="87" t="s">
        <v>142</v>
      </c>
      <c r="F42" s="87" t="s">
        <v>142</v>
      </c>
      <c r="G42" s="87" t="s">
        <v>238</v>
      </c>
      <c r="H42" s="87" t="s">
        <v>181</v>
      </c>
      <c r="I42" s="41"/>
      <c r="J42" s="87" t="s">
        <v>194</v>
      </c>
      <c r="K42" s="88">
        <v>1</v>
      </c>
      <c r="L42" s="88">
        <v>5</v>
      </c>
      <c r="M42" s="30">
        <f t="shared" si="2"/>
        <v>5</v>
      </c>
      <c r="N42" s="89" t="s">
        <v>195</v>
      </c>
      <c r="O42" s="31">
        <v>0.31230000000000002</v>
      </c>
      <c r="P42" s="90">
        <f t="shared" si="3"/>
        <v>0.31230000000000002</v>
      </c>
      <c r="Q42" s="90">
        <f t="shared" si="0"/>
        <v>1.5615000000000001</v>
      </c>
      <c r="R42" s="31">
        <v>0.31230000000000002</v>
      </c>
      <c r="S42" s="91">
        <f t="shared" si="1"/>
        <v>1.5615000000000001</v>
      </c>
      <c r="T42" s="32"/>
    </row>
    <row r="43" spans="1:21" ht="19.5" thickBot="1" x14ac:dyDescent="0.35">
      <c r="A43" s="23"/>
      <c r="B43"/>
      <c r="C43"/>
      <c r="D43"/>
      <c r="E43"/>
      <c r="F43"/>
      <c r="G43"/>
      <c r="H43"/>
      <c r="I43"/>
      <c r="J43"/>
      <c r="K43" s="100" t="s">
        <v>6</v>
      </c>
      <c r="L43" s="100"/>
      <c r="M43" s="100"/>
      <c r="N43" s="100"/>
      <c r="O43" s="100"/>
      <c r="P43" s="2"/>
      <c r="Q43" s="51">
        <f>SUM(Q3:Q42)</f>
        <v>127.99300000000002</v>
      </c>
      <c r="R43" s="3"/>
      <c r="S43" s="3">
        <f>SUM(S3:S42)</f>
        <v>114.61400000000003</v>
      </c>
      <c r="T43" s="17"/>
      <c r="U43" s="1">
        <f ca="1">U43:AA48</f>
        <v>0</v>
      </c>
    </row>
    <row r="44" spans="1:21" ht="19.5" thickBot="1" x14ac:dyDescent="0.35">
      <c r="A44" s="20"/>
      <c r="B44"/>
      <c r="C44"/>
      <c r="D44"/>
      <c r="E44"/>
      <c r="F44"/>
      <c r="G44"/>
      <c r="H44"/>
      <c r="I44"/>
      <c r="J44"/>
      <c r="K44" s="96" t="s">
        <v>10</v>
      </c>
      <c r="L44" s="96"/>
      <c r="M44" s="96"/>
      <c r="N44" s="96"/>
      <c r="O44" s="96"/>
      <c r="P44" s="4">
        <f>SUM(P3:P42)</f>
        <v>25.602599999999999</v>
      </c>
      <c r="Q44" s="51"/>
      <c r="R44" s="5"/>
      <c r="S44" s="5">
        <f>S43/5</f>
        <v>22.922800000000006</v>
      </c>
      <c r="T44" s="6"/>
    </row>
  </sheetData>
  <mergeCells count="11">
    <mergeCell ref="K44:O44"/>
    <mergeCell ref="A1:R1"/>
    <mergeCell ref="K43:O43"/>
    <mergeCell ref="B3:B10"/>
    <mergeCell ref="B12:B13"/>
    <mergeCell ref="B14:B19"/>
    <mergeCell ref="B23:B25"/>
    <mergeCell ref="B26:B32"/>
    <mergeCell ref="B33:B34"/>
    <mergeCell ref="B35:B36"/>
    <mergeCell ref="B37:B41"/>
  </mergeCells>
  <conditionalFormatting sqref="P44:Q44 T44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{4D908242-0CAE-411C-A7D1-5924318D99E1}</x14:id>
        </ext>
      </extLst>
    </cfRule>
  </conditionalFormatting>
  <conditionalFormatting sqref="M3:M42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Q42">
    <cfRule type="dataBar" priority="6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{E90D3905-D18A-4314-85F8-BF4924CFF615}</x14:id>
        </ext>
      </extLst>
    </cfRule>
  </conditionalFormatting>
  <conditionalFormatting sqref="T3:T42">
    <cfRule type="dataBar" priority="7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{40DC3694-FF5B-41E0-80BB-7AB614178D12}</x14:id>
        </ext>
      </extLst>
    </cfRule>
  </conditionalFormatting>
  <conditionalFormatting sqref="S3:S42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{9F41C311-B53F-4FDE-A999-535E1BB8B4D8}</x14:id>
        </ext>
      </extLst>
    </cfRule>
  </conditionalFormatting>
  <conditionalFormatting sqref="Q4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{3F622E2B-A576-4D2B-B2E4-75B1CD932C65}</x14:id>
        </ext>
      </extLst>
    </cfRule>
  </conditionalFormatting>
  <hyperlinks>
    <hyperlink ref="N12" r:id="rId1" xr:uid="{5FA5B34B-88E5-4903-A71C-57CDA69B0C29}"/>
    <hyperlink ref="N17" r:id="rId2" xr:uid="{24578ABD-33AD-4CF1-A582-2DC5530805F8}"/>
    <hyperlink ref="N18" r:id="rId3" xr:uid="{9960BBEB-4368-4BF4-ABEA-A8471E609C4F}"/>
    <hyperlink ref="N19" r:id="rId4" xr:uid="{19A26E20-56F1-4D36-89A6-26D95EFC7CE3}"/>
    <hyperlink ref="N21" r:id="rId5" xr:uid="{76AD54C3-583B-42F2-AA4F-5799ECCB7BC9}"/>
    <hyperlink ref="N36" r:id="rId6" xr:uid="{AB1554AF-9806-4451-AB26-DFDEEDF6BC6C}"/>
    <hyperlink ref="N20" r:id="rId7" xr:uid="{18722FC2-7D6B-4ECE-9B63-C01C08C4AFE5}"/>
    <hyperlink ref="N16" r:id="rId8" xr:uid="{40FC72DC-6624-4691-A68E-F7C868231493}"/>
    <hyperlink ref="N3" r:id="rId9" xr:uid="{1BD3077E-FD89-4422-A88E-A98E75BF1214}"/>
    <hyperlink ref="N4" r:id="rId10" xr:uid="{13B3FE8F-17A5-48BD-9AAF-95419A6070BF}"/>
    <hyperlink ref="N5" r:id="rId11" xr:uid="{02632643-BF69-4247-8285-202C64B37D8E}"/>
    <hyperlink ref="N6" r:id="rId12" xr:uid="{8465AE79-CD85-4FA3-99DA-71DB9C9AFE49}"/>
    <hyperlink ref="N7" r:id="rId13" xr:uid="{9BC81C06-E3C0-43BD-9DA6-A8B470650560}"/>
    <hyperlink ref="N8" r:id="rId14" xr:uid="{2841DDD3-3799-42A2-925C-FFF5F600609A}"/>
    <hyperlink ref="N9" r:id="rId15" xr:uid="{BA78BCF4-D991-40FD-AE25-0A2A67E282F1}"/>
    <hyperlink ref="N10" r:id="rId16" xr:uid="{5395A0F8-2D59-4E45-9551-05AE0ED318C9}"/>
    <hyperlink ref="N11" r:id="rId17" xr:uid="{F9DD5EAA-E576-4C1D-9DCF-5432DA4D30B1}"/>
    <hyperlink ref="N23" r:id="rId18" xr:uid="{3EBB29F5-5618-475C-96B8-9100173E36E3}"/>
    <hyperlink ref="N14" r:id="rId19" xr:uid="{15F7354C-B832-4332-8A17-5B8298AD2524}"/>
    <hyperlink ref="N15" r:id="rId20" xr:uid="{A8F0823F-C780-464C-881C-90D228CD27B2}"/>
    <hyperlink ref="N24" r:id="rId21" xr:uid="{FF02595E-E0E5-47B1-8E98-3D8CF3D0EB28}"/>
    <hyperlink ref="N25" r:id="rId22" xr:uid="{683F47A5-4E74-4C45-B2D5-4633C7560EFE}"/>
    <hyperlink ref="N26" r:id="rId23" xr:uid="{27775E7D-3E94-42A4-858D-4CED08A5052C}"/>
    <hyperlink ref="N27" r:id="rId24" xr:uid="{3C5E3E04-F83E-4B95-9097-E8016C9B5588}"/>
    <hyperlink ref="N28" r:id="rId25" xr:uid="{1154CF23-976B-4527-B8EE-393154165FDE}"/>
    <hyperlink ref="N29" r:id="rId26" xr:uid="{9F1D052D-BD3C-4D1F-AED4-7047AF4546E3}"/>
    <hyperlink ref="N30" r:id="rId27" xr:uid="{3F2C9E63-76E4-4702-910B-196E3FFD2269}"/>
    <hyperlink ref="N31" r:id="rId28" xr:uid="{4890C1DC-C864-4BF6-BC67-B5465B6560C2}"/>
    <hyperlink ref="N32" r:id="rId29" xr:uid="{02490AD9-BE6A-492B-856C-E8B030BE502D}"/>
    <hyperlink ref="N35" r:id="rId30" xr:uid="{77A7FA8D-CE62-4E9B-85FA-10A3DD08AE25}"/>
    <hyperlink ref="N37" r:id="rId31" xr:uid="{1F8943A7-1944-48F9-A0CB-0B1BA47EFD9C}"/>
    <hyperlink ref="N40" r:id="rId32" xr:uid="{48B83C98-DBCE-4FED-B48D-175DAF3EB571}"/>
    <hyperlink ref="N39" r:id="rId33" xr:uid="{EDE4B98D-0DB7-4B05-9B62-744374FFE5F7}"/>
    <hyperlink ref="N41" r:id="rId34" xr:uid="{E4835E77-0E7C-424A-9059-D8944644DEB0}"/>
  </hyperlinks>
  <pageMargins left="0.7" right="0.7" top="0.75" bottom="0.75" header="0.3" footer="0.3"/>
  <pageSetup orientation="portrait" horizontalDpi="300" verticalDpi="300" r:id="rId3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908242-0CAE-411C-A7D1-5924318D99E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P44:Q44 T44</xm:sqref>
        </x14:conditionalFormatting>
        <x14:conditionalFormatting xmlns:xm="http://schemas.microsoft.com/office/excel/2006/main">
          <x14:cfRule type="dataBar" id="{E90D3905-D18A-4314-85F8-BF4924CFF61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P3:Q42</xm:sqref>
        </x14:conditionalFormatting>
        <x14:conditionalFormatting xmlns:xm="http://schemas.microsoft.com/office/excel/2006/main">
          <x14:cfRule type="dataBar" id="{40DC3694-FF5B-41E0-80BB-7AB614178D1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T3:T42</xm:sqref>
        </x14:conditionalFormatting>
        <x14:conditionalFormatting xmlns:xm="http://schemas.microsoft.com/office/excel/2006/main">
          <x14:cfRule type="dataBar" id="{9F41C311-B53F-4FDE-A999-535E1BB8B4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S3:S42</xm:sqref>
        </x14:conditionalFormatting>
        <x14:conditionalFormatting xmlns:xm="http://schemas.microsoft.com/office/excel/2006/main">
          <x14:cfRule type="dataBar" id="{3F622E2B-A576-4D2B-B2E4-75B1CD932C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Q43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SIDRA</dc:creator>
  <cp:lastModifiedBy>user</cp:lastModifiedBy>
  <dcterms:created xsi:type="dcterms:W3CDTF">2020-10-13T11:47:55Z</dcterms:created>
  <dcterms:modified xsi:type="dcterms:W3CDTF">2021-03-03T14:05:00Z</dcterms:modified>
</cp:coreProperties>
</file>