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00-Attività_professionale\FORMACONF\ITS\04-Magento\05-Template\05-Rischi\"/>
    </mc:Choice>
  </mc:AlternateContent>
  <xr:revisionPtr revIDLastSave="0" documentId="13_ncr:1_{AF79CF39-25E1-4431-B309-D29836A416FC}" xr6:coauthVersionLast="47" xr6:coauthVersionMax="47" xr10:uidLastSave="{00000000-0000-0000-0000-000000000000}"/>
  <bookViews>
    <workbookView xWindow="-108" yWindow="-108" windowWidth="23256" windowHeight="12720" tabRatio="595" activeTab="1" xr2:uid="{00000000-000D-0000-FFFF-FFFF00000000}"/>
  </bookViews>
  <sheets>
    <sheet name="Sintesi Minacce" sheetId="11" r:id="rId1"/>
    <sheet name="Gestione Minacce" sheetId="7" r:id="rId2"/>
    <sheet name="Probabilità" sheetId="14" r:id="rId3"/>
    <sheet name="Impatto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B28" i="7" l="1"/>
  <c r="AB24" i="7"/>
  <c r="AB25" i="7"/>
  <c r="AB26" i="7"/>
  <c r="AB27" i="7"/>
  <c r="AB15" i="7"/>
  <c r="AA15" i="7"/>
  <c r="Q15" i="7"/>
  <c r="S15" i="7" s="1"/>
  <c r="Q22" i="7"/>
  <c r="S22" i="7" s="1"/>
  <c r="AA22" i="7"/>
  <c r="AB22" i="7"/>
  <c r="Q23" i="7"/>
  <c r="S23" i="7" s="1"/>
  <c r="AA23" i="7"/>
  <c r="AB23" i="7"/>
  <c r="Q24" i="7"/>
  <c r="S24" i="7" s="1"/>
  <c r="AA24" i="7"/>
  <c r="Q25" i="7"/>
  <c r="S25" i="7" s="1"/>
  <c r="AA25" i="7"/>
  <c r="AC25" i="7" s="1"/>
  <c r="Q26" i="7"/>
  <c r="S26" i="7" s="1"/>
  <c r="AA26" i="7"/>
  <c r="AB21" i="7"/>
  <c r="AB20" i="7"/>
  <c r="AB19" i="7"/>
  <c r="Q17" i="7"/>
  <c r="S17" i="7" s="1"/>
  <c r="AA17" i="7"/>
  <c r="AB17" i="7"/>
  <c r="Q18" i="7"/>
  <c r="S18" i="7" s="1"/>
  <c r="AA18" i="7"/>
  <c r="AB18" i="7"/>
  <c r="Q19" i="7"/>
  <c r="S19" i="7" s="1"/>
  <c r="AA19" i="7"/>
  <c r="Q20" i="7"/>
  <c r="S20" i="7" s="1"/>
  <c r="AA20" i="7"/>
  <c r="Q21" i="7"/>
  <c r="S21" i="7" s="1"/>
  <c r="AA21" i="7"/>
  <c r="Q12" i="7"/>
  <c r="S12" i="7" s="1"/>
  <c r="AB16" i="7"/>
  <c r="AB14" i="7"/>
  <c r="AB13" i="7"/>
  <c r="AB12" i="7"/>
  <c r="AB11" i="7"/>
  <c r="AB10" i="7"/>
  <c r="AB8" i="7"/>
  <c r="AB7" i="7"/>
  <c r="AB6" i="7"/>
  <c r="AB9" i="7"/>
  <c r="AA28" i="7"/>
  <c r="AA27" i="7"/>
  <c r="AA16" i="7"/>
  <c r="AA14" i="7"/>
  <c r="AA13" i="7"/>
  <c r="AA12" i="7"/>
  <c r="AA11" i="7"/>
  <c r="AA10" i="7"/>
  <c r="AA9" i="7"/>
  <c r="AA8" i="7"/>
  <c r="AA7" i="7"/>
  <c r="AA6" i="7"/>
  <c r="Q7" i="7"/>
  <c r="S7" i="7" s="1"/>
  <c r="Q8" i="7"/>
  <c r="S8" i="7" s="1"/>
  <c r="Q9" i="7"/>
  <c r="S9" i="7" s="1"/>
  <c r="Q10" i="7"/>
  <c r="S10" i="7" s="1"/>
  <c r="Q11" i="7"/>
  <c r="S11" i="7" s="1"/>
  <c r="Q13" i="7"/>
  <c r="S13" i="7" s="1"/>
  <c r="Q14" i="7"/>
  <c r="S14" i="7" s="1"/>
  <c r="Q16" i="7"/>
  <c r="S16" i="7" s="1"/>
  <c r="Q27" i="7"/>
  <c r="S27" i="7" s="1"/>
  <c r="Q28" i="7"/>
  <c r="S28" i="7" s="1"/>
  <c r="Q6" i="7"/>
  <c r="S6" i="7" s="1"/>
  <c r="R32" i="7"/>
  <c r="AC15" i="7" l="1"/>
  <c r="AC24" i="7"/>
  <c r="AC26" i="7"/>
  <c r="AC23" i="7"/>
  <c r="AC22" i="7"/>
  <c r="AC10" i="7"/>
  <c r="AC14" i="7"/>
  <c r="AC6" i="7"/>
  <c r="AC20" i="7"/>
  <c r="AC8" i="7"/>
  <c r="AC19" i="7"/>
  <c r="AC21" i="7"/>
  <c r="AC18" i="7"/>
  <c r="AC17" i="7"/>
  <c r="AC28" i="7"/>
  <c r="AC7" i="7"/>
  <c r="AC27" i="7"/>
  <c r="AC9" i="7"/>
  <c r="AC16" i="7"/>
  <c r="AB32" i="7"/>
  <c r="AC13" i="7"/>
  <c r="AC12" i="7"/>
  <c r="AC11" i="7"/>
  <c r="S32" i="7"/>
  <c r="AC32" i="7" l="1"/>
  <c r="AC35" i="7" s="1"/>
  <c r="D1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  <author>Roberto Meli</author>
  </authors>
  <commentList>
    <comment ref="P3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Occorre indicare il valore di probabilità attribuito al manifestarsi del problema determinato dalla combinazione tra probabilità dell'evento rischioso e vulnerabilità del sistema a tale evento.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 shapeId="0" xr:uid="{00000000-0006-0000-0100-000002000000}">
      <text>
        <r>
          <rPr>
            <b/>
            <sz val="10"/>
            <color indexed="81"/>
            <rFont val="Tahoma"/>
            <family val="2"/>
          </rPr>
          <t>Il valore 1 indica un incidente senza peso  facilmente assorbibile dal progetto senza particolari accorgimenti
Il valore 5 significa fallimento totale del progetto, cioè mancato raggiungimento degli obiettivi di quantità, qualità, costo e tempo stabiliti</t>
        </r>
      </text>
    </comment>
    <comment ref="S3" authorId="0" shapeId="0" xr:uid="{00000000-0006-0000-0100-000003000000}">
      <text>
        <r>
          <rPr>
            <b/>
            <sz val="10"/>
            <color indexed="81"/>
            <rFont val="Tahoma"/>
            <family val="2"/>
          </rPr>
          <t>E' il prodotto della probabilità non percentuale per il danno.</t>
        </r>
      </text>
    </comment>
    <comment ref="U3" authorId="1" shapeId="0" xr:uid="{B6A73958-AFEA-4B53-8214-D0EAFB091D2C}">
      <text>
        <r>
          <rPr>
            <b/>
            <sz val="9"/>
            <color indexed="81"/>
            <rFont val="Tahoma"/>
            <family val="2"/>
          </rPr>
          <t>Roberto Meli:</t>
        </r>
        <r>
          <rPr>
            <sz val="9"/>
            <color indexed="81"/>
            <rFont val="Tahoma"/>
            <family val="2"/>
          </rPr>
          <t xml:space="preserve">
P: prevenzione
T: trasferimento
S: sorveglianza
C: contenimento
A: accettazione</t>
        </r>
      </text>
    </comment>
    <comment ref="Y3" authorId="1" shapeId="0" xr:uid="{76DEE286-9FD5-4819-AF60-FAFBFA7ADDA1}">
      <text>
        <r>
          <rPr>
            <b/>
            <sz val="9"/>
            <color indexed="81"/>
            <rFont val="Tahoma"/>
            <family val="2"/>
          </rPr>
          <t>Roberto Meli:</t>
        </r>
        <r>
          <rPr>
            <sz val="9"/>
            <color indexed="81"/>
            <rFont val="Tahoma"/>
            <family val="2"/>
          </rPr>
          <t xml:space="preserve">
P: proposta
A: approvata
C: cancellata</t>
        </r>
      </text>
    </comment>
    <comment ref="Z3" authorId="0" shapeId="0" xr:uid="{00000000-0006-0000-0100-000005000000}">
      <text>
        <r>
          <rPr>
            <b/>
            <sz val="10"/>
            <color indexed="81"/>
            <rFont val="Tahoma"/>
            <family val="2"/>
          </rPr>
          <t>Occorre indicare il valore di probabilità attribuito al manifestarsi del problema determinato dalla combinazione tra probabilità dell'evento rischioso e  vulnerabilità del sistema a tale evento, a valle delle azioni pianificate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3" authorId="0" shapeId="0" xr:uid="{00000000-0006-0000-0100-000006000000}">
      <text>
        <r>
          <rPr>
            <b/>
            <sz val="10"/>
            <color indexed="81"/>
            <rFont val="Tahoma"/>
            <family val="2"/>
          </rPr>
          <t>Il valore 1 indica un incidente senza peso  facilmente assorbibile dal progetto senza particolari accorgimenti
Il valore 5 significa fallimento totale del progetto, cioè mancato raggiungimento degli obiettivi di quantità, qualità, costo e tempo stabiliti</t>
        </r>
      </text>
    </comment>
    <comment ref="AC3" authorId="0" shapeId="0" xr:uid="{00000000-0006-0000-0100-000007000000}">
      <text>
        <r>
          <rPr>
            <b/>
            <sz val="10"/>
            <color indexed="81"/>
            <rFont val="Tahoma"/>
            <family val="2"/>
          </rPr>
          <t>E' il prodotto della probabilità non percentuale per il danno.</t>
        </r>
      </text>
    </comment>
    <comment ref="A4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Il numero deve essere univoco all'interno della lista completa delle minacce ed in caso di scomparsa di una minaccia il suo codice non può essere riassegnata</t>
        </r>
      </text>
    </comment>
    <comment ref="E4" authorId="0" shapeId="0" xr:uid="{00000000-0006-0000-0100-000009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F4" authorId="0" shapeId="0" xr:uid="{00000000-0006-0000-0100-00000A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G4" authorId="0" shapeId="0" xr:uid="{00000000-0006-0000-0100-00000C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H4" authorId="0" shapeId="0" xr:uid="{00000000-0006-0000-0100-000010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I4" authorId="0" shapeId="0" xr:uid="{00000000-0006-0000-0100-000011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J4" authorId="0" shapeId="0" xr:uid="{00000000-0006-0000-0100-000012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K4" authorId="0" shapeId="0" xr:uid="{00000000-0006-0000-0100-000013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L4" authorId="0" shapeId="0" xr:uid="{00000000-0006-0000-0100-000014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  <comment ref="M4" authorId="0" shapeId="0" xr:uid="{00000000-0006-0000-0100-000017000000}">
      <text>
        <r>
          <rPr>
            <b/>
            <sz val="10"/>
            <color indexed="81"/>
            <rFont val="Tahoma"/>
            <family val="2"/>
          </rPr>
          <t>Specificare con una X se questa è una variabile impattata dalla minaccia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VALORI DA PERSONALIZZARE PROGETTO PER PROGETTO IN FUNZIONE DELLA TOLLERANZA DEGLI STAKEHOLDER RISPETTI ALLA VARIABILE COSTO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VALORI DA PERSONALIZZARE PROGETTO PER PROGETTO IN FUNZIONE DELLA TOLLERANZA DEGLI STAKEHOLDER RISPETTI ALLA VARIABILE TEMPO</t>
        </r>
      </text>
    </comment>
    <comment ref="A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scegliere il valore massimo sulle singole variabili impattate</t>
        </r>
      </text>
    </comment>
  </commentList>
</comments>
</file>

<file path=xl/sharedStrings.xml><?xml version="1.0" encoding="utf-8"?>
<sst xmlns="http://schemas.openxmlformats.org/spreadsheetml/2006/main" count="140" uniqueCount="98">
  <si>
    <t>Peggioramento percebile delle relazioni con pochi stakeholder esterni al team di progetto</t>
  </si>
  <si>
    <t>Peggioramento percebile delle relazioni tra una parte rilevante degli stakeholder interni al team di progetto</t>
  </si>
  <si>
    <t>Peggioramento percebile delle relazioni con alcuni importanti stakeholder esterni al team di progetto</t>
  </si>
  <si>
    <t>Peggioramento significativo delle relazioni tra molti stakeholder interni al team di progetto</t>
  </si>
  <si>
    <t>Peggioramento significativo delle relazioni con la maggior parte degli stakeholder esterni al team di progetto</t>
  </si>
  <si>
    <t>Conflitto continuo tra gli stakeholder interni al team di progetto</t>
  </si>
  <si>
    <t>Conflitto continuo con gli stakeholder esterni al team di progetto</t>
  </si>
  <si>
    <t>90gg</t>
  </si>
  <si>
    <t>91gg</t>
  </si>
  <si>
    <t>121gg</t>
  </si>
  <si>
    <t>oltre</t>
  </si>
  <si>
    <t>Riduzione dell'ambito inaccettabile per la maggior parte degli stakeholder</t>
  </si>
  <si>
    <t>Risultato finale inutilizzabile per gli stakeholder</t>
  </si>
  <si>
    <t>Riduzione percettibile dell'ambito su aree di rilievo per alcuni importanti stakeholder</t>
  </si>
  <si>
    <t>Riduzione percettibile della qualità su aree di rilievo per alcuni importanti stakeholder</t>
  </si>
  <si>
    <t>Riduzione dell'ambito insignificante per tutti</t>
  </si>
  <si>
    <t>Riduzione percettibile dell'ambito su aree di minore rilevanza</t>
  </si>
  <si>
    <t>Degrado di qualità su aree di minore rilevanza</t>
  </si>
  <si>
    <t>Qualità del risultato finale inaccettabile per gli stakeholder</t>
  </si>
  <si>
    <t>Qualità inaccettabile per la maggior parte degli stakeholder</t>
  </si>
  <si>
    <t>Costi</t>
  </si>
  <si>
    <t>ritardo rilasci</t>
  </si>
  <si>
    <t>Impatto</t>
  </si>
  <si>
    <t>aumento</t>
  </si>
  <si>
    <t>Molto Bassa</t>
  </si>
  <si>
    <t>Bassa</t>
  </si>
  <si>
    <t>Media</t>
  </si>
  <si>
    <t>Alta</t>
  </si>
  <si>
    <t>Molto alta</t>
  </si>
  <si>
    <t>Livello di minaccia iniziale</t>
  </si>
  <si>
    <t>Livello di minaccia residuo</t>
  </si>
  <si>
    <t>Probabilità</t>
  </si>
  <si>
    <t>Danno</t>
  </si>
  <si>
    <t>Variabili impattate</t>
  </si>
  <si>
    <t>peso composto</t>
  </si>
  <si>
    <t>P</t>
  </si>
  <si>
    <t>N</t>
  </si>
  <si>
    <t>Azioni</t>
  </si>
  <si>
    <t>Assegnata a:</t>
  </si>
  <si>
    <t>Data inizio</t>
  </si>
  <si>
    <t>Data fine</t>
  </si>
  <si>
    <t>Stato</t>
  </si>
  <si>
    <t>Periodo di esposizione</t>
  </si>
  <si>
    <t>peso (da 1 a 5)</t>
  </si>
  <si>
    <t>da 1 a 5</t>
  </si>
  <si>
    <t>da 0 a 100</t>
  </si>
  <si>
    <t>Convenzionale</t>
  </si>
  <si>
    <t>Valutazioni iniziali</t>
  </si>
  <si>
    <t>Valutazioni finali</t>
  </si>
  <si>
    <t>Basso</t>
  </si>
  <si>
    <t>Molto Basso</t>
  </si>
  <si>
    <t>Medio</t>
  </si>
  <si>
    <t>Alto</t>
  </si>
  <si>
    <t>Molto alto</t>
  </si>
  <si>
    <t>Degrado di qualità appena osservabile</t>
  </si>
  <si>
    <t>da</t>
  </si>
  <si>
    <t>a</t>
  </si>
  <si>
    <t>Tempi</t>
  </si>
  <si>
    <t>Ambito</t>
  </si>
  <si>
    <t>Qualità</t>
  </si>
  <si>
    <t>1gg</t>
  </si>
  <si>
    <t>30gg</t>
  </si>
  <si>
    <t>31gg</t>
  </si>
  <si>
    <t>60gg</t>
  </si>
  <si>
    <t>61gg</t>
  </si>
  <si>
    <t>120gg</t>
  </si>
  <si>
    <t>Relazioni interne</t>
  </si>
  <si>
    <t>Relazioni esterne</t>
  </si>
  <si>
    <t>Peggioramento insignificante delle relazioni tra stakeholder interni al team di progetto</t>
  </si>
  <si>
    <t>Peggioramento insignificante delle relazioni con stakeholder esterni al team di progetto</t>
  </si>
  <si>
    <t>Peggioramento percebile delle relazioni tra pochi stakeholder interni al team di progetto</t>
  </si>
  <si>
    <t>Minaccia</t>
  </si>
  <si>
    <t>Brand</t>
  </si>
  <si>
    <t>Conto Economico</t>
  </si>
  <si>
    <t>Finanza</t>
  </si>
  <si>
    <t>Organizzazione</t>
  </si>
  <si>
    <t>Responsabilità legali</t>
  </si>
  <si>
    <t>PRIMA</t>
  </si>
  <si>
    <t>DOPO</t>
  </si>
  <si>
    <t>Owner</t>
  </si>
  <si>
    <t>D</t>
  </si>
  <si>
    <t>MC</t>
  </si>
  <si>
    <t>DC</t>
  </si>
  <si>
    <t>Azione</t>
  </si>
  <si>
    <t>Tipo</t>
  </si>
  <si>
    <t>Efficienza piano</t>
  </si>
  <si>
    <t>Nulla</t>
  </si>
  <si>
    <t>Ü</t>
  </si>
  <si>
    <t>Relazioni Esterne</t>
  </si>
  <si>
    <t>Efficienza</t>
  </si>
  <si>
    <t>RISPOSTA</t>
  </si>
  <si>
    <t>Quantità</t>
  </si>
  <si>
    <t>Scadenze</t>
  </si>
  <si>
    <t>Data</t>
  </si>
  <si>
    <t>Progetto</t>
  </si>
  <si>
    <t>GESTIONE MINACCE</t>
  </si>
  <si>
    <t>Valutazione delle minacce per il progetto</t>
  </si>
  <si>
    <t>basso/medio/alto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</si>
</sst>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\ * #,##0.00_-;\-[$€]\ * #,##0.00_-;_-[$€]\ * &quot;-&quot;??_-;_-@_-"/>
    <numFmt numFmtId="165" formatCode="dd/mm/yy;@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i/>
      <sz val="16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Verdana"/>
      <family val="2"/>
    </font>
    <font>
      <sz val="12"/>
      <color indexed="9"/>
      <name val="Arial"/>
      <family val="2"/>
    </font>
    <font>
      <sz val="12"/>
      <name val="Arial"/>
      <family val="2"/>
    </font>
    <font>
      <b/>
      <sz val="14"/>
      <name val="Wingdings"/>
      <charset val="2"/>
    </font>
    <font>
      <sz val="10"/>
      <name val="Arial"/>
      <family val="2"/>
    </font>
    <font>
      <u/>
      <sz val="8.5"/>
      <color theme="10"/>
      <name val="Arial"/>
      <family val="2"/>
    </font>
    <font>
      <u/>
      <sz val="14"/>
      <color theme="10"/>
      <name val="Wingdings"/>
      <charset val="2"/>
    </font>
    <font>
      <u/>
      <sz val="10"/>
      <color theme="10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263">
    <xf numFmtId="0" fontId="0" fillId="0" borderId="0" xfId="0"/>
    <xf numFmtId="0" fontId="0" fillId="0" borderId="0" xfId="0" applyAlignment="1">
      <alignment horizontal="right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horizontal="center"/>
    </xf>
    <xf numFmtId="0" fontId="8" fillId="0" borderId="0" xfId="0" applyFont="1"/>
    <xf numFmtId="0" fontId="0" fillId="3" borderId="8" xfId="0" applyFill="1" applyBorder="1"/>
    <xf numFmtId="0" fontId="0" fillId="3" borderId="0" xfId="0" applyFill="1" applyBorder="1"/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textRotation="90" wrapText="1"/>
    </xf>
    <xf numFmtId="0" fontId="6" fillId="4" borderId="2" xfId="0" applyFont="1" applyFill="1" applyBorder="1" applyAlignment="1">
      <alignment horizontal="center" textRotation="90" wrapText="1"/>
    </xf>
    <xf numFmtId="0" fontId="6" fillId="4" borderId="7" xfId="0" applyFont="1" applyFill="1" applyBorder="1" applyAlignment="1">
      <alignment horizontal="center" textRotation="90" wrapText="1"/>
    </xf>
    <xf numFmtId="0" fontId="6" fillId="4" borderId="12" xfId="0" applyFont="1" applyFill="1" applyBorder="1" applyAlignment="1">
      <alignment horizontal="center" textRotation="90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9" fontId="5" fillId="2" borderId="4" xfId="2" applyFont="1" applyFill="1" applyBorder="1" applyAlignment="1">
      <alignment horizontal="right"/>
    </xf>
    <xf numFmtId="9" fontId="5" fillId="2" borderId="15" xfId="2" applyFont="1" applyFill="1" applyBorder="1" applyAlignment="1">
      <alignment horizontal="right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25" xfId="0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6" fillId="0" borderId="32" xfId="0" applyFont="1" applyBorder="1" applyAlignment="1">
      <alignment horizontal="justify" vertical="top" wrapText="1"/>
    </xf>
    <xf numFmtId="0" fontId="16" fillId="0" borderId="33" xfId="0" applyFont="1" applyBorder="1" applyAlignment="1">
      <alignment horizontal="justify" vertical="top" wrapText="1"/>
    </xf>
    <xf numFmtId="0" fontId="16" fillId="0" borderId="33" xfId="0" applyFont="1" applyBorder="1" applyAlignment="1">
      <alignment horizontal="left" vertical="top" wrapText="1"/>
    </xf>
    <xf numFmtId="0" fontId="16" fillId="0" borderId="34" xfId="0" applyFont="1" applyBorder="1" applyAlignment="1">
      <alignment horizontal="justify" vertical="top" wrapText="1"/>
    </xf>
    <xf numFmtId="9" fontId="16" fillId="0" borderId="33" xfId="0" applyNumberFormat="1" applyFont="1" applyBorder="1" applyAlignment="1">
      <alignment horizontal="center" vertical="top" wrapText="1"/>
    </xf>
    <xf numFmtId="0" fontId="16" fillId="0" borderId="33" xfId="0" applyFont="1" applyBorder="1" applyAlignment="1">
      <alignment horizontal="center" vertical="top" wrapText="1"/>
    </xf>
    <xf numFmtId="0" fontId="16" fillId="0" borderId="35" xfId="0" applyFont="1" applyBorder="1" applyAlignment="1">
      <alignment horizontal="justify" vertical="top" wrapText="1"/>
    </xf>
    <xf numFmtId="0" fontId="16" fillId="0" borderId="36" xfId="0" applyFont="1" applyBorder="1" applyAlignment="1">
      <alignment horizontal="justify" vertical="top" wrapText="1"/>
    </xf>
    <xf numFmtId="0" fontId="16" fillId="0" borderId="36" xfId="0" applyFont="1" applyBorder="1" applyAlignment="1">
      <alignment horizontal="left" vertical="top" wrapText="1"/>
    </xf>
    <xf numFmtId="0" fontId="16" fillId="0" borderId="37" xfId="0" applyFont="1" applyBorder="1" applyAlignment="1">
      <alignment horizontal="justify" vertical="top" wrapText="1"/>
    </xf>
    <xf numFmtId="9" fontId="16" fillId="0" borderId="36" xfId="0" applyNumberFormat="1" applyFont="1" applyBorder="1" applyAlignment="1">
      <alignment horizontal="center" vertical="top" wrapText="1"/>
    </xf>
    <xf numFmtId="0" fontId="16" fillId="0" borderId="36" xfId="0" applyFont="1" applyBorder="1" applyAlignment="1">
      <alignment horizontal="center" vertical="top" wrapText="1"/>
    </xf>
    <xf numFmtId="0" fontId="16" fillId="0" borderId="38" xfId="0" applyFont="1" applyBorder="1" applyAlignment="1">
      <alignment horizontal="justify" vertical="top" wrapText="1"/>
    </xf>
    <xf numFmtId="0" fontId="16" fillId="0" borderId="39" xfId="0" applyFont="1" applyBorder="1" applyAlignment="1">
      <alignment horizontal="justify" vertical="top" wrapText="1"/>
    </xf>
    <xf numFmtId="0" fontId="16" fillId="0" borderId="40" xfId="0" applyFont="1" applyBorder="1" applyAlignment="1">
      <alignment horizontal="justify" vertical="top" wrapText="1"/>
    </xf>
    <xf numFmtId="9" fontId="16" fillId="0" borderId="39" xfId="0" applyNumberFormat="1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top" wrapText="1"/>
    </xf>
    <xf numFmtId="0" fontId="16" fillId="0" borderId="41" xfId="0" applyFont="1" applyBorder="1" applyAlignment="1">
      <alignment horizontal="justify" vertical="top" wrapText="1"/>
    </xf>
    <xf numFmtId="0" fontId="16" fillId="0" borderId="42" xfId="0" applyFont="1" applyBorder="1" applyAlignment="1">
      <alignment horizontal="justify" vertical="top" wrapText="1"/>
    </xf>
    <xf numFmtId="0" fontId="16" fillId="0" borderId="43" xfId="0" applyFont="1" applyBorder="1" applyAlignment="1">
      <alignment horizontal="justify" vertical="top" wrapText="1"/>
    </xf>
    <xf numFmtId="9" fontId="16" fillId="0" borderId="42" xfId="0" applyNumberFormat="1" applyFont="1" applyBorder="1" applyAlignment="1">
      <alignment horizontal="center" vertical="top" wrapText="1"/>
    </xf>
    <xf numFmtId="0" fontId="16" fillId="0" borderId="42" xfId="0" applyFont="1" applyBorder="1" applyAlignment="1">
      <alignment horizontal="center" vertical="top" wrapText="1"/>
    </xf>
    <xf numFmtId="0" fontId="0" fillId="0" borderId="30" xfId="0" applyBorder="1" applyAlignment="1">
      <alignment vertical="center"/>
    </xf>
    <xf numFmtId="0" fontId="17" fillId="8" borderId="46" xfId="0" applyFont="1" applyFill="1" applyBorder="1" applyAlignment="1">
      <alignment horizontal="right"/>
    </xf>
    <xf numFmtId="0" fontId="18" fillId="0" borderId="0" xfId="0" applyFont="1" applyFill="1" applyBorder="1" applyAlignment="1">
      <alignment vertical="top" wrapText="1"/>
    </xf>
    <xf numFmtId="9" fontId="18" fillId="0" borderId="0" xfId="0" applyNumberFormat="1" applyFont="1" applyFill="1" applyBorder="1" applyAlignment="1">
      <alignment vertical="top" wrapText="1"/>
    </xf>
    <xf numFmtId="0" fontId="18" fillId="0" borderId="27" xfId="0" applyFont="1" applyFill="1" applyBorder="1" applyAlignment="1">
      <alignment vertical="top" wrapText="1"/>
    </xf>
    <xf numFmtId="9" fontId="18" fillId="0" borderId="27" xfId="0" applyNumberFormat="1" applyFont="1" applyFill="1" applyBorder="1" applyAlignment="1">
      <alignment vertical="top" wrapText="1"/>
    </xf>
    <xf numFmtId="0" fontId="18" fillId="9" borderId="0" xfId="0" applyFont="1" applyFill="1" applyBorder="1" applyAlignment="1">
      <alignment vertical="top" wrapText="1"/>
    </xf>
    <xf numFmtId="0" fontId="18" fillId="9" borderId="27" xfId="0" applyFont="1" applyFill="1" applyBorder="1" applyAlignment="1">
      <alignment vertical="top" wrapText="1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6" fillId="4" borderId="55" xfId="0" applyFont="1" applyFill="1" applyBorder="1" applyAlignment="1">
      <alignment horizontal="center" textRotation="90" wrapText="1"/>
    </xf>
    <xf numFmtId="0" fontId="0" fillId="0" borderId="5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9" fontId="0" fillId="0" borderId="5" xfId="2" applyFont="1" applyBorder="1" applyAlignment="1">
      <alignment horizontal="right" vertical="center"/>
    </xf>
    <xf numFmtId="9" fontId="0" fillId="0" borderId="14" xfId="2" applyFont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59" xfId="2" applyFont="1" applyBorder="1" applyAlignment="1">
      <alignment horizontal="right" vertical="center"/>
    </xf>
    <xf numFmtId="9" fontId="0" fillId="0" borderId="44" xfId="2" applyFont="1" applyBorder="1" applyAlignment="1">
      <alignment horizontal="right" vertical="center"/>
    </xf>
    <xf numFmtId="9" fontId="0" fillId="0" borderId="7" xfId="2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46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23" fillId="0" borderId="22" xfId="3" applyFont="1" applyFill="1" applyBorder="1" applyAlignment="1" applyProtection="1">
      <alignment horizontal="left" vertical="center" wrapText="1"/>
    </xf>
    <xf numFmtId="0" fontId="1" fillId="0" borderId="15" xfId="0" applyFont="1" applyBorder="1" applyAlignment="1">
      <alignment horizontal="justify" vertical="center" wrapText="1"/>
    </xf>
    <xf numFmtId="0" fontId="22" fillId="0" borderId="10" xfId="3" applyFont="1" applyFill="1" applyBorder="1" applyAlignment="1" applyProtection="1">
      <alignment horizontal="center" vertical="center"/>
    </xf>
    <xf numFmtId="0" fontId="22" fillId="0" borderId="64" xfId="3" applyFont="1" applyFill="1" applyBorder="1" applyAlignment="1" applyProtection="1">
      <alignment horizontal="center" vertical="center"/>
    </xf>
    <xf numFmtId="0" fontId="22" fillId="0" borderId="5" xfId="3" applyFont="1" applyFill="1" applyBorder="1" applyAlignment="1" applyProtection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22" fillId="0" borderId="30" xfId="3" applyFont="1" applyFill="1" applyBorder="1" applyAlignment="1" applyProtection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9" fontId="5" fillId="2" borderId="1" xfId="2" applyFont="1" applyFill="1" applyBorder="1" applyAlignment="1">
      <alignment horizontal="right"/>
    </xf>
    <xf numFmtId="0" fontId="24" fillId="11" borderId="1" xfId="0" applyFont="1" applyFill="1" applyBorder="1"/>
    <xf numFmtId="9" fontId="0" fillId="0" borderId="58" xfId="2" applyFont="1" applyBorder="1" applyAlignment="1">
      <alignment horizontal="right" vertical="center"/>
    </xf>
    <xf numFmtId="165" fontId="20" fillId="0" borderId="5" xfId="0" applyNumberFormat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justify" vertical="center" wrapText="1"/>
    </xf>
    <xf numFmtId="165" fontId="20" fillId="0" borderId="7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justify" vertical="center" wrapText="1"/>
    </xf>
    <xf numFmtId="0" fontId="1" fillId="0" borderId="55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165" fontId="2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5" fontId="3" fillId="0" borderId="4" xfId="0" applyNumberFormat="1" applyFont="1" applyBorder="1" applyAlignment="1">
      <alignment horizontal="justify" vertical="center" wrapText="1"/>
    </xf>
    <xf numFmtId="0" fontId="1" fillId="0" borderId="13" xfId="0" applyFont="1" applyBorder="1" applyAlignment="1">
      <alignment horizontal="center" vertical="center"/>
    </xf>
    <xf numFmtId="9" fontId="0" fillId="0" borderId="56" xfId="2" applyFon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165" fontId="0" fillId="0" borderId="5" xfId="0" applyNumberFormat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0" fillId="12" borderId="30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44" xfId="0" applyFill="1" applyBorder="1" applyAlignment="1">
      <alignment vertical="center"/>
    </xf>
    <xf numFmtId="0" fontId="0" fillId="12" borderId="7" xfId="0" applyFill="1" applyBorder="1" applyAlignment="1">
      <alignment horizontal="right" vertical="center"/>
    </xf>
    <xf numFmtId="0" fontId="0" fillId="12" borderId="5" xfId="0" applyFill="1" applyBorder="1" applyAlignment="1">
      <alignment horizontal="right" vertical="center"/>
    </xf>
    <xf numFmtId="0" fontId="0" fillId="12" borderId="14" xfId="0" applyFill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12" borderId="21" xfId="0" applyFill="1" applyBorder="1" applyAlignment="1">
      <alignment vertical="center"/>
    </xf>
    <xf numFmtId="0" fontId="0" fillId="12" borderId="21" xfId="0" applyFill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19" fillId="2" borderId="48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vertical="top" wrapText="1"/>
    </xf>
    <xf numFmtId="0" fontId="2" fillId="4" borderId="65" xfId="0" applyFont="1" applyFill="1" applyBorder="1" applyAlignment="1">
      <alignment horizontal="center" vertical="top" wrapText="1"/>
    </xf>
    <xf numFmtId="0" fontId="2" fillId="4" borderId="52" xfId="0" applyFont="1" applyFill="1" applyBorder="1" applyAlignment="1">
      <alignment horizontal="center" vertical="top" wrapText="1"/>
    </xf>
    <xf numFmtId="14" fontId="5" fillId="3" borderId="11" xfId="0" applyNumberFormat="1" applyFont="1" applyFill="1" applyBorder="1" applyAlignment="1"/>
    <xf numFmtId="0" fontId="12" fillId="10" borderId="2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11" fillId="5" borderId="48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6" borderId="48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 vertical="center" textRotation="90" wrapText="1"/>
    </xf>
    <xf numFmtId="0" fontId="2" fillId="4" borderId="52" xfId="0" applyFont="1" applyFill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left" vertical="top" wrapText="1"/>
    </xf>
    <xf numFmtId="0" fontId="4" fillId="6" borderId="27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2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2" fillId="4" borderId="49" xfId="0" applyFont="1" applyFill="1" applyBorder="1" applyAlignment="1">
      <alignment horizontal="center" textRotation="90" wrapText="1"/>
    </xf>
    <xf numFmtId="0" fontId="2" fillId="4" borderId="50" xfId="0" applyFont="1" applyFill="1" applyBorder="1" applyAlignment="1">
      <alignment horizontal="center" textRotation="90" wrapText="1"/>
    </xf>
    <xf numFmtId="0" fontId="5" fillId="2" borderId="48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0" fontId="17" fillId="8" borderId="46" xfId="0" applyFont="1" applyFill="1" applyBorder="1" applyAlignment="1">
      <alignment horizontal="right"/>
    </xf>
    <xf numFmtId="0" fontId="5" fillId="0" borderId="29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54" xfId="0" applyFont="1" applyBorder="1" applyAlignment="1">
      <alignment horizontal="center"/>
    </xf>
  </cellXfs>
  <cellStyles count="4">
    <cellStyle name="Collegamento ipertestuale" xfId="3" builtinId="8"/>
    <cellStyle name="Euro" xfId="1" xr:uid="{00000000-0005-0000-0000-000001000000}"/>
    <cellStyle name="Normale" xfId="0" builtinId="0"/>
    <cellStyle name="Percentuale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Valutazione Minacce Prima</a:t>
            </a:r>
          </a:p>
        </c:rich>
      </c:tx>
      <c:layout>
        <c:manualLayout>
          <c:xMode val="edge"/>
          <c:yMode val="edge"/>
          <c:x val="0.36030865132243173"/>
          <c:y val="4.0752405949256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28915662651"/>
          <c:y val="0.18431372549019623"/>
          <c:w val="0.60000000000000064"/>
          <c:h val="0.678431372549021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'Gestione Minacce'!$Q$6:$Q$28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'Gestione Minacce'!$R$6:$R$28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C-492C-8DA1-D3269314D5F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79346816"/>
        <c:axId val="179361280"/>
      </c:scatterChart>
      <c:valAx>
        <c:axId val="17934681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Probabilità</a:t>
                </a:r>
              </a:p>
            </c:rich>
          </c:tx>
          <c:layout>
            <c:manualLayout>
              <c:xMode val="edge"/>
              <c:yMode val="edge"/>
              <c:x val="0.44316045830809575"/>
              <c:y val="0.92476879414463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79361280"/>
        <c:crosses val="autoZero"/>
        <c:crossBetween val="midCat"/>
        <c:majorUnit val="1"/>
      </c:valAx>
      <c:valAx>
        <c:axId val="179361280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Danno</a:t>
                </a:r>
              </a:p>
            </c:rich>
          </c:tx>
          <c:layout>
            <c:manualLayout>
              <c:xMode val="edge"/>
              <c:yMode val="edge"/>
              <c:x val="0.15414294367050316"/>
              <c:y val="0.46708618739730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79346816"/>
        <c:crosses val="autoZero"/>
        <c:crossBetween val="midCat"/>
        <c:majorUnit val="1"/>
        <c:minorUnit val="0.1"/>
      </c:valAx>
      <c:spPr>
        <a:gradFill rotWithShape="0">
          <a:gsLst>
            <a:gs pos="0">
              <a:srgbClr val="99CC00"/>
            </a:gs>
            <a:gs pos="100000">
              <a:srgbClr val="FF0000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Valutazione Minacce Dopo</a:t>
            </a:r>
          </a:p>
        </c:rich>
      </c:tx>
      <c:layout>
        <c:manualLayout>
          <c:xMode val="edge"/>
          <c:yMode val="edge"/>
          <c:x val="0.37307736285439647"/>
          <c:y val="4.1269738823630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64021785353201"/>
          <c:y val="0.18665608529990704"/>
          <c:w val="0.59644061395086401"/>
          <c:h val="0.671167625865623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'Gestione Minacce'!$AA$6:$AA$28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'Gestione Minacce'!$AB$6:$AB$28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3-461E-AD0C-18A13B4A66E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80053760"/>
        <c:axId val="80055680"/>
      </c:scatterChart>
      <c:valAx>
        <c:axId val="8005376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Probabilità</a:t>
                </a:r>
              </a:p>
            </c:rich>
          </c:tx>
          <c:layout>
            <c:manualLayout>
              <c:xMode val="edge"/>
              <c:yMode val="edge"/>
              <c:x val="0.446154725708791"/>
              <c:y val="0.92063594509702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0055680"/>
        <c:crosses val="autoZero"/>
        <c:crossBetween val="midCat"/>
        <c:majorUnit val="1"/>
      </c:valAx>
      <c:valAx>
        <c:axId val="80055680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Danno</a:t>
                </a:r>
              </a:p>
            </c:rich>
          </c:tx>
          <c:layout>
            <c:manualLayout>
              <c:xMode val="edge"/>
              <c:yMode val="edge"/>
              <c:x val="0.15769262753047017"/>
              <c:y val="0.46349253474463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0053760"/>
        <c:crosses val="autoZero"/>
        <c:crossBetween val="midCat"/>
        <c:majorUnit val="1"/>
        <c:minorUnit val="0.1"/>
      </c:valAx>
      <c:spPr>
        <a:gradFill rotWithShape="0">
          <a:gsLst>
            <a:gs pos="0">
              <a:srgbClr val="99CC00"/>
            </a:gs>
            <a:gs pos="100000">
              <a:srgbClr val="FF0000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47625</xdr:rowOff>
    </xdr:from>
    <xdr:to>
      <xdr:col>2</xdr:col>
      <xdr:colOff>1247775</xdr:colOff>
      <xdr:row>30</xdr:row>
      <xdr:rowOff>123825</xdr:rowOff>
    </xdr:to>
    <xdr:graphicFrame macro="">
      <xdr:nvGraphicFramePr>
        <xdr:cNvPr id="5155" name="Chart 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16</xdr:row>
      <xdr:rowOff>47625</xdr:rowOff>
    </xdr:from>
    <xdr:to>
      <xdr:col>5</xdr:col>
      <xdr:colOff>1257300</xdr:colOff>
      <xdr:row>30</xdr:row>
      <xdr:rowOff>104775</xdr:rowOff>
    </xdr:to>
    <xdr:graphicFrame macro="">
      <xdr:nvGraphicFramePr>
        <xdr:cNvPr id="5156" name="Chart 3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2"/>
  <sheetViews>
    <sheetView zoomScale="75" zoomScaleNormal="75" workbookViewId="0">
      <selection activeCell="A2" sqref="A2:F2"/>
    </sheetView>
  </sheetViews>
  <sheetFormatPr defaultColWidth="8.88671875" defaultRowHeight="13.2" x14ac:dyDescent="0.25"/>
  <cols>
    <col min="1" max="1" width="20.109375" customWidth="1"/>
    <col min="2" max="2" width="22.44140625" customWidth="1"/>
    <col min="3" max="3" width="20.44140625" customWidth="1"/>
    <col min="4" max="4" width="20.109375" customWidth="1"/>
    <col min="5" max="6" width="20.44140625" customWidth="1"/>
  </cols>
  <sheetData>
    <row r="1" spans="1:6" ht="24.6" x14ac:dyDescent="0.4">
      <c r="A1" s="198" t="s">
        <v>96</v>
      </c>
      <c r="B1" s="199"/>
      <c r="C1" s="199"/>
      <c r="D1" s="199"/>
      <c r="E1" s="199"/>
      <c r="F1" s="200"/>
    </row>
    <row r="2" spans="1:6" ht="30" customHeight="1" thickBot="1" x14ac:dyDescent="0.45">
      <c r="A2" s="201"/>
      <c r="B2" s="202"/>
      <c r="C2" s="202"/>
      <c r="D2" s="202"/>
      <c r="E2" s="202"/>
      <c r="F2" s="203"/>
    </row>
    <row r="3" spans="1:6" ht="21" thickBot="1" x14ac:dyDescent="0.4">
      <c r="A3" s="204" t="s">
        <v>47</v>
      </c>
      <c r="B3" s="205"/>
      <c r="C3" s="206"/>
      <c r="D3" s="207" t="s">
        <v>48</v>
      </c>
      <c r="E3" s="208"/>
      <c r="F3" s="209"/>
    </row>
    <row r="4" spans="1:6" ht="13.8" thickBot="1" x14ac:dyDescent="0.3">
      <c r="A4" s="25"/>
      <c r="B4" s="26"/>
      <c r="C4" s="26"/>
      <c r="D4" s="26"/>
      <c r="E4" s="26"/>
      <c r="F4" s="27"/>
    </row>
    <row r="5" spans="1:6" ht="17.399999999999999" x14ac:dyDescent="0.3">
      <c r="A5" s="212" t="s">
        <v>29</v>
      </c>
      <c r="B5" s="213"/>
      <c r="C5" s="214"/>
      <c r="D5" s="215" t="s">
        <v>30</v>
      </c>
      <c r="E5" s="216"/>
      <c r="F5" s="217"/>
    </row>
    <row r="6" spans="1:6" ht="13.35" customHeight="1" x14ac:dyDescent="0.25">
      <c r="A6" s="218" t="s">
        <v>97</v>
      </c>
      <c r="B6" s="219"/>
      <c r="C6" s="220"/>
      <c r="D6" s="224" t="s">
        <v>97</v>
      </c>
      <c r="E6" s="225"/>
      <c r="F6" s="226"/>
    </row>
    <row r="7" spans="1:6" ht="14.1" customHeight="1" thickBot="1" x14ac:dyDescent="0.3">
      <c r="A7" s="221"/>
      <c r="B7" s="222"/>
      <c r="C7" s="223"/>
      <c r="D7" s="227"/>
      <c r="E7" s="228"/>
      <c r="F7" s="229"/>
    </row>
    <row r="8" spans="1:6" ht="13.8" thickBot="1" x14ac:dyDescent="0.3">
      <c r="A8" s="25"/>
      <c r="B8" s="26"/>
      <c r="C8" s="26"/>
      <c r="D8" s="26"/>
      <c r="E8" s="26"/>
      <c r="F8" s="27"/>
    </row>
    <row r="9" spans="1:6" ht="17.399999999999999" x14ac:dyDescent="0.3">
      <c r="A9" s="25"/>
      <c r="B9" s="26"/>
      <c r="C9" s="210" t="s">
        <v>85</v>
      </c>
      <c r="D9" s="211"/>
      <c r="E9" s="26"/>
      <c r="F9" s="27"/>
    </row>
    <row r="10" spans="1:6" ht="17.399999999999999" x14ac:dyDescent="0.3">
      <c r="A10" s="25"/>
      <c r="B10" s="26"/>
      <c r="C10" s="23"/>
      <c r="D10" s="24" t="s">
        <v>46</v>
      </c>
      <c r="E10" s="26"/>
      <c r="F10" s="27"/>
    </row>
    <row r="11" spans="1:6" ht="18" thickBot="1" x14ac:dyDescent="0.35">
      <c r="A11" s="25"/>
      <c r="B11" s="26"/>
      <c r="C11" s="19"/>
      <c r="D11" s="20" t="e">
        <f>'Gestione Minacce'!AC35</f>
        <v>#DIV/0!</v>
      </c>
      <c r="E11" s="26"/>
      <c r="F11" s="27"/>
    </row>
    <row r="12" spans="1:6" x14ac:dyDescent="0.25">
      <c r="A12" s="25"/>
      <c r="B12" s="26"/>
      <c r="C12" s="26"/>
      <c r="D12" s="26"/>
      <c r="E12" s="26"/>
      <c r="F12" s="27"/>
    </row>
    <row r="13" spans="1:6" x14ac:dyDescent="0.25">
      <c r="A13" s="25"/>
      <c r="B13" s="26"/>
      <c r="C13" s="26"/>
      <c r="D13" s="26"/>
      <c r="E13" s="26"/>
      <c r="F13" s="27"/>
    </row>
    <row r="14" spans="1:6" ht="13.8" thickBot="1" x14ac:dyDescent="0.3">
      <c r="A14" s="25"/>
      <c r="B14" s="26"/>
      <c r="C14" s="26"/>
      <c r="D14" s="26"/>
      <c r="E14" s="26"/>
      <c r="F14" s="27"/>
    </row>
    <row r="15" spans="1:6" x14ac:dyDescent="0.25">
      <c r="A15" s="78"/>
      <c r="B15" s="79"/>
      <c r="C15" s="80"/>
      <c r="D15" s="81"/>
      <c r="E15" s="82"/>
      <c r="F15" s="83"/>
    </row>
    <row r="16" spans="1:6" x14ac:dyDescent="0.25">
      <c r="A16" s="30"/>
      <c r="B16" s="31"/>
      <c r="C16" s="32"/>
      <c r="D16" s="36"/>
      <c r="E16" s="37"/>
      <c r="F16" s="38"/>
    </row>
    <row r="17" spans="1:6" x14ac:dyDescent="0.25">
      <c r="A17" s="30"/>
      <c r="B17" s="31"/>
      <c r="C17" s="32"/>
      <c r="D17" s="36"/>
      <c r="E17" s="37"/>
      <c r="F17" s="38"/>
    </row>
    <row r="18" spans="1:6" x14ac:dyDescent="0.25">
      <c r="A18" s="30"/>
      <c r="B18" s="31"/>
      <c r="C18" s="32"/>
      <c r="D18" s="36"/>
      <c r="E18" s="37"/>
      <c r="F18" s="38"/>
    </row>
    <row r="19" spans="1:6" x14ac:dyDescent="0.25">
      <c r="A19" s="30"/>
      <c r="B19" s="31"/>
      <c r="C19" s="32"/>
      <c r="D19" s="36"/>
      <c r="E19" s="37"/>
      <c r="F19" s="38"/>
    </row>
    <row r="20" spans="1:6" x14ac:dyDescent="0.25">
      <c r="A20" s="30"/>
      <c r="B20" s="31"/>
      <c r="C20" s="32"/>
      <c r="D20" s="36"/>
      <c r="E20" s="37"/>
      <c r="F20" s="38"/>
    </row>
    <row r="21" spans="1:6" x14ac:dyDescent="0.25">
      <c r="A21" s="30"/>
      <c r="B21" s="31"/>
      <c r="C21" s="32"/>
      <c r="D21" s="36"/>
      <c r="E21" s="37"/>
      <c r="F21" s="38"/>
    </row>
    <row r="22" spans="1:6" x14ac:dyDescent="0.25">
      <c r="A22" s="30"/>
      <c r="B22" s="31"/>
      <c r="C22" s="32"/>
      <c r="D22" s="36"/>
      <c r="E22" s="37"/>
      <c r="F22" s="38"/>
    </row>
    <row r="23" spans="1:6" x14ac:dyDescent="0.25">
      <c r="A23" s="30"/>
      <c r="B23" s="31"/>
      <c r="C23" s="32"/>
      <c r="D23" s="36"/>
      <c r="E23" s="37"/>
      <c r="F23" s="38"/>
    </row>
    <row r="24" spans="1:6" x14ac:dyDescent="0.25">
      <c r="A24" s="30"/>
      <c r="B24" s="31"/>
      <c r="C24" s="32"/>
      <c r="D24" s="36"/>
      <c r="E24" s="37"/>
      <c r="F24" s="38"/>
    </row>
    <row r="25" spans="1:6" x14ac:dyDescent="0.25">
      <c r="A25" s="30"/>
      <c r="B25" s="31"/>
      <c r="C25" s="32"/>
      <c r="D25" s="36"/>
      <c r="E25" s="37"/>
      <c r="F25" s="38"/>
    </row>
    <row r="26" spans="1:6" x14ac:dyDescent="0.25">
      <c r="A26" s="30"/>
      <c r="B26" s="31"/>
      <c r="C26" s="32"/>
      <c r="D26" s="36"/>
      <c r="E26" s="37"/>
      <c r="F26" s="38"/>
    </row>
    <row r="27" spans="1:6" x14ac:dyDescent="0.25">
      <c r="A27" s="30"/>
      <c r="B27" s="31"/>
      <c r="C27" s="32"/>
      <c r="D27" s="36"/>
      <c r="E27" s="37"/>
      <c r="F27" s="38"/>
    </row>
    <row r="28" spans="1:6" x14ac:dyDescent="0.25">
      <c r="A28" s="30"/>
      <c r="B28" s="31"/>
      <c r="C28" s="32"/>
      <c r="D28" s="36"/>
      <c r="E28" s="37"/>
      <c r="F28" s="38"/>
    </row>
    <row r="29" spans="1:6" x14ac:dyDescent="0.25">
      <c r="A29" s="30"/>
      <c r="B29" s="31"/>
      <c r="C29" s="32"/>
      <c r="D29" s="36"/>
      <c r="E29" s="37"/>
      <c r="F29" s="38"/>
    </row>
    <row r="30" spans="1:6" x14ac:dyDescent="0.25">
      <c r="A30" s="30"/>
      <c r="B30" s="31"/>
      <c r="C30" s="32"/>
      <c r="D30" s="36"/>
      <c r="E30" s="37"/>
      <c r="F30" s="38"/>
    </row>
    <row r="31" spans="1:6" x14ac:dyDescent="0.25">
      <c r="A31" s="30"/>
      <c r="B31" s="31"/>
      <c r="C31" s="32"/>
      <c r="D31" s="36"/>
      <c r="E31" s="37"/>
      <c r="F31" s="38"/>
    </row>
    <row r="32" spans="1:6" ht="13.8" thickBot="1" x14ac:dyDescent="0.3">
      <c r="A32" s="33"/>
      <c r="B32" s="34"/>
      <c r="C32" s="35"/>
      <c r="D32" s="39"/>
      <c r="E32" s="40"/>
      <c r="F32" s="41"/>
    </row>
  </sheetData>
  <mergeCells count="9">
    <mergeCell ref="A1:F1"/>
    <mergeCell ref="A2:F2"/>
    <mergeCell ref="A3:C3"/>
    <mergeCell ref="D3:F3"/>
    <mergeCell ref="C9:D9"/>
    <mergeCell ref="A5:C5"/>
    <mergeCell ref="D5:F5"/>
    <mergeCell ref="A6:C7"/>
    <mergeCell ref="D6:F7"/>
  </mergeCells>
  <phoneticPr fontId="0" type="noConversion"/>
  <pageMargins left="0.74803149606299213" right="0.74803149606299213" top="1.2204724409448819" bottom="0.98425196850393704" header="0.27559055118110237" footer="0.51181102362204722"/>
  <pageSetup paperSize="9" scale="71" orientation="portrait" r:id="rId1"/>
  <headerFooter alignWithMargins="0">
    <oddFooter>&amp;L&amp;F
&amp;A&amp;R&amp;P</oddFooter>
  </headerFooter>
  <ignoredErrors>
    <ignoredError sqref="D11" evalError="1"/>
  </ignoredErrors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5"/>
  <sheetViews>
    <sheetView tabSelected="1" zoomScale="70" zoomScaleNormal="70" zoomScalePageLayoutView="90" workbookViewId="0">
      <pane ySplit="4" topLeftCell="A11" activePane="bottomLeft" state="frozenSplit"/>
      <selection pane="bottomLeft" activeCell="AF23" sqref="AF23"/>
    </sheetView>
  </sheetViews>
  <sheetFormatPr defaultColWidth="11.44140625" defaultRowHeight="13.2" x14ac:dyDescent="0.25"/>
  <cols>
    <col min="1" max="1" width="7.5546875" customWidth="1"/>
    <col min="2" max="2" width="4.109375" bestFit="1" customWidth="1"/>
    <col min="3" max="3" width="9.44140625" bestFit="1" customWidth="1"/>
    <col min="4" max="4" width="34.6640625" customWidth="1"/>
    <col min="5" max="5" width="2.88671875" bestFit="1" customWidth="1"/>
    <col min="6" max="6" width="2.88671875" customWidth="1"/>
    <col min="7" max="13" width="2.88671875" bestFit="1" customWidth="1"/>
    <col min="14" max="14" width="8.33203125" bestFit="1" customWidth="1"/>
    <col min="15" max="15" width="9.33203125" customWidth="1"/>
    <col min="16" max="16" width="5.5546875" customWidth="1"/>
    <col min="17" max="17" width="5" customWidth="1"/>
    <col min="18" max="19" width="9.44140625" customWidth="1"/>
    <col min="20" max="20" width="20" customWidth="1"/>
    <col min="21" max="21" width="3.33203125" bestFit="1" customWidth="1"/>
    <col min="22" max="22" width="12.44140625" bestFit="1" customWidth="1"/>
    <col min="23" max="23" width="8.33203125" bestFit="1" customWidth="1"/>
    <col min="24" max="24" width="9.33203125" customWidth="1"/>
    <col min="25" max="25" width="3.33203125" customWidth="1"/>
    <col min="26" max="26" width="6.109375" customWidth="1"/>
    <col min="27" max="27" width="5.5546875" customWidth="1"/>
    <col min="28" max="28" width="10.88671875" customWidth="1"/>
    <col min="29" max="29" width="12.77734375" customWidth="1"/>
  </cols>
  <sheetData>
    <row r="1" spans="1:29" s="6" customFormat="1" ht="28.95" customHeight="1" thickBot="1" x14ac:dyDescent="0.45">
      <c r="A1" s="9" t="s">
        <v>95</v>
      </c>
      <c r="B1" s="90"/>
      <c r="C1" s="90"/>
      <c r="D1" s="10"/>
      <c r="E1" s="236" t="s">
        <v>77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8"/>
      <c r="T1" s="236" t="s">
        <v>90</v>
      </c>
      <c r="U1" s="237"/>
      <c r="V1" s="237"/>
      <c r="W1" s="237"/>
      <c r="X1" s="237"/>
      <c r="Y1" s="238"/>
      <c r="Z1" s="236" t="s">
        <v>78</v>
      </c>
      <c r="AA1" s="237"/>
      <c r="AB1" s="237"/>
      <c r="AC1" s="238"/>
    </row>
    <row r="2" spans="1:29" ht="36" customHeight="1" thickBot="1" x14ac:dyDescent="0.35">
      <c r="A2" s="251" t="s">
        <v>93</v>
      </c>
      <c r="B2" s="252"/>
      <c r="C2" s="252"/>
      <c r="D2" s="197" t="s">
        <v>94</v>
      </c>
      <c r="E2" s="243" t="s">
        <v>33</v>
      </c>
      <c r="F2" s="244"/>
      <c r="G2" s="244"/>
      <c r="H2" s="244"/>
      <c r="I2" s="244"/>
      <c r="J2" s="244"/>
      <c r="K2" s="244"/>
      <c r="L2" s="244"/>
      <c r="M2" s="245"/>
      <c r="N2" s="232" t="s">
        <v>42</v>
      </c>
      <c r="O2" s="233"/>
      <c r="P2" s="248" t="s">
        <v>35</v>
      </c>
      <c r="Q2" s="249"/>
      <c r="R2" s="5" t="s">
        <v>80</v>
      </c>
      <c r="S2" s="178" t="s">
        <v>81</v>
      </c>
      <c r="T2" s="248" t="s">
        <v>37</v>
      </c>
      <c r="U2" s="250"/>
      <c r="V2" s="250"/>
      <c r="W2" s="250"/>
      <c r="X2" s="250"/>
      <c r="Y2" s="250"/>
      <c r="Z2" s="248" t="s">
        <v>35</v>
      </c>
      <c r="AA2" s="249"/>
      <c r="AB2" s="5" t="s">
        <v>80</v>
      </c>
      <c r="AC2" s="178" t="s">
        <v>81</v>
      </c>
    </row>
    <row r="3" spans="1:29" ht="120" customHeight="1" thickBot="1" x14ac:dyDescent="0.3">
      <c r="A3" s="7"/>
      <c r="B3" s="8"/>
      <c r="C3" s="8"/>
      <c r="D3" s="8"/>
      <c r="E3" s="12" t="s">
        <v>76</v>
      </c>
      <c r="F3" s="84" t="s">
        <v>72</v>
      </c>
      <c r="G3" s="13" t="s">
        <v>88</v>
      </c>
      <c r="H3" s="13" t="s">
        <v>75</v>
      </c>
      <c r="I3" s="13" t="s">
        <v>73</v>
      </c>
      <c r="J3" s="13" t="s">
        <v>74</v>
      </c>
      <c r="K3" s="13" t="s">
        <v>91</v>
      </c>
      <c r="L3" s="13" t="s">
        <v>59</v>
      </c>
      <c r="M3" s="14" t="s">
        <v>92</v>
      </c>
      <c r="N3" s="11"/>
      <c r="O3" s="11"/>
      <c r="P3" s="246" t="s">
        <v>31</v>
      </c>
      <c r="Q3" s="247"/>
      <c r="R3" s="234" t="s">
        <v>43</v>
      </c>
      <c r="S3" s="234" t="s">
        <v>34</v>
      </c>
      <c r="T3" s="234" t="s">
        <v>83</v>
      </c>
      <c r="U3" s="234" t="s">
        <v>84</v>
      </c>
      <c r="V3" s="234" t="s">
        <v>38</v>
      </c>
      <c r="W3" s="234" t="s">
        <v>39</v>
      </c>
      <c r="X3" s="234" t="s">
        <v>40</v>
      </c>
      <c r="Y3" s="234" t="s">
        <v>41</v>
      </c>
      <c r="Z3" s="246" t="s">
        <v>31</v>
      </c>
      <c r="AA3" s="247"/>
      <c r="AB3" s="234" t="s">
        <v>43</v>
      </c>
      <c r="AC3" s="234" t="s">
        <v>34</v>
      </c>
    </row>
    <row r="4" spans="1:29" ht="25.5" customHeight="1" thickBot="1" x14ac:dyDescent="0.35">
      <c r="A4" s="177" t="s">
        <v>36</v>
      </c>
      <c r="B4" s="193">
        <v>2</v>
      </c>
      <c r="C4" s="177" t="s">
        <v>79</v>
      </c>
      <c r="D4" s="177" t="s">
        <v>71</v>
      </c>
      <c r="E4" s="89"/>
      <c r="F4" s="89"/>
      <c r="G4" s="89"/>
      <c r="H4" s="89"/>
      <c r="I4" s="89"/>
      <c r="J4" s="89"/>
      <c r="K4" s="89"/>
      <c r="L4" s="89"/>
      <c r="M4" s="89"/>
      <c r="N4" s="89" t="s">
        <v>55</v>
      </c>
      <c r="O4" s="194" t="s">
        <v>56</v>
      </c>
      <c r="P4" s="195" t="s">
        <v>45</v>
      </c>
      <c r="Q4" s="196" t="s">
        <v>44</v>
      </c>
      <c r="R4" s="235"/>
      <c r="S4" s="235"/>
      <c r="T4" s="235"/>
      <c r="U4" s="235"/>
      <c r="V4" s="235"/>
      <c r="W4" s="235"/>
      <c r="X4" s="235"/>
      <c r="Y4" s="235"/>
      <c r="Z4" s="195" t="s">
        <v>45</v>
      </c>
      <c r="AA4" s="196" t="s">
        <v>44</v>
      </c>
      <c r="AB4" s="235"/>
      <c r="AC4" s="235"/>
    </row>
    <row r="5" spans="1:29" ht="13.35" customHeight="1" thickBot="1" x14ac:dyDescent="0.3">
      <c r="A5" s="239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0"/>
      <c r="AA5" s="240"/>
      <c r="AB5" s="240"/>
      <c r="AC5" s="242"/>
    </row>
    <row r="6" spans="1:29" s="15" customFormat="1" ht="17.399999999999999" x14ac:dyDescent="0.25">
      <c r="A6" s="96"/>
      <c r="B6" s="128" t="s">
        <v>87</v>
      </c>
      <c r="C6" s="99"/>
      <c r="D6" s="125"/>
      <c r="E6" s="86"/>
      <c r="F6" s="92"/>
      <c r="G6" s="87"/>
      <c r="H6" s="87"/>
      <c r="I6" s="87"/>
      <c r="J6" s="87"/>
      <c r="K6" s="87"/>
      <c r="L6" s="87"/>
      <c r="M6" s="106"/>
      <c r="N6" s="162"/>
      <c r="O6" s="156"/>
      <c r="P6" s="104"/>
      <c r="Q6" s="182">
        <f>IF('Gestione Minacce'!P6&gt;=Probabilità!$C$7,Probabilità!$A$7,IF('Gestione Minacce'!P6&gt;=Probabilità!$C$6,Probabilità!$A$6,IF('Gestione Minacce'!P6&gt;=Probabilità!$C$5,Probabilità!$A$5,IF('Gestione Minacce'!P6&gt;=Probabilità!$C$4,Probabilità!$A$4,IF('Gestione Minacce'!P6&gt;=Probabilità!$C$3,Probabilità!$A$3,Probabilità!$A$2)))))</f>
        <v>0</v>
      </c>
      <c r="R6" s="105"/>
      <c r="S6" s="185">
        <f t="shared" ref="S6:S28" si="0">Q6*R6</f>
        <v>0</v>
      </c>
      <c r="T6" s="158"/>
      <c r="U6" s="105"/>
      <c r="V6" s="111"/>
      <c r="W6" s="155"/>
      <c r="X6" s="156"/>
      <c r="Y6" s="110"/>
      <c r="Z6" s="151"/>
      <c r="AA6" s="179">
        <f>IF('Gestione Minacce'!Z6&gt;=Probabilità!$C$7,Probabilità!$A$7,IF('Gestione Minacce'!Z6&gt;=Probabilità!$C$6,Probabilità!$A$6,IF('Gestione Minacce'!Z6&gt;=Probabilità!$C$5,Probabilità!$A$5,IF('Gestione Minacce'!Z6&gt;=Probabilità!$C$4,Probabilità!$A$4,IF('Gestione Minacce'!Z6&gt;=Probabilità!$C$3,Probabilità!$A$3,Probabilità!$A$2)))))</f>
        <v>0</v>
      </c>
      <c r="AB6" s="70">
        <f t="shared" ref="AB6:AB8" si="1">R6</f>
        <v>0</v>
      </c>
      <c r="AC6" s="188">
        <f t="shared" ref="AC6:AC28" si="2">AA6*AB6</f>
        <v>0</v>
      </c>
    </row>
    <row r="7" spans="1:29" s="15" customFormat="1" ht="17.399999999999999" x14ac:dyDescent="0.25">
      <c r="A7" s="133"/>
      <c r="B7" s="130" t="s">
        <v>87</v>
      </c>
      <c r="C7" s="138"/>
      <c r="D7" s="116"/>
      <c r="E7" s="117"/>
      <c r="F7" s="85"/>
      <c r="G7" s="118"/>
      <c r="H7" s="118"/>
      <c r="I7" s="118"/>
      <c r="J7" s="16"/>
      <c r="K7" s="16"/>
      <c r="L7" s="16"/>
      <c r="M7" s="107"/>
      <c r="N7" s="163"/>
      <c r="O7" s="152"/>
      <c r="P7" s="94"/>
      <c r="Q7" s="183">
        <f>IF('Gestione Minacce'!P7&gt;=Probabilità!$C$7,Probabilità!$A$7,IF('Gestione Minacce'!P7&gt;=Probabilità!$C$6,Probabilità!$A$6,IF('Gestione Minacce'!P7&gt;=Probabilità!$C$5,Probabilità!$A$5,IF('Gestione Minacce'!P7&gt;=Probabilità!$C$4,Probabilità!$A$4,IF('Gestione Minacce'!P7&gt;=Probabilità!$C$3,Probabilità!$A$3,Probabilità!$A$2)))))</f>
        <v>0</v>
      </c>
      <c r="R7" s="17"/>
      <c r="S7" s="186">
        <f t="shared" si="0"/>
        <v>0</v>
      </c>
      <c r="T7" s="159"/>
      <c r="U7" s="17"/>
      <c r="V7" s="119"/>
      <c r="W7" s="152"/>
      <c r="X7" s="152"/>
      <c r="Y7" s="113"/>
      <c r="Z7" s="102"/>
      <c r="AA7" s="179">
        <f>IF('Gestione Minacce'!Z7&gt;=Probabilità!$C$7,Probabilità!$A$7,IF('Gestione Minacce'!Z7&gt;=Probabilità!$C$6,Probabilità!$A$6,IF('Gestione Minacce'!Z7&gt;=Probabilità!$C$5,Probabilità!$A$5,IF('Gestione Minacce'!Z7&gt;=Probabilità!$C$4,Probabilità!$A$4,IF('Gestione Minacce'!Z7&gt;=Probabilità!$C$3,Probabilità!$A$3,Probabilità!$A$2)))))</f>
        <v>0</v>
      </c>
      <c r="AB7" s="17">
        <f t="shared" si="1"/>
        <v>0</v>
      </c>
      <c r="AC7" s="186">
        <f t="shared" si="2"/>
        <v>0</v>
      </c>
    </row>
    <row r="8" spans="1:29" s="15" customFormat="1" ht="17.399999999999999" x14ac:dyDescent="0.25">
      <c r="A8" s="134"/>
      <c r="B8" s="130" t="s">
        <v>87</v>
      </c>
      <c r="C8" s="138"/>
      <c r="D8" s="116"/>
      <c r="E8" s="117"/>
      <c r="F8" s="85"/>
      <c r="G8" s="118"/>
      <c r="H8" s="118"/>
      <c r="I8" s="118"/>
      <c r="J8" s="16"/>
      <c r="K8" s="16"/>
      <c r="L8" s="91"/>
      <c r="M8" s="107"/>
      <c r="N8" s="163"/>
      <c r="O8" s="152"/>
      <c r="P8" s="94"/>
      <c r="Q8" s="183">
        <f>IF('Gestione Minacce'!P8&gt;=Probabilità!$C$7,Probabilità!$A$7,IF('Gestione Minacce'!P8&gt;=Probabilità!$C$6,Probabilità!$A$6,IF('Gestione Minacce'!P8&gt;=Probabilità!$C$5,Probabilità!$A$5,IF('Gestione Minacce'!P8&gt;=Probabilità!$C$4,Probabilità!$A$4,IF('Gestione Minacce'!P8&gt;=Probabilità!$C$3,Probabilità!$A$3,Probabilità!$A$2)))))</f>
        <v>0</v>
      </c>
      <c r="R8" s="17"/>
      <c r="S8" s="186">
        <f t="shared" si="0"/>
        <v>0</v>
      </c>
      <c r="T8" s="159"/>
      <c r="U8" s="17"/>
      <c r="V8" s="119"/>
      <c r="W8" s="152"/>
      <c r="X8" s="152"/>
      <c r="Y8" s="113"/>
      <c r="Z8" s="102"/>
      <c r="AA8" s="179">
        <f>IF('Gestione Minacce'!Z8&gt;=Probabilità!$C$7,Probabilità!$A$7,IF('Gestione Minacce'!Z8&gt;=Probabilità!$C$6,Probabilità!$A$6,IF('Gestione Minacce'!Z8&gt;=Probabilità!$C$5,Probabilità!$A$5,IF('Gestione Minacce'!Z8&gt;=Probabilità!$C$4,Probabilità!$A$4,IF('Gestione Minacce'!Z8&gt;=Probabilità!$C$3,Probabilità!$A$3,Probabilità!$A$2)))))</f>
        <v>0</v>
      </c>
      <c r="AB8" s="17">
        <f t="shared" si="1"/>
        <v>0</v>
      </c>
      <c r="AC8" s="186">
        <f t="shared" si="2"/>
        <v>0</v>
      </c>
    </row>
    <row r="9" spans="1:29" s="15" customFormat="1" ht="17.399999999999999" x14ac:dyDescent="0.25">
      <c r="A9" s="133"/>
      <c r="B9" s="130" t="s">
        <v>87</v>
      </c>
      <c r="C9" s="137"/>
      <c r="D9" s="116"/>
      <c r="E9" s="117"/>
      <c r="F9" s="120"/>
      <c r="G9" s="118"/>
      <c r="H9" s="91"/>
      <c r="I9" s="16"/>
      <c r="J9" s="16"/>
      <c r="K9" s="16"/>
      <c r="L9" s="118"/>
      <c r="M9" s="107"/>
      <c r="N9" s="163"/>
      <c r="O9" s="152"/>
      <c r="P9" s="94"/>
      <c r="Q9" s="183">
        <f>IF('Gestione Minacce'!P9&gt;=Probabilità!$C$7,Probabilità!$A$7,IF('Gestione Minacce'!P9&gt;=Probabilità!$C$6,Probabilità!$A$6,IF('Gestione Minacce'!P9&gt;=Probabilità!$C$5,Probabilità!$A$5,IF('Gestione Minacce'!P9&gt;=Probabilità!$C$4,Probabilità!$A$4,IF('Gestione Minacce'!P9&gt;=Probabilità!$C$3,Probabilità!$A$3,Probabilità!$A$2)))))</f>
        <v>0</v>
      </c>
      <c r="R9" s="17"/>
      <c r="S9" s="186">
        <f t="shared" si="0"/>
        <v>0</v>
      </c>
      <c r="T9" s="159"/>
      <c r="U9" s="17"/>
      <c r="V9" s="119"/>
      <c r="W9" s="152"/>
      <c r="X9" s="152"/>
      <c r="Y9" s="113"/>
      <c r="Z9" s="102"/>
      <c r="AA9" s="179">
        <f>IF('Gestione Minacce'!Z9&gt;=Probabilità!$C$7,Probabilità!$A$7,IF('Gestione Minacce'!Z9&gt;=Probabilità!$C$6,Probabilità!$A$6,IF('Gestione Minacce'!Z9&gt;=Probabilità!$C$5,Probabilità!$A$5,IF('Gestione Minacce'!Z9&gt;=Probabilità!$C$4,Probabilità!$A$4,IF('Gestione Minacce'!Z9&gt;=Probabilità!$C$3,Probabilità!$A$3,Probabilità!$A$2)))))</f>
        <v>0</v>
      </c>
      <c r="AB9" s="17">
        <f>R9</f>
        <v>0</v>
      </c>
      <c r="AC9" s="186">
        <f t="shared" si="2"/>
        <v>0</v>
      </c>
    </row>
    <row r="10" spans="1:29" s="15" customFormat="1" ht="17.399999999999999" x14ac:dyDescent="0.25">
      <c r="A10" s="134"/>
      <c r="B10" s="130" t="s">
        <v>87</v>
      </c>
      <c r="C10" s="121"/>
      <c r="D10" s="126"/>
      <c r="E10" s="117"/>
      <c r="F10" s="93"/>
      <c r="G10" s="16"/>
      <c r="H10" s="118"/>
      <c r="I10" s="118"/>
      <c r="J10" s="118"/>
      <c r="K10" s="118"/>
      <c r="L10" s="16"/>
      <c r="M10" s="107"/>
      <c r="N10" s="163"/>
      <c r="O10" s="152"/>
      <c r="P10" s="94"/>
      <c r="Q10" s="183">
        <f>IF('Gestione Minacce'!P10&gt;=Probabilità!$C$7,Probabilità!$A$7,IF('Gestione Minacce'!P10&gt;=Probabilità!$C$6,Probabilità!$A$6,IF('Gestione Minacce'!P10&gt;=Probabilità!$C$5,Probabilità!$A$5,IF('Gestione Minacce'!P10&gt;=Probabilità!$C$4,Probabilità!$A$4,IF('Gestione Minacce'!P10&gt;=Probabilità!$C$3,Probabilità!$A$3,Probabilità!$A$2)))))</f>
        <v>0</v>
      </c>
      <c r="R10" s="17"/>
      <c r="S10" s="186">
        <f t="shared" si="0"/>
        <v>0</v>
      </c>
      <c r="T10" s="159"/>
      <c r="U10" s="17"/>
      <c r="V10" s="119"/>
      <c r="W10" s="152"/>
      <c r="X10" s="152"/>
      <c r="Y10" s="113"/>
      <c r="Z10" s="102"/>
      <c r="AA10" s="179">
        <f>IF('Gestione Minacce'!Z10&gt;=Probabilità!$C$7,Probabilità!$A$7,IF('Gestione Minacce'!Z10&gt;=Probabilità!$C$6,Probabilità!$A$6,IF('Gestione Minacce'!Z10&gt;=Probabilità!$C$5,Probabilità!$A$5,IF('Gestione Minacce'!Z10&gt;=Probabilità!$C$4,Probabilità!$A$4,IF('Gestione Minacce'!Z10&gt;=Probabilità!$C$3,Probabilità!$A$3,Probabilità!$A$2)))))</f>
        <v>0</v>
      </c>
      <c r="AB10" s="17">
        <f t="shared" ref="AB10:AB16" si="3">R10</f>
        <v>0</v>
      </c>
      <c r="AC10" s="186">
        <f t="shared" si="2"/>
        <v>0</v>
      </c>
    </row>
    <row r="11" spans="1:29" s="15" customFormat="1" ht="17.399999999999999" x14ac:dyDescent="0.25">
      <c r="A11" s="134"/>
      <c r="B11" s="130" t="s">
        <v>87</v>
      </c>
      <c r="C11" s="121"/>
      <c r="D11" s="126"/>
      <c r="E11" s="117"/>
      <c r="F11" s="85"/>
      <c r="G11" s="16"/>
      <c r="H11" s="118"/>
      <c r="I11" s="118"/>
      <c r="J11" s="16"/>
      <c r="K11" s="16"/>
      <c r="L11" s="16"/>
      <c r="M11" s="107"/>
      <c r="N11" s="163"/>
      <c r="O11" s="152"/>
      <c r="P11" s="94"/>
      <c r="Q11" s="183">
        <f>IF('Gestione Minacce'!P11&gt;=Probabilità!$C$7,Probabilità!$A$7,IF('Gestione Minacce'!P11&gt;=Probabilità!$C$6,Probabilità!$A$6,IF('Gestione Minacce'!P11&gt;=Probabilità!$C$5,Probabilità!$A$5,IF('Gestione Minacce'!P11&gt;=Probabilità!$C$4,Probabilità!$A$4,IF('Gestione Minacce'!P11&gt;=Probabilità!$C$3,Probabilità!$A$3,Probabilità!$A$2)))))</f>
        <v>0</v>
      </c>
      <c r="R11" s="17"/>
      <c r="S11" s="186">
        <f t="shared" si="0"/>
        <v>0</v>
      </c>
      <c r="T11" s="159"/>
      <c r="U11" s="17"/>
      <c r="V11" s="119"/>
      <c r="W11" s="152"/>
      <c r="X11" s="152"/>
      <c r="Y11" s="113"/>
      <c r="Z11" s="102"/>
      <c r="AA11" s="179">
        <f>IF('Gestione Minacce'!Z11&gt;=Probabilità!$C$7,Probabilità!$A$7,IF('Gestione Minacce'!Z11&gt;=Probabilità!$C$6,Probabilità!$A$6,IF('Gestione Minacce'!Z11&gt;=Probabilità!$C$5,Probabilità!$A$5,IF('Gestione Minacce'!Z11&gt;=Probabilità!$C$4,Probabilità!$A$4,IF('Gestione Minacce'!Z11&gt;=Probabilità!$C$3,Probabilità!$A$3,Probabilità!$A$2)))))</f>
        <v>0</v>
      </c>
      <c r="AB11" s="17">
        <f t="shared" si="3"/>
        <v>0</v>
      </c>
      <c r="AC11" s="186">
        <f t="shared" si="2"/>
        <v>0</v>
      </c>
    </row>
    <row r="12" spans="1:29" s="15" customFormat="1" ht="17.399999999999999" x14ac:dyDescent="0.25">
      <c r="A12" s="171"/>
      <c r="B12" s="130" t="s">
        <v>87</v>
      </c>
      <c r="C12" s="172"/>
      <c r="D12" s="173"/>
      <c r="E12" s="88"/>
      <c r="F12" s="85"/>
      <c r="G12" s="16"/>
      <c r="H12" s="118"/>
      <c r="I12" s="118"/>
      <c r="J12" s="16"/>
      <c r="K12" s="16"/>
      <c r="L12" s="16"/>
      <c r="M12" s="107"/>
      <c r="N12" s="164"/>
      <c r="O12" s="153"/>
      <c r="P12" s="94"/>
      <c r="Q12" s="183">
        <f>IF('Gestione Minacce'!P12&gt;=Probabilità!$C$7,Probabilità!$A$7,IF('Gestione Minacce'!P12&gt;=Probabilità!$C$6,Probabilità!$A$6,IF('Gestione Minacce'!P12&gt;=Probabilità!$C$5,Probabilità!$A$5,IF('Gestione Minacce'!P12&gt;=Probabilità!$C$4,Probabilità!$A$4,IF('Gestione Minacce'!P12&gt;=Probabilità!$C$3,Probabilità!$A$3,Probabilità!$A$2)))))</f>
        <v>0</v>
      </c>
      <c r="R12" s="17"/>
      <c r="S12" s="186">
        <f t="shared" si="0"/>
        <v>0</v>
      </c>
      <c r="T12" s="159"/>
      <c r="U12" s="174"/>
      <c r="V12" s="175"/>
      <c r="W12" s="176"/>
      <c r="X12" s="153"/>
      <c r="Y12" s="113"/>
      <c r="Z12" s="168"/>
      <c r="AA12" s="190">
        <f>IF('Gestione Minacce'!Z12&gt;=Probabilità!$C$7,Probabilità!$A$7,IF('Gestione Minacce'!Z12&gt;=Probabilità!$C$6,Probabilità!$A$6,IF('Gestione Minacce'!Z12&gt;=Probabilità!$C$5,Probabilità!$A$5,IF('Gestione Minacce'!Z12&gt;=Probabilità!$C$4,Probabilità!$A$4,IF('Gestione Minacce'!Z12&gt;=Probabilità!$C$3,Probabilità!$A$3,Probabilità!$A$2)))))</f>
        <v>0</v>
      </c>
      <c r="AB12" s="170">
        <f t="shared" si="3"/>
        <v>0</v>
      </c>
      <c r="AC12" s="189">
        <f t="shared" si="2"/>
        <v>0</v>
      </c>
    </row>
    <row r="13" spans="1:29" s="15" customFormat="1" ht="17.399999999999999" x14ac:dyDescent="0.25">
      <c r="A13" s="133"/>
      <c r="B13" s="135" t="s">
        <v>87</v>
      </c>
      <c r="C13" s="136"/>
      <c r="D13" s="124"/>
      <c r="E13" s="117"/>
      <c r="F13" s="120"/>
      <c r="G13" s="118"/>
      <c r="H13" s="118"/>
      <c r="I13" s="118"/>
      <c r="J13" s="16"/>
      <c r="K13" s="16"/>
      <c r="L13" s="16"/>
      <c r="M13" s="107"/>
      <c r="N13" s="164"/>
      <c r="O13" s="153"/>
      <c r="P13" s="94"/>
      <c r="Q13" s="183">
        <f>IF('Gestione Minacce'!P13&gt;=Probabilità!$C$7,Probabilità!$A$7,IF('Gestione Minacce'!P13&gt;=Probabilità!$C$6,Probabilità!$A$6,IF('Gestione Minacce'!P13&gt;=Probabilità!$C$5,Probabilità!$A$5,IF('Gestione Minacce'!P13&gt;=Probabilità!$C$4,Probabilità!$A$4,IF('Gestione Minacce'!P13&gt;=Probabilità!$C$3,Probabilità!$A$3,Probabilità!$A$2)))))</f>
        <v>0</v>
      </c>
      <c r="R13" s="17"/>
      <c r="S13" s="186">
        <f t="shared" si="0"/>
        <v>0</v>
      </c>
      <c r="T13" s="159"/>
      <c r="U13" s="17"/>
      <c r="V13" s="119"/>
      <c r="W13" s="153"/>
      <c r="X13" s="153"/>
      <c r="Y13" s="113"/>
      <c r="Z13" s="102"/>
      <c r="AA13" s="179">
        <f>IF('Gestione Minacce'!Z13&gt;=Probabilità!$C$7,Probabilità!$A$7,IF('Gestione Minacce'!Z13&gt;=Probabilità!$C$6,Probabilità!$A$6,IF('Gestione Minacce'!Z13&gt;=Probabilità!$C$5,Probabilità!$A$5,IF('Gestione Minacce'!Z13&gt;=Probabilità!$C$4,Probabilità!$A$4,IF('Gestione Minacce'!Z13&gt;=Probabilità!$C$3,Probabilità!$A$3,Probabilità!$A$2)))))</f>
        <v>0</v>
      </c>
      <c r="AB13" s="17">
        <f t="shared" si="3"/>
        <v>0</v>
      </c>
      <c r="AC13" s="186">
        <f t="shared" si="2"/>
        <v>0</v>
      </c>
    </row>
    <row r="14" spans="1:29" s="15" customFormat="1" ht="17.399999999999999" x14ac:dyDescent="0.25">
      <c r="A14" s="134"/>
      <c r="B14" s="130" t="s">
        <v>87</v>
      </c>
      <c r="C14" s="132"/>
      <c r="D14" s="124"/>
      <c r="E14" s="88"/>
      <c r="F14" s="85"/>
      <c r="G14" s="16"/>
      <c r="H14" s="118"/>
      <c r="I14" s="118"/>
      <c r="J14" s="16"/>
      <c r="K14" s="16"/>
      <c r="L14" s="16"/>
      <c r="M14" s="107"/>
      <c r="N14" s="164"/>
      <c r="O14" s="153"/>
      <c r="P14" s="94"/>
      <c r="Q14" s="183">
        <f>IF('Gestione Minacce'!P14&gt;=Probabilità!$C$7,Probabilità!$A$7,IF('Gestione Minacce'!P14&gt;=Probabilità!$C$6,Probabilità!$A$6,IF('Gestione Minacce'!P14&gt;=Probabilità!$C$5,Probabilità!$A$5,IF('Gestione Minacce'!P14&gt;=Probabilità!$C$4,Probabilità!$A$4,IF('Gestione Minacce'!P14&gt;=Probabilità!$C$3,Probabilità!$A$3,Probabilità!$A$2)))))</f>
        <v>0</v>
      </c>
      <c r="R14" s="17"/>
      <c r="S14" s="186">
        <f t="shared" si="0"/>
        <v>0</v>
      </c>
      <c r="T14" s="159"/>
      <c r="U14" s="17"/>
      <c r="V14" s="119"/>
      <c r="W14" s="153"/>
      <c r="X14" s="153"/>
      <c r="Y14" s="113"/>
      <c r="Z14" s="102"/>
      <c r="AA14" s="180">
        <f>IF('Gestione Minacce'!Z14&gt;=Probabilità!$C$7,Probabilità!$A$7,IF('Gestione Minacce'!Z14&gt;=Probabilità!$C$6,Probabilità!$A$6,IF('Gestione Minacce'!Z14&gt;=Probabilità!$C$5,Probabilità!$A$5,IF('Gestione Minacce'!Z14&gt;=Probabilità!$C$4,Probabilità!$A$4,IF('Gestione Minacce'!Z14&gt;=Probabilità!$C$3,Probabilità!$A$3,Probabilità!$A$2)))))</f>
        <v>0</v>
      </c>
      <c r="AB14" s="17">
        <f t="shared" si="3"/>
        <v>0</v>
      </c>
      <c r="AC14" s="186">
        <f t="shared" si="2"/>
        <v>0</v>
      </c>
    </row>
    <row r="15" spans="1:29" s="15" customFormat="1" ht="17.399999999999999" x14ac:dyDescent="0.25">
      <c r="A15" s="134"/>
      <c r="B15" s="130" t="s">
        <v>87</v>
      </c>
      <c r="C15" s="132"/>
      <c r="D15" s="124"/>
      <c r="E15" s="88"/>
      <c r="F15" s="85"/>
      <c r="G15" s="16"/>
      <c r="H15" s="118"/>
      <c r="I15" s="118"/>
      <c r="J15" s="16"/>
      <c r="K15" s="16"/>
      <c r="L15" s="118"/>
      <c r="M15" s="107"/>
      <c r="N15" s="164"/>
      <c r="O15" s="153"/>
      <c r="P15" s="94"/>
      <c r="Q15" s="183">
        <f>IF('Gestione Minacce'!P15&gt;=Probabilità!$C$7,Probabilità!$A$7,IF('Gestione Minacce'!P15&gt;=Probabilità!$C$6,Probabilità!$A$6,IF('Gestione Minacce'!P15&gt;=Probabilità!$C$5,Probabilità!$A$5,IF('Gestione Minacce'!P15&gt;=Probabilità!$C$4,Probabilità!$A$4,IF('Gestione Minacce'!P15&gt;=Probabilità!$C$3,Probabilità!$A$3,Probabilità!$A$2)))))</f>
        <v>0</v>
      </c>
      <c r="R15" s="17"/>
      <c r="S15" s="186">
        <f t="shared" ref="S15" si="4">Q15*R15</f>
        <v>0</v>
      </c>
      <c r="T15" s="159"/>
      <c r="U15" s="17"/>
      <c r="V15" s="119"/>
      <c r="W15" s="153"/>
      <c r="X15" s="153"/>
      <c r="Y15" s="113"/>
      <c r="Z15" s="102"/>
      <c r="AA15" s="180">
        <f>IF('Gestione Minacce'!Z15&gt;=Probabilità!$C$7,Probabilità!$A$7,IF('Gestione Minacce'!Z15&gt;=Probabilità!$C$6,Probabilità!$A$6,IF('Gestione Minacce'!Z15&gt;=Probabilità!$C$5,Probabilità!$A$5,IF('Gestione Minacce'!Z15&gt;=Probabilità!$C$4,Probabilità!$A$4,IF('Gestione Minacce'!Z15&gt;=Probabilità!$C$3,Probabilità!$A$3,Probabilità!$A$2)))))</f>
        <v>0</v>
      </c>
      <c r="AB15" s="17">
        <f t="shared" ref="AB15" si="5">R15</f>
        <v>0</v>
      </c>
      <c r="AC15" s="186">
        <f t="shared" ref="AC15" si="6">AA15*AB15</f>
        <v>0</v>
      </c>
    </row>
    <row r="16" spans="1:29" s="15" customFormat="1" ht="17.399999999999999" x14ac:dyDescent="0.25">
      <c r="A16" s="134"/>
      <c r="B16" s="130" t="s">
        <v>87</v>
      </c>
      <c r="C16" s="123"/>
      <c r="D16" s="124"/>
      <c r="E16" s="88"/>
      <c r="F16" s="85"/>
      <c r="G16" s="118"/>
      <c r="H16" s="118"/>
      <c r="I16" s="118"/>
      <c r="J16" s="16"/>
      <c r="K16" s="16"/>
      <c r="L16" s="16"/>
      <c r="M16" s="107"/>
      <c r="N16" s="164"/>
      <c r="O16" s="153"/>
      <c r="P16" s="94"/>
      <c r="Q16" s="183">
        <f>IF('Gestione Minacce'!P16&gt;=Probabilità!$C$7,Probabilità!$A$7,IF('Gestione Minacce'!P16&gt;=Probabilità!$C$6,Probabilità!$A$6,IF('Gestione Minacce'!P16&gt;=Probabilità!$C$5,Probabilità!$A$5,IF('Gestione Minacce'!P16&gt;=Probabilità!$C$4,Probabilità!$A$4,IF('Gestione Minacce'!P16&gt;=Probabilità!$C$3,Probabilità!$A$3,Probabilità!$A$2)))))</f>
        <v>0</v>
      </c>
      <c r="R16" s="17"/>
      <c r="S16" s="186">
        <f t="shared" si="0"/>
        <v>0</v>
      </c>
      <c r="T16" s="159"/>
      <c r="U16" s="17"/>
      <c r="V16" s="119"/>
      <c r="W16" s="153"/>
      <c r="X16" s="153"/>
      <c r="Y16" s="113"/>
      <c r="Z16" s="168"/>
      <c r="AA16" s="190">
        <f>IF('Gestione Minacce'!Z16&gt;=Probabilità!$C$7,Probabilità!$A$7,IF('Gestione Minacce'!Z16&gt;=Probabilità!$C$6,Probabilità!$A$6,IF('Gestione Minacce'!Z16&gt;=Probabilità!$C$5,Probabilità!$A$5,IF('Gestione Minacce'!Z16&gt;=Probabilità!$C$4,Probabilità!$A$4,IF('Gestione Minacce'!Z16&gt;=Probabilità!$C$3,Probabilità!$A$3,Probabilità!$A$2)))))</f>
        <v>0</v>
      </c>
      <c r="AB16" s="170">
        <f t="shared" si="3"/>
        <v>0</v>
      </c>
      <c r="AC16" s="189">
        <f t="shared" si="2"/>
        <v>0</v>
      </c>
    </row>
    <row r="17" spans="1:29" s="15" customFormat="1" ht="17.399999999999999" x14ac:dyDescent="0.25">
      <c r="A17" s="134"/>
      <c r="B17" s="130" t="s">
        <v>87</v>
      </c>
      <c r="C17" s="100"/>
      <c r="D17" s="124"/>
      <c r="E17" s="140"/>
      <c r="F17" s="141"/>
      <c r="G17" s="142"/>
      <c r="H17" s="139"/>
      <c r="I17" s="139"/>
      <c r="J17" s="142"/>
      <c r="K17" s="16"/>
      <c r="L17" s="21"/>
      <c r="M17" s="108"/>
      <c r="N17" s="165"/>
      <c r="O17" s="154"/>
      <c r="P17" s="94"/>
      <c r="Q17" s="183">
        <f>IF('Gestione Minacce'!P17&gt;=Probabilità!$C$7,Probabilità!$A$7,IF('Gestione Minacce'!P17&gt;=Probabilità!$C$6,Probabilità!$A$6,IF('Gestione Minacce'!P17&gt;=Probabilità!$C$5,Probabilità!$A$5,IF('Gestione Minacce'!P17&gt;=Probabilità!$C$4,Probabilità!$A$4,IF('Gestione Minacce'!P17&gt;=Probabilità!$C$3,Probabilità!$A$3,Probabilità!$A$2)))))</f>
        <v>0</v>
      </c>
      <c r="R17" s="17"/>
      <c r="S17" s="186">
        <f t="shared" ref="S17:S21" si="7">Q17*R17</f>
        <v>0</v>
      </c>
      <c r="T17" s="159"/>
      <c r="U17" s="17"/>
      <c r="V17" s="119"/>
      <c r="W17" s="154"/>
      <c r="X17" s="154"/>
      <c r="Y17" s="113"/>
      <c r="Z17" s="102"/>
      <c r="AA17" s="180">
        <f>IF('Gestione Minacce'!Z17&gt;=Probabilità!$C$7,Probabilità!$A$7,IF('Gestione Minacce'!Z17&gt;=Probabilità!$C$6,Probabilità!$A$6,IF('Gestione Minacce'!Z17&gt;=Probabilità!$C$5,Probabilità!$A$5,IF('Gestione Minacce'!Z17&gt;=Probabilità!$C$4,Probabilità!$A$4,IF('Gestione Minacce'!Z17&gt;=Probabilità!$C$3,Probabilità!$A$3,Probabilità!$A$2)))))</f>
        <v>0</v>
      </c>
      <c r="AB17" s="22">
        <f t="shared" ref="AB17:AB26" si="8">R17</f>
        <v>0</v>
      </c>
      <c r="AC17" s="189">
        <f t="shared" ref="AC17:AC21" si="9">AA17*AB17</f>
        <v>0</v>
      </c>
    </row>
    <row r="18" spans="1:29" s="15" customFormat="1" ht="17.399999999999999" x14ac:dyDescent="0.25">
      <c r="A18" s="134"/>
      <c r="B18" s="130" t="s">
        <v>87</v>
      </c>
      <c r="C18" s="122"/>
      <c r="D18" s="124"/>
      <c r="E18" s="140"/>
      <c r="F18" s="141"/>
      <c r="G18" s="142"/>
      <c r="H18" s="142"/>
      <c r="I18" s="142"/>
      <c r="J18" s="142"/>
      <c r="K18" s="118"/>
      <c r="L18" s="139"/>
      <c r="M18" s="108"/>
      <c r="N18" s="165"/>
      <c r="O18" s="154"/>
      <c r="P18" s="94"/>
      <c r="Q18" s="183">
        <f>IF('Gestione Minacce'!P18&gt;=Probabilità!$C$7,Probabilità!$A$7,IF('Gestione Minacce'!P18&gt;=Probabilità!$C$6,Probabilità!$A$6,IF('Gestione Minacce'!P18&gt;=Probabilità!$C$5,Probabilità!$A$5,IF('Gestione Minacce'!P18&gt;=Probabilità!$C$4,Probabilità!$A$4,IF('Gestione Minacce'!P18&gt;=Probabilità!$C$3,Probabilità!$A$3,Probabilità!$A$2)))))</f>
        <v>0</v>
      </c>
      <c r="R18" s="17"/>
      <c r="S18" s="186">
        <f t="shared" si="7"/>
        <v>0</v>
      </c>
      <c r="T18" s="159"/>
      <c r="U18" s="17"/>
      <c r="V18" s="146"/>
      <c r="W18" s="154"/>
      <c r="X18" s="154"/>
      <c r="Y18" s="113"/>
      <c r="Z18" s="168"/>
      <c r="AA18" s="190">
        <f>IF('Gestione Minacce'!Z18&gt;=Probabilità!$C$7,Probabilità!$A$7,IF('Gestione Minacce'!Z18&gt;=Probabilità!$C$6,Probabilità!$A$6,IF('Gestione Minacce'!Z18&gt;=Probabilità!$C$5,Probabilità!$A$5,IF('Gestione Minacce'!Z18&gt;=Probabilità!$C$4,Probabilità!$A$4,IF('Gestione Minacce'!Z18&gt;=Probabilità!$C$3,Probabilità!$A$3,Probabilità!$A$2)))))</f>
        <v>0</v>
      </c>
      <c r="AB18" s="170">
        <f t="shared" si="8"/>
        <v>0</v>
      </c>
      <c r="AC18" s="189">
        <f t="shared" si="9"/>
        <v>0</v>
      </c>
    </row>
    <row r="19" spans="1:29" s="15" customFormat="1" ht="17.399999999999999" x14ac:dyDescent="0.25">
      <c r="A19" s="134"/>
      <c r="B19" s="130" t="s">
        <v>87</v>
      </c>
      <c r="C19" s="100"/>
      <c r="D19" s="124"/>
      <c r="E19" s="140"/>
      <c r="F19" s="147"/>
      <c r="G19" s="139"/>
      <c r="H19" s="139"/>
      <c r="I19" s="142"/>
      <c r="J19" s="142"/>
      <c r="K19" s="16"/>
      <c r="L19" s="139"/>
      <c r="M19" s="108"/>
      <c r="N19" s="165"/>
      <c r="O19" s="154"/>
      <c r="P19" s="94"/>
      <c r="Q19" s="183">
        <f>IF('Gestione Minacce'!P19&gt;=Probabilità!$C$7,Probabilità!$A$7,IF('Gestione Minacce'!P19&gt;=Probabilità!$C$6,Probabilità!$A$6,IF('Gestione Minacce'!P19&gt;=Probabilità!$C$5,Probabilità!$A$5,IF('Gestione Minacce'!P19&gt;=Probabilità!$C$4,Probabilità!$A$4,IF('Gestione Minacce'!P19&gt;=Probabilità!$C$3,Probabilità!$A$3,Probabilità!$A$2)))))</f>
        <v>0</v>
      </c>
      <c r="R19" s="17"/>
      <c r="S19" s="186">
        <f t="shared" si="7"/>
        <v>0</v>
      </c>
      <c r="T19" s="159"/>
      <c r="U19" s="17"/>
      <c r="V19" s="146"/>
      <c r="W19" s="154"/>
      <c r="X19" s="154"/>
      <c r="Y19" s="113"/>
      <c r="Z19" s="102"/>
      <c r="AA19" s="180">
        <f>IF('Gestione Minacce'!Z19&gt;=Probabilità!$C$7,Probabilità!$A$7,IF('Gestione Minacce'!Z19&gt;=Probabilità!$C$6,Probabilità!$A$6,IF('Gestione Minacce'!Z19&gt;=Probabilità!$C$5,Probabilità!$A$5,IF('Gestione Minacce'!Z19&gt;=Probabilità!$C$4,Probabilità!$A$4,IF('Gestione Minacce'!Z19&gt;=Probabilità!$C$3,Probabilità!$A$3,Probabilità!$A$2)))))</f>
        <v>0</v>
      </c>
      <c r="AB19" s="22">
        <f t="shared" si="8"/>
        <v>0</v>
      </c>
      <c r="AC19" s="189">
        <f t="shared" si="9"/>
        <v>0</v>
      </c>
    </row>
    <row r="20" spans="1:29" s="15" customFormat="1" ht="17.399999999999999" x14ac:dyDescent="0.25">
      <c r="A20" s="134"/>
      <c r="B20" s="130" t="s">
        <v>87</v>
      </c>
      <c r="C20" s="100"/>
      <c r="D20" s="124"/>
      <c r="E20" s="140"/>
      <c r="F20" s="141"/>
      <c r="G20" s="142"/>
      <c r="H20" s="139"/>
      <c r="I20" s="139"/>
      <c r="J20" s="139"/>
      <c r="K20" s="16"/>
      <c r="L20" s="21"/>
      <c r="M20" s="108"/>
      <c r="N20" s="165"/>
      <c r="O20" s="154"/>
      <c r="P20" s="94"/>
      <c r="Q20" s="183">
        <f>IF('Gestione Minacce'!P20&gt;=Probabilità!$C$7,Probabilità!$A$7,IF('Gestione Minacce'!P20&gt;=Probabilità!$C$6,Probabilità!$A$6,IF('Gestione Minacce'!P20&gt;=Probabilità!$C$5,Probabilità!$A$5,IF('Gestione Minacce'!P20&gt;=Probabilità!$C$4,Probabilità!$A$4,IF('Gestione Minacce'!P20&gt;=Probabilità!$C$3,Probabilità!$A$3,Probabilità!$A$2)))))</f>
        <v>0</v>
      </c>
      <c r="R20" s="17"/>
      <c r="S20" s="186">
        <f t="shared" si="7"/>
        <v>0</v>
      </c>
      <c r="T20" s="160"/>
      <c r="U20" s="17"/>
      <c r="V20" s="146"/>
      <c r="W20" s="154"/>
      <c r="X20" s="154"/>
      <c r="Y20" s="113"/>
      <c r="Z20" s="102"/>
      <c r="AA20" s="180">
        <f>IF('Gestione Minacce'!Z20&gt;=Probabilità!$C$7,Probabilità!$A$7,IF('Gestione Minacce'!Z20&gt;=Probabilità!$C$6,Probabilità!$A$6,IF('Gestione Minacce'!Z20&gt;=Probabilità!$C$5,Probabilità!$A$5,IF('Gestione Minacce'!Z20&gt;=Probabilità!$C$4,Probabilità!$A$4,IF('Gestione Minacce'!Z20&gt;=Probabilità!$C$3,Probabilità!$A$3,Probabilità!$A$2)))))</f>
        <v>0</v>
      </c>
      <c r="AB20" s="22">
        <f t="shared" si="8"/>
        <v>0</v>
      </c>
      <c r="AC20" s="189">
        <f t="shared" si="9"/>
        <v>0</v>
      </c>
    </row>
    <row r="21" spans="1:29" s="15" customFormat="1" ht="17.399999999999999" x14ac:dyDescent="0.25">
      <c r="A21" s="134"/>
      <c r="B21" s="130" t="s">
        <v>87</v>
      </c>
      <c r="C21" s="100"/>
      <c r="D21" s="124"/>
      <c r="E21" s="140"/>
      <c r="F21" s="141"/>
      <c r="G21" s="142"/>
      <c r="H21" s="139"/>
      <c r="I21" s="139"/>
      <c r="J21" s="139"/>
      <c r="K21" s="16"/>
      <c r="L21" s="139"/>
      <c r="M21" s="108"/>
      <c r="N21" s="165"/>
      <c r="O21" s="154"/>
      <c r="P21" s="94"/>
      <c r="Q21" s="183">
        <f>IF('Gestione Minacce'!P21&gt;=Probabilità!$C$7,Probabilità!$A$7,IF('Gestione Minacce'!P21&gt;=Probabilità!$C$6,Probabilità!$A$6,IF('Gestione Minacce'!P21&gt;=Probabilità!$C$5,Probabilità!$A$5,IF('Gestione Minacce'!P21&gt;=Probabilità!$C$4,Probabilità!$A$4,IF('Gestione Minacce'!P21&gt;=Probabilità!$C$3,Probabilità!$A$3,Probabilità!$A$2)))))</f>
        <v>0</v>
      </c>
      <c r="R21" s="17"/>
      <c r="S21" s="186">
        <f t="shared" si="7"/>
        <v>0</v>
      </c>
      <c r="T21" s="159"/>
      <c r="U21" s="17"/>
      <c r="V21" s="146"/>
      <c r="W21" s="154"/>
      <c r="X21" s="154"/>
      <c r="Y21" s="167"/>
      <c r="Z21" s="168"/>
      <c r="AA21" s="191">
        <f>IF('Gestione Minacce'!Z21&gt;=Probabilità!$C$7,Probabilità!$A$7,IF('Gestione Minacce'!Z21&gt;=Probabilità!$C$6,Probabilità!$A$6,IF('Gestione Minacce'!Z21&gt;=Probabilità!$C$5,Probabilità!$A$5,IF('Gestione Minacce'!Z21&gt;=Probabilità!$C$4,Probabilità!$A$4,IF('Gestione Minacce'!Z21&gt;=Probabilità!$C$3,Probabilità!$A$3,Probabilità!$A$2)))))</f>
        <v>0</v>
      </c>
      <c r="AB21" s="169">
        <f t="shared" si="8"/>
        <v>0</v>
      </c>
      <c r="AC21" s="192">
        <f t="shared" si="9"/>
        <v>0</v>
      </c>
    </row>
    <row r="22" spans="1:29" s="15" customFormat="1" ht="17.399999999999999" x14ac:dyDescent="0.25">
      <c r="A22" s="134"/>
      <c r="B22" s="130" t="s">
        <v>87</v>
      </c>
      <c r="C22" s="122"/>
      <c r="D22" s="131"/>
      <c r="E22" s="140"/>
      <c r="F22" s="141"/>
      <c r="G22" s="142"/>
      <c r="H22" s="142"/>
      <c r="I22" s="139"/>
      <c r="J22" s="142"/>
      <c r="K22" s="16"/>
      <c r="L22" s="16"/>
      <c r="M22" s="107"/>
      <c r="N22" s="165"/>
      <c r="O22" s="154"/>
      <c r="P22" s="94"/>
      <c r="Q22" s="183">
        <f>IF('Gestione Minacce'!P22&gt;=Probabilità!$C$7,Probabilità!$A$7,IF('Gestione Minacce'!P22&gt;=Probabilità!$C$6,Probabilità!$A$6,IF('Gestione Minacce'!P22&gt;=Probabilità!$C$5,Probabilità!$A$5,IF('Gestione Minacce'!P22&gt;=Probabilità!$C$4,Probabilità!$A$4,IF('Gestione Minacce'!P22&gt;=Probabilità!$C$3,Probabilità!$A$3,Probabilità!$A$2)))))</f>
        <v>0</v>
      </c>
      <c r="R22" s="17"/>
      <c r="S22" s="186">
        <f t="shared" si="0"/>
        <v>0</v>
      </c>
      <c r="T22" s="159"/>
      <c r="U22" s="17"/>
      <c r="V22" s="119"/>
      <c r="W22" s="230"/>
      <c r="X22" s="231"/>
      <c r="Y22" s="113"/>
      <c r="Z22" s="102"/>
      <c r="AA22" s="180">
        <f>IF('Gestione Minacce'!Z22&gt;=Probabilità!$C$7,Probabilità!$A$7,IF('Gestione Minacce'!Z22&gt;=Probabilità!$C$6,Probabilità!$A$6,IF('Gestione Minacce'!Z22&gt;=Probabilità!$C$5,Probabilità!$A$5,IF('Gestione Minacce'!Z22&gt;=Probabilità!$C$4,Probabilità!$A$4,IF('Gestione Minacce'!Z22&gt;=Probabilità!$C$3,Probabilità!$A$3,Probabilità!$A$2)))))</f>
        <v>0</v>
      </c>
      <c r="AB22" s="22">
        <f t="shared" si="8"/>
        <v>0</v>
      </c>
      <c r="AC22" s="189">
        <f t="shared" si="2"/>
        <v>0</v>
      </c>
    </row>
    <row r="23" spans="1:29" s="15" customFormat="1" ht="17.399999999999999" x14ac:dyDescent="0.25">
      <c r="A23" s="134"/>
      <c r="B23" s="130" t="s">
        <v>87</v>
      </c>
      <c r="C23" s="122"/>
      <c r="D23" s="131"/>
      <c r="E23" s="140"/>
      <c r="F23" s="141"/>
      <c r="G23" s="142"/>
      <c r="H23" s="142"/>
      <c r="I23" s="139"/>
      <c r="J23" s="142"/>
      <c r="K23" s="16"/>
      <c r="L23" s="16"/>
      <c r="M23" s="148"/>
      <c r="N23" s="165"/>
      <c r="O23" s="154"/>
      <c r="P23" s="94"/>
      <c r="Q23" s="183">
        <f>IF('Gestione Minacce'!P23&gt;=Probabilità!$C$7,Probabilità!$A$7,IF('Gestione Minacce'!P23&gt;=Probabilità!$C$6,Probabilità!$A$6,IF('Gestione Minacce'!P23&gt;=Probabilità!$C$5,Probabilità!$A$5,IF('Gestione Minacce'!P23&gt;=Probabilità!$C$4,Probabilità!$A$4,IF('Gestione Minacce'!P23&gt;=Probabilità!$C$3,Probabilità!$A$3,Probabilità!$A$2)))))</f>
        <v>0</v>
      </c>
      <c r="R23" s="17"/>
      <c r="S23" s="186">
        <f t="shared" ref="S23:S26" si="10">Q23*R23</f>
        <v>0</v>
      </c>
      <c r="T23" s="159"/>
      <c r="U23" s="17"/>
      <c r="V23" s="119"/>
      <c r="W23" s="154"/>
      <c r="X23" s="154"/>
      <c r="Y23" s="113"/>
      <c r="Z23" s="168"/>
      <c r="AA23" s="191">
        <f>IF('Gestione Minacce'!Z23&gt;=Probabilità!$C$7,Probabilità!$A$7,IF('Gestione Minacce'!Z23&gt;=Probabilità!$C$6,Probabilità!$A$6,IF('Gestione Minacce'!Z23&gt;=Probabilità!$C$5,Probabilità!$A$5,IF('Gestione Minacce'!Z23&gt;=Probabilità!$C$4,Probabilità!$A$4,IF('Gestione Minacce'!Z23&gt;=Probabilità!$C$3,Probabilità!$A$3,Probabilità!$A$2)))))</f>
        <v>0</v>
      </c>
      <c r="AB23" s="169">
        <f t="shared" ref="AB23:AB28" si="11">R23</f>
        <v>0</v>
      </c>
      <c r="AC23" s="192">
        <f t="shared" ref="AC23:AC26" si="12">AA23*AB23</f>
        <v>0</v>
      </c>
    </row>
    <row r="24" spans="1:29" s="15" customFormat="1" ht="17.399999999999999" x14ac:dyDescent="0.25">
      <c r="A24" s="97"/>
      <c r="B24" s="130" t="s">
        <v>87</v>
      </c>
      <c r="C24" s="122"/>
      <c r="D24" s="131"/>
      <c r="E24" s="140"/>
      <c r="F24" s="141"/>
      <c r="G24" s="142"/>
      <c r="H24" s="142"/>
      <c r="I24" s="139"/>
      <c r="J24" s="142"/>
      <c r="K24" s="16"/>
      <c r="L24" s="16"/>
      <c r="M24" s="107"/>
      <c r="N24" s="165"/>
      <c r="O24" s="154"/>
      <c r="P24" s="94"/>
      <c r="Q24" s="183">
        <f>IF('Gestione Minacce'!P24&gt;=Probabilità!$C$7,Probabilità!$A$7,IF('Gestione Minacce'!P24&gt;=Probabilità!$C$6,Probabilità!$A$6,IF('Gestione Minacce'!P24&gt;=Probabilità!$C$5,Probabilità!$A$5,IF('Gestione Minacce'!P24&gt;=Probabilità!$C$4,Probabilità!$A$4,IF('Gestione Minacce'!P24&gt;=Probabilità!$C$3,Probabilità!$A$3,Probabilità!$A$2)))))</f>
        <v>0</v>
      </c>
      <c r="R24" s="17"/>
      <c r="S24" s="186">
        <f t="shared" si="10"/>
        <v>0</v>
      </c>
      <c r="T24" s="159"/>
      <c r="U24" s="17"/>
      <c r="V24" s="112"/>
      <c r="W24" s="154"/>
      <c r="X24" s="154"/>
      <c r="Y24" s="113"/>
      <c r="Z24" s="102"/>
      <c r="AA24" s="180">
        <f>IF('Gestione Minacce'!Z24&gt;=Probabilità!$C$7,Probabilità!$A$7,IF('Gestione Minacce'!Z24&gt;=Probabilità!$C$6,Probabilità!$A$6,IF('Gestione Minacce'!Z24&gt;=Probabilità!$C$5,Probabilità!$A$5,IF('Gestione Minacce'!Z24&gt;=Probabilità!$C$4,Probabilità!$A$4,IF('Gestione Minacce'!Z24&gt;=Probabilità!$C$3,Probabilità!$A$3,Probabilità!$A$2)))))</f>
        <v>0</v>
      </c>
      <c r="AB24" s="170">
        <f t="shared" si="8"/>
        <v>0</v>
      </c>
      <c r="AC24" s="189">
        <f t="shared" si="12"/>
        <v>0</v>
      </c>
    </row>
    <row r="25" spans="1:29" s="15" customFormat="1" ht="17.399999999999999" x14ac:dyDescent="0.25">
      <c r="A25" s="97"/>
      <c r="B25" s="130" t="s">
        <v>87</v>
      </c>
      <c r="C25" s="122"/>
      <c r="D25" s="131"/>
      <c r="E25" s="140"/>
      <c r="F25" s="141"/>
      <c r="G25" s="142"/>
      <c r="H25" s="142"/>
      <c r="I25" s="139"/>
      <c r="J25" s="142"/>
      <c r="K25" s="16"/>
      <c r="L25" s="16"/>
      <c r="M25" s="107"/>
      <c r="N25" s="165"/>
      <c r="O25" s="154"/>
      <c r="P25" s="94"/>
      <c r="Q25" s="183">
        <f>IF('Gestione Minacce'!P25&gt;=Probabilità!$C$7,Probabilità!$A$7,IF('Gestione Minacce'!P25&gt;=Probabilità!$C$6,Probabilità!$A$6,IF('Gestione Minacce'!P25&gt;=Probabilità!$C$5,Probabilità!$A$5,IF('Gestione Minacce'!P25&gt;=Probabilità!$C$4,Probabilità!$A$4,IF('Gestione Minacce'!P25&gt;=Probabilità!$C$3,Probabilità!$A$3,Probabilità!$A$2)))))</f>
        <v>0</v>
      </c>
      <c r="R25" s="17"/>
      <c r="S25" s="186">
        <f t="shared" si="10"/>
        <v>0</v>
      </c>
      <c r="T25" s="159"/>
      <c r="U25" s="17"/>
      <c r="V25" s="112"/>
      <c r="W25" s="154"/>
      <c r="X25" s="154"/>
      <c r="Y25" s="113"/>
      <c r="Z25" s="102"/>
      <c r="AA25" s="180">
        <f>IF('Gestione Minacce'!Z25&gt;=Probabilità!$C$7,Probabilità!$A$7,IF('Gestione Minacce'!Z25&gt;=Probabilità!$C$6,Probabilità!$A$6,IF('Gestione Minacce'!Z25&gt;=Probabilità!$C$5,Probabilità!$A$5,IF('Gestione Minacce'!Z25&gt;=Probabilità!$C$4,Probabilità!$A$4,IF('Gestione Minacce'!Z25&gt;=Probabilità!$C$3,Probabilità!$A$3,Probabilità!$A$2)))))</f>
        <v>0</v>
      </c>
      <c r="AB25" s="169">
        <f t="shared" si="11"/>
        <v>0</v>
      </c>
      <c r="AC25" s="189">
        <f t="shared" si="12"/>
        <v>0</v>
      </c>
    </row>
    <row r="26" spans="1:29" s="15" customFormat="1" ht="17.399999999999999" x14ac:dyDescent="0.25">
      <c r="A26" s="97"/>
      <c r="B26" s="130" t="s">
        <v>87</v>
      </c>
      <c r="C26" s="122"/>
      <c r="D26" s="131"/>
      <c r="E26" s="140"/>
      <c r="F26" s="141"/>
      <c r="G26" s="142"/>
      <c r="H26" s="142"/>
      <c r="I26" s="139"/>
      <c r="J26" s="142"/>
      <c r="K26" s="16"/>
      <c r="L26" s="16"/>
      <c r="M26" s="107"/>
      <c r="N26" s="165"/>
      <c r="O26" s="154"/>
      <c r="P26" s="94"/>
      <c r="Q26" s="183">
        <f>IF('Gestione Minacce'!P26&gt;=Probabilità!$C$7,Probabilità!$A$7,IF('Gestione Minacce'!P26&gt;=Probabilità!$C$6,Probabilità!$A$6,IF('Gestione Minacce'!P26&gt;=Probabilità!$C$5,Probabilità!$A$5,IF('Gestione Minacce'!P26&gt;=Probabilità!$C$4,Probabilità!$A$4,IF('Gestione Minacce'!P26&gt;=Probabilità!$C$3,Probabilità!$A$3,Probabilità!$A$2)))))</f>
        <v>0</v>
      </c>
      <c r="R26" s="17"/>
      <c r="S26" s="186">
        <f t="shared" si="10"/>
        <v>0</v>
      </c>
      <c r="T26" s="159"/>
      <c r="U26" s="17"/>
      <c r="V26" s="112"/>
      <c r="W26" s="154"/>
      <c r="X26" s="154"/>
      <c r="Y26" s="113"/>
      <c r="Z26" s="102"/>
      <c r="AA26" s="180">
        <f>IF('Gestione Minacce'!Z26&gt;=Probabilità!$C$7,Probabilità!$A$7,IF('Gestione Minacce'!Z26&gt;=Probabilità!$C$6,Probabilità!$A$6,IF('Gestione Minacce'!Z26&gt;=Probabilità!$C$5,Probabilità!$A$5,IF('Gestione Minacce'!Z26&gt;=Probabilità!$C$4,Probabilità!$A$4,IF('Gestione Minacce'!Z26&gt;=Probabilità!$C$3,Probabilità!$A$3,Probabilità!$A$2)))))</f>
        <v>0</v>
      </c>
      <c r="AB26" s="170">
        <f t="shared" si="8"/>
        <v>0</v>
      </c>
      <c r="AC26" s="189">
        <f t="shared" si="12"/>
        <v>0</v>
      </c>
    </row>
    <row r="27" spans="1:29" s="15" customFormat="1" ht="17.399999999999999" x14ac:dyDescent="0.25">
      <c r="A27" s="97"/>
      <c r="B27" s="130" t="s">
        <v>87</v>
      </c>
      <c r="C27" s="122"/>
      <c r="D27" s="131"/>
      <c r="E27" s="140"/>
      <c r="F27" s="141"/>
      <c r="G27" s="142"/>
      <c r="H27" s="142"/>
      <c r="I27" s="139"/>
      <c r="J27" s="142"/>
      <c r="K27" s="16"/>
      <c r="L27" s="16"/>
      <c r="M27" s="107"/>
      <c r="N27" s="165"/>
      <c r="O27" s="154"/>
      <c r="P27" s="94"/>
      <c r="Q27" s="183">
        <f>IF('Gestione Minacce'!P27&gt;=Probabilità!$C$7,Probabilità!$A$7,IF('Gestione Minacce'!P27&gt;=Probabilità!$C$6,Probabilità!$A$6,IF('Gestione Minacce'!P27&gt;=Probabilità!$C$5,Probabilità!$A$5,IF('Gestione Minacce'!P27&gt;=Probabilità!$C$4,Probabilità!$A$4,IF('Gestione Minacce'!P27&gt;=Probabilità!$C$3,Probabilità!$A$3,Probabilità!$A$2)))))</f>
        <v>0</v>
      </c>
      <c r="R27" s="17"/>
      <c r="S27" s="186">
        <f t="shared" si="0"/>
        <v>0</v>
      </c>
      <c r="T27" s="159"/>
      <c r="U27" s="17"/>
      <c r="V27" s="112"/>
      <c r="W27" s="154"/>
      <c r="X27" s="154"/>
      <c r="Y27" s="113"/>
      <c r="Z27" s="102"/>
      <c r="AA27" s="180">
        <f>IF('Gestione Minacce'!Z27&gt;=Probabilità!$C$7,Probabilità!$A$7,IF('Gestione Minacce'!Z27&gt;=Probabilità!$C$6,Probabilità!$A$6,IF('Gestione Minacce'!Z27&gt;=Probabilità!$C$5,Probabilità!$A$5,IF('Gestione Minacce'!Z27&gt;=Probabilità!$C$4,Probabilità!$A$4,IF('Gestione Minacce'!Z27&gt;=Probabilità!$C$3,Probabilità!$A$3,Probabilità!$A$2)))))</f>
        <v>0</v>
      </c>
      <c r="AB27" s="169">
        <f t="shared" si="11"/>
        <v>0</v>
      </c>
      <c r="AC27" s="189">
        <f t="shared" si="2"/>
        <v>0</v>
      </c>
    </row>
    <row r="28" spans="1:29" s="15" customFormat="1" ht="18" thickBot="1" x14ac:dyDescent="0.3">
      <c r="A28" s="98"/>
      <c r="B28" s="129" t="s">
        <v>87</v>
      </c>
      <c r="C28" s="101"/>
      <c r="D28" s="127"/>
      <c r="E28" s="143"/>
      <c r="F28" s="144"/>
      <c r="G28" s="145"/>
      <c r="H28" s="145"/>
      <c r="I28" s="145"/>
      <c r="J28" s="145"/>
      <c r="K28" s="145"/>
      <c r="L28" s="145"/>
      <c r="M28" s="109"/>
      <c r="N28" s="166"/>
      <c r="O28" s="157"/>
      <c r="P28" s="95"/>
      <c r="Q28" s="184">
        <f>IF('Gestione Minacce'!P28&gt;=Probabilità!$C$7,Probabilità!$A$7,IF('Gestione Minacce'!P28&gt;=Probabilità!$C$6,Probabilità!$A$6,IF('Gestione Minacce'!P28&gt;=Probabilità!$C$5,Probabilità!$A$5,IF('Gestione Minacce'!P28&gt;=Probabilità!$C$4,Probabilità!$A$4,IF('Gestione Minacce'!P28&gt;=Probabilità!$C$3,Probabilità!$A$3,Probabilità!$A$2)))))</f>
        <v>0</v>
      </c>
      <c r="R28" s="18"/>
      <c r="S28" s="187">
        <f t="shared" si="0"/>
        <v>0</v>
      </c>
      <c r="T28" s="161"/>
      <c r="U28" s="18"/>
      <c r="V28" s="114"/>
      <c r="W28" s="157"/>
      <c r="X28" s="157"/>
      <c r="Y28" s="115"/>
      <c r="Z28" s="103"/>
      <c r="AA28" s="181">
        <f>IF('Gestione Minacce'!Z28&gt;=Probabilità!$C$7,Probabilità!$A$7,IF('Gestione Minacce'!Z28&gt;=Probabilità!$C$6,Probabilità!$A$6,IF('Gestione Minacce'!Z28&gt;=Probabilità!$C$5,Probabilità!$A$5,IF('Gestione Minacce'!Z28&gt;=Probabilità!$C$4,Probabilità!$A$4,IF('Gestione Minacce'!Z28&gt;=Probabilità!$C$3,Probabilità!$A$3,Probabilità!$A$2)))))</f>
        <v>0</v>
      </c>
      <c r="AB28" s="18">
        <f t="shared" si="11"/>
        <v>0</v>
      </c>
      <c r="AC28" s="187">
        <f t="shared" si="2"/>
        <v>0</v>
      </c>
    </row>
    <row r="29" spans="1:29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29" ht="13.8" thickBot="1" x14ac:dyDescent="0.3">
      <c r="A30" s="2"/>
      <c r="B30" s="2"/>
      <c r="C30" s="2"/>
    </row>
    <row r="31" spans="1:29" ht="18" thickBot="1" x14ac:dyDescent="0.35">
      <c r="A31" s="4"/>
      <c r="B31" s="4"/>
      <c r="C31" s="4"/>
      <c r="D31" s="3"/>
      <c r="R31" s="28" t="s">
        <v>32</v>
      </c>
      <c r="S31" s="42" t="s">
        <v>82</v>
      </c>
      <c r="AB31" s="43" t="s">
        <v>32</v>
      </c>
      <c r="AC31" s="45" t="s">
        <v>82</v>
      </c>
    </row>
    <row r="32" spans="1:29" ht="18" thickBot="1" x14ac:dyDescent="0.35">
      <c r="A32" s="1"/>
      <c r="B32" s="1"/>
      <c r="C32" s="1"/>
      <c r="D32" s="3"/>
      <c r="E32" s="3"/>
      <c r="F32" s="3"/>
      <c r="G32" s="3"/>
      <c r="H32" s="3"/>
      <c r="I32" s="3"/>
      <c r="R32" s="29">
        <f>SUM(R6:R28)</f>
        <v>0</v>
      </c>
      <c r="S32" s="29">
        <f>SUM(S6:S28)</f>
        <v>0</v>
      </c>
      <c r="AB32" s="44">
        <f>SUM(AB6:AB28)</f>
        <v>0</v>
      </c>
      <c r="AC32" s="44">
        <f>SUM(AC6:AC28)</f>
        <v>0</v>
      </c>
    </row>
    <row r="33" spans="1:29" ht="13.8" thickBot="1" x14ac:dyDescent="0.3">
      <c r="A33" s="1"/>
      <c r="B33" s="1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29" ht="14.4" thickBot="1" x14ac:dyDescent="0.3">
      <c r="A34" s="1"/>
      <c r="B34" s="1"/>
      <c r="C34" s="1"/>
      <c r="AC34" s="150" t="s">
        <v>89</v>
      </c>
    </row>
    <row r="35" spans="1:29" ht="18" thickBot="1" x14ac:dyDescent="0.35">
      <c r="A35" s="4"/>
      <c r="B35" s="4"/>
      <c r="C35" s="4"/>
      <c r="D35" s="3"/>
      <c r="AC35" s="149" t="e">
        <f>ROUND((S32-AC32)/S32,2)</f>
        <v>#DIV/0!</v>
      </c>
    </row>
  </sheetData>
  <mergeCells count="23">
    <mergeCell ref="Z1:AC1"/>
    <mergeCell ref="A5:AC5"/>
    <mergeCell ref="E1:S1"/>
    <mergeCell ref="E2:M2"/>
    <mergeCell ref="AB3:AB4"/>
    <mergeCell ref="Z3:AA3"/>
    <mergeCell ref="S3:S4"/>
    <mergeCell ref="P2:Q2"/>
    <mergeCell ref="Z2:AA2"/>
    <mergeCell ref="P3:Q3"/>
    <mergeCell ref="AC3:AC4"/>
    <mergeCell ref="T2:Y2"/>
    <mergeCell ref="T3:T4"/>
    <mergeCell ref="T1:Y1"/>
    <mergeCell ref="A2:C2"/>
    <mergeCell ref="W22:X22"/>
    <mergeCell ref="N2:O2"/>
    <mergeCell ref="Y3:Y4"/>
    <mergeCell ref="U3:U4"/>
    <mergeCell ref="V3:V4"/>
    <mergeCell ref="W3:W4"/>
    <mergeCell ref="X3:X4"/>
    <mergeCell ref="R3:R4"/>
  </mergeCells>
  <phoneticPr fontId="0" type="noConversion"/>
  <dataValidations count="3">
    <dataValidation type="list" allowBlank="1" showInputMessage="1" showErrorMessage="1" sqref="U7" xr:uid="{9589DEE4-0E6E-422C-BCF1-6716B30651A5}">
      <formula1>"P,A,S,C"</formula1>
    </dataValidation>
    <dataValidation type="list" allowBlank="1" showInputMessage="1" showErrorMessage="1" sqref="U6 U8:U28" xr:uid="{D320ECC2-ADC9-408F-8038-F9724C6CD632}">
      <formula1>"P,T,S,C,A"</formula1>
    </dataValidation>
    <dataValidation type="list" allowBlank="1" showInputMessage="1" showErrorMessage="1" sqref="Y6:Y28" xr:uid="{2E2B5A8D-EE09-4C33-B523-011461F92361}">
      <formula1>"P,A,C"</formula1>
    </dataValidation>
  </dataValidations>
  <printOptions horizontalCentered="1"/>
  <pageMargins left="0.47244094488188981" right="0.51181102362204722" top="0.31496062992125984" bottom="0.31496062992125984" header="0.23622047244094491" footer="0.43307086614173229"/>
  <pageSetup paperSize="9" scale="34" orientation="portrait" r:id="rId1"/>
  <headerFooter alignWithMargins="0">
    <oddFooter>&amp;L&amp;F
&amp;A&amp;R&amp;P</oddFooter>
  </headerFooter>
  <ignoredErrors>
    <ignoredError sqref="AC35" evalError="1"/>
  </ignoredError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sqref="A1:B1"/>
    </sheetView>
  </sheetViews>
  <sheetFormatPr defaultColWidth="8.88671875" defaultRowHeight="13.2" x14ac:dyDescent="0.25"/>
  <cols>
    <col min="1" max="1" width="2.33203125" bestFit="1" customWidth="1"/>
    <col min="2" max="2" width="17.109375" customWidth="1"/>
    <col min="3" max="3" width="8.44140625" customWidth="1"/>
    <col min="4" max="4" width="7.109375" bestFit="1" customWidth="1"/>
  </cols>
  <sheetData>
    <row r="1" spans="1:4" ht="15" x14ac:dyDescent="0.25">
      <c r="A1" s="253" t="s">
        <v>31</v>
      </c>
      <c r="B1" s="253"/>
      <c r="C1" s="71" t="s">
        <v>55</v>
      </c>
      <c r="D1" s="71" t="s">
        <v>56</v>
      </c>
    </row>
    <row r="2" spans="1:4" ht="15" x14ac:dyDescent="0.25">
      <c r="A2" s="76">
        <v>0</v>
      </c>
      <c r="B2" s="72" t="s">
        <v>86</v>
      </c>
      <c r="C2" s="73">
        <v>0</v>
      </c>
      <c r="D2" s="73">
        <v>0</v>
      </c>
    </row>
    <row r="3" spans="1:4" ht="15" x14ac:dyDescent="0.25">
      <c r="A3" s="76">
        <v>1</v>
      </c>
      <c r="B3" s="72" t="s">
        <v>24</v>
      </c>
      <c r="C3" s="73">
        <v>0.01</v>
      </c>
      <c r="D3" s="73">
        <v>0.15</v>
      </c>
    </row>
    <row r="4" spans="1:4" ht="15" x14ac:dyDescent="0.25">
      <c r="A4" s="76">
        <v>2</v>
      </c>
      <c r="B4" s="72" t="s">
        <v>25</v>
      </c>
      <c r="C4" s="73">
        <v>0.16</v>
      </c>
      <c r="D4" s="73">
        <v>0.35</v>
      </c>
    </row>
    <row r="5" spans="1:4" ht="15" x14ac:dyDescent="0.25">
      <c r="A5" s="76">
        <v>3</v>
      </c>
      <c r="B5" s="72" t="s">
        <v>26</v>
      </c>
      <c r="C5" s="73">
        <v>0.36</v>
      </c>
      <c r="D5" s="73">
        <v>0.65</v>
      </c>
    </row>
    <row r="6" spans="1:4" ht="15" x14ac:dyDescent="0.25">
      <c r="A6" s="76">
        <v>4</v>
      </c>
      <c r="B6" s="72" t="s">
        <v>27</v>
      </c>
      <c r="C6" s="73">
        <v>0.66</v>
      </c>
      <c r="D6" s="73">
        <v>0.8</v>
      </c>
    </row>
    <row r="7" spans="1:4" ht="15.6" thickBot="1" x14ac:dyDescent="0.3">
      <c r="A7" s="77">
        <v>5</v>
      </c>
      <c r="B7" s="74" t="s">
        <v>28</v>
      </c>
      <c r="C7" s="75">
        <v>0.81</v>
      </c>
      <c r="D7" s="75">
        <v>1</v>
      </c>
    </row>
  </sheetData>
  <mergeCells count="1">
    <mergeCell ref="A1:B1"/>
  </mergeCells>
  <phoneticPr fontId="0" type="noConversion"/>
  <pageMargins left="0.74803149606299213" right="0.74803149606299213" top="0.98425196850393704" bottom="0.98425196850393704" header="0.51181102362204722" footer="0.51181102362204722"/>
  <headerFooter alignWithMargins="0">
    <oddFooter>&amp;L&amp;F
&amp;A&amp;R&amp;P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zoomScale="75" workbookViewId="0">
      <selection activeCell="A3" sqref="A3:B3"/>
    </sheetView>
  </sheetViews>
  <sheetFormatPr defaultColWidth="8.88671875" defaultRowHeight="13.2" x14ac:dyDescent="0.25"/>
  <cols>
    <col min="1" max="1" width="4.6640625" customWidth="1"/>
    <col min="2" max="2" width="17.33203125" customWidth="1"/>
    <col min="3" max="4" width="34" customWidth="1"/>
    <col min="5" max="8" width="9.33203125" bestFit="1" customWidth="1"/>
    <col min="9" max="9" width="30.109375" customWidth="1"/>
    <col min="10" max="10" width="35.33203125" customWidth="1"/>
  </cols>
  <sheetData>
    <row r="1" spans="1:10" ht="17.399999999999999" x14ac:dyDescent="0.3">
      <c r="C1" s="254" t="s">
        <v>58</v>
      </c>
      <c r="D1" s="254" t="s">
        <v>59</v>
      </c>
      <c r="E1" s="259" t="s">
        <v>20</v>
      </c>
      <c r="F1" s="260"/>
      <c r="G1" s="259" t="s">
        <v>57</v>
      </c>
      <c r="H1" s="260"/>
      <c r="I1" s="254" t="s">
        <v>66</v>
      </c>
      <c r="J1" s="254" t="s">
        <v>67</v>
      </c>
    </row>
    <row r="2" spans="1:10" ht="16.350000000000001" customHeight="1" thickBot="1" x14ac:dyDescent="0.35">
      <c r="C2" s="255"/>
      <c r="D2" s="255"/>
      <c r="E2" s="261" t="s">
        <v>23</v>
      </c>
      <c r="F2" s="262"/>
      <c r="G2" s="261" t="s">
        <v>21</v>
      </c>
      <c r="H2" s="262"/>
      <c r="I2" s="255"/>
      <c r="J2" s="255"/>
    </row>
    <row r="3" spans="1:10" ht="16.350000000000001" customHeight="1" thickBot="1" x14ac:dyDescent="0.35">
      <c r="A3" s="257" t="s">
        <v>22</v>
      </c>
      <c r="B3" s="258"/>
      <c r="C3" s="256"/>
      <c r="D3" s="256"/>
      <c r="E3" s="46" t="s">
        <v>55</v>
      </c>
      <c r="F3" s="47" t="s">
        <v>56</v>
      </c>
      <c r="G3" s="46" t="s">
        <v>55</v>
      </c>
      <c r="H3" s="47" t="s">
        <v>56</v>
      </c>
      <c r="I3" s="256"/>
      <c r="J3" s="256"/>
    </row>
    <row r="4" spans="1:10" ht="81.599999999999994" thickBot="1" x14ac:dyDescent="0.3">
      <c r="A4" s="48">
        <v>1</v>
      </c>
      <c r="B4" s="49" t="s">
        <v>50</v>
      </c>
      <c r="C4" s="50" t="s">
        <v>15</v>
      </c>
      <c r="D4" s="51" t="s">
        <v>54</v>
      </c>
      <c r="E4" s="52">
        <v>0.01</v>
      </c>
      <c r="F4" s="52">
        <v>0.15</v>
      </c>
      <c r="G4" s="53" t="s">
        <v>60</v>
      </c>
      <c r="H4" s="53" t="s">
        <v>61</v>
      </c>
      <c r="I4" s="50" t="s">
        <v>68</v>
      </c>
      <c r="J4" s="50" t="s">
        <v>69</v>
      </c>
    </row>
    <row r="5" spans="1:10" ht="65.400000000000006" thickBot="1" x14ac:dyDescent="0.3">
      <c r="A5" s="54">
        <v>2</v>
      </c>
      <c r="B5" s="55" t="s">
        <v>49</v>
      </c>
      <c r="C5" s="56" t="s">
        <v>16</v>
      </c>
      <c r="D5" s="57" t="s">
        <v>17</v>
      </c>
      <c r="E5" s="58">
        <v>0.16</v>
      </c>
      <c r="F5" s="58">
        <v>0.25</v>
      </c>
      <c r="G5" s="59" t="s">
        <v>62</v>
      </c>
      <c r="H5" s="59" t="s">
        <v>63</v>
      </c>
      <c r="I5" s="50" t="s">
        <v>70</v>
      </c>
      <c r="J5" s="50" t="s">
        <v>0</v>
      </c>
    </row>
    <row r="6" spans="1:10" ht="81.599999999999994" thickBot="1" x14ac:dyDescent="0.3">
      <c r="A6" s="60">
        <v>3</v>
      </c>
      <c r="B6" s="61" t="s">
        <v>51</v>
      </c>
      <c r="C6" s="61" t="s">
        <v>13</v>
      </c>
      <c r="D6" s="62" t="s">
        <v>14</v>
      </c>
      <c r="E6" s="63">
        <v>0.26</v>
      </c>
      <c r="F6" s="63">
        <v>0.35</v>
      </c>
      <c r="G6" s="64" t="s">
        <v>64</v>
      </c>
      <c r="H6" s="64" t="s">
        <v>7</v>
      </c>
      <c r="I6" s="50" t="s">
        <v>1</v>
      </c>
      <c r="J6" s="50" t="s">
        <v>2</v>
      </c>
    </row>
    <row r="7" spans="1:10" ht="81.599999999999994" thickBot="1" x14ac:dyDescent="0.3">
      <c r="A7" s="60">
        <v>4</v>
      </c>
      <c r="B7" s="61" t="s">
        <v>52</v>
      </c>
      <c r="C7" s="61" t="s">
        <v>11</v>
      </c>
      <c r="D7" s="62" t="s">
        <v>19</v>
      </c>
      <c r="E7" s="63">
        <v>0.36</v>
      </c>
      <c r="F7" s="63">
        <v>0.6</v>
      </c>
      <c r="G7" s="64" t="s">
        <v>8</v>
      </c>
      <c r="H7" s="64" t="s">
        <v>65</v>
      </c>
      <c r="I7" s="50" t="s">
        <v>3</v>
      </c>
      <c r="J7" s="50" t="s">
        <v>4</v>
      </c>
    </row>
    <row r="8" spans="1:10" ht="49.2" thickBot="1" x14ac:dyDescent="0.3">
      <c r="A8" s="65">
        <v>5</v>
      </c>
      <c r="B8" s="66" t="s">
        <v>53</v>
      </c>
      <c r="C8" s="66" t="s">
        <v>12</v>
      </c>
      <c r="D8" s="67" t="s">
        <v>18</v>
      </c>
      <c r="E8" s="68">
        <v>0.61</v>
      </c>
      <c r="F8" s="69" t="s">
        <v>10</v>
      </c>
      <c r="G8" s="69" t="s">
        <v>9</v>
      </c>
      <c r="H8" s="69" t="s">
        <v>10</v>
      </c>
      <c r="I8" s="50" t="s">
        <v>5</v>
      </c>
      <c r="J8" s="50" t="s">
        <v>6</v>
      </c>
    </row>
  </sheetData>
  <mergeCells count="9">
    <mergeCell ref="I1:I3"/>
    <mergeCell ref="J1:J3"/>
    <mergeCell ref="A3:B3"/>
    <mergeCell ref="G1:H1"/>
    <mergeCell ref="C1:C3"/>
    <mergeCell ref="D1:D3"/>
    <mergeCell ref="G2:H2"/>
    <mergeCell ref="E1:F1"/>
    <mergeCell ref="E2:F2"/>
  </mergeCells>
  <phoneticPr fontId="0" type="noConversion"/>
  <pageMargins left="0.74803149606299213" right="0.74803149606299213" top="0.98425196850393704" bottom="0.98425196850393704" header="0.51181102362204722" footer="0.51181102362204722"/>
  <headerFooter alignWithMargins="0">
    <oddFooter>&amp;L&amp;F
&amp;A&amp;R&amp;P</oddFooter>
  </headerFooter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DBF9BD7B47F4E86202387EB6A0D45" ma:contentTypeVersion="2" ma:contentTypeDescription="Creare un nuovo documento." ma:contentTypeScope="" ma:versionID="45fd8e7be894a2e15bc43e01690a70e0">
  <xsd:schema xmlns:xsd="http://www.w3.org/2001/XMLSchema" xmlns:xs="http://www.w3.org/2001/XMLSchema" xmlns:p="http://schemas.microsoft.com/office/2006/metadata/properties" xmlns:ns2="6756008a-da54-481b-882a-9bce18f71114" targetNamespace="http://schemas.microsoft.com/office/2006/metadata/properties" ma:root="true" ma:fieldsID="5ac3f049862f6c5cf41d74d1932ba5a7" ns2:_="">
    <xsd:import namespace="6756008a-da54-481b-882a-9bce18f711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008a-da54-481b-882a-9bce18f71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BE9F6B-F8EB-4BDD-85D9-35CC47AE5B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E08CA1-AB90-4374-BE32-2EA6500B7C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243CF8-BD8C-4EB3-AB8A-5F23175FE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6008a-da54-481b-882a-9bce18f71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Sintesi Minacce</vt:lpstr>
      <vt:lpstr>Gestione Minacce</vt:lpstr>
      <vt:lpstr>Probabilità</vt:lpstr>
      <vt:lpstr>Impatto</vt:lpstr>
    </vt:vector>
  </TitlesOfParts>
  <Company>DPO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Meli</dc:creator>
  <cp:lastModifiedBy>Roberto</cp:lastModifiedBy>
  <cp:lastPrinted>2015-04-07T10:47:24Z</cp:lastPrinted>
  <dcterms:created xsi:type="dcterms:W3CDTF">2000-02-28T20:27:47Z</dcterms:created>
  <dcterms:modified xsi:type="dcterms:W3CDTF">2022-01-28T15:15:42Z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0x010100A4BDBF9BD7B47F4E86202387EB6A0D45</vt:lpwstr>
  </property>
</Properties>
</file>