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pivotTables/pivotTable3.xml" ContentType="application/vnd.openxmlformats-officedocument.spreadsheetml.pivotTable+xml"/>
  <Override PartName="/xl/queryTables/queryTable5.xml" ContentType="application/vnd.openxmlformats-officedocument.spreadsheetml.queryTable+xml"/>
  <Override PartName="/xl/pivotTables/pivotTable4.xml" ContentType="application/vnd.openxmlformats-officedocument.spreadsheetml.pivot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ignac\Desktop\my_exam_practice\Matury\zbiór cke\92\"/>
    </mc:Choice>
  </mc:AlternateContent>
  <xr:revisionPtr revIDLastSave="0" documentId="13_ncr:1_{5A6E9C21-8F1B-44E9-8A27-EE502B874422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dane'" sheetId="1" r:id="rId1"/>
    <sheet name="zad1" sheetId="2" r:id="rId2"/>
    <sheet name="zad2" sheetId="3" r:id="rId3"/>
    <sheet name="zad3" sheetId="4" r:id="rId4"/>
    <sheet name="zad4" sheetId="5" r:id="rId5"/>
    <sheet name="zad5" sheetId="6" r:id="rId6"/>
  </sheets>
  <definedNames>
    <definedName name="_xlnm._FilterDatabase" localSheetId="3" hidden="1">zad3!$A$1:$M$139</definedName>
    <definedName name="_xlnm._FilterDatabase" localSheetId="5" hidden="1">zad5!$A$1:$R$139</definedName>
    <definedName name="dane_medale" localSheetId="0">'dane'''!$A$1:$J$139</definedName>
    <definedName name="dane_medale" localSheetId="1">zad1!$A$1:$J$139</definedName>
    <definedName name="dane_medale" localSheetId="2">zad2!$A$1:$J$139</definedName>
    <definedName name="dane_medale" localSheetId="3">zad3!$A$1:$J$139</definedName>
    <definedName name="dane_medale" localSheetId="4">zad4!$A$1:$J$139</definedName>
    <definedName name="dane_medale" localSheetId="5">zad5!$A$1:$J$139</definedName>
  </definedNames>
  <calcPr calcId="181029"/>
  <pivotCaches>
    <pivotCache cacheId="5" r:id="rId7"/>
    <pivotCache cacheId="10" r:id="rId8"/>
    <pivotCache cacheId="22" r:id="rId9"/>
    <pivotCache cacheId="33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2" i="6"/>
  <c r="Q11" i="5"/>
  <c r="R11" i="5"/>
  <c r="R8" i="5"/>
  <c r="R9" i="5"/>
  <c r="R10" i="5"/>
  <c r="Q8" i="5"/>
  <c r="Q9" i="5"/>
  <c r="Q10" i="5"/>
  <c r="R7" i="5"/>
  <c r="Q7" i="5"/>
  <c r="R6" i="5"/>
  <c r="Q6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2" i="5"/>
  <c r="M7" i="4"/>
  <c r="M15" i="4"/>
  <c r="M23" i="4"/>
  <c r="M31" i="4"/>
  <c r="M39" i="4"/>
  <c r="M47" i="4"/>
  <c r="M55" i="4"/>
  <c r="M63" i="4"/>
  <c r="M71" i="4"/>
  <c r="M79" i="4"/>
  <c r="M87" i="4"/>
  <c r="M95" i="4"/>
  <c r="M103" i="4"/>
  <c r="M111" i="4"/>
  <c r="M119" i="4"/>
  <c r="M127" i="4"/>
  <c r="M135" i="4"/>
  <c r="L3" i="4"/>
  <c r="L4" i="4"/>
  <c r="L5" i="4"/>
  <c r="L6" i="4"/>
  <c r="M6" i="4" s="1"/>
  <c r="L7" i="4"/>
  <c r="L8" i="4"/>
  <c r="L9" i="4"/>
  <c r="L10" i="4"/>
  <c r="L11" i="4"/>
  <c r="L12" i="4"/>
  <c r="L13" i="4"/>
  <c r="L14" i="4"/>
  <c r="M14" i="4" s="1"/>
  <c r="L15" i="4"/>
  <c r="L16" i="4"/>
  <c r="L17" i="4"/>
  <c r="L18" i="4"/>
  <c r="L19" i="4"/>
  <c r="L20" i="4"/>
  <c r="L21" i="4"/>
  <c r="L22" i="4"/>
  <c r="M22" i="4" s="1"/>
  <c r="L23" i="4"/>
  <c r="L24" i="4"/>
  <c r="L25" i="4"/>
  <c r="L26" i="4"/>
  <c r="L27" i="4"/>
  <c r="L28" i="4"/>
  <c r="L29" i="4"/>
  <c r="L30" i="4"/>
  <c r="M30" i="4" s="1"/>
  <c r="L31" i="4"/>
  <c r="L32" i="4"/>
  <c r="L33" i="4"/>
  <c r="L34" i="4"/>
  <c r="L35" i="4"/>
  <c r="L36" i="4"/>
  <c r="L37" i="4"/>
  <c r="L38" i="4"/>
  <c r="M38" i="4" s="1"/>
  <c r="L39" i="4"/>
  <c r="L40" i="4"/>
  <c r="L41" i="4"/>
  <c r="L42" i="4"/>
  <c r="L43" i="4"/>
  <c r="L44" i="4"/>
  <c r="L45" i="4"/>
  <c r="L46" i="4"/>
  <c r="M46" i="4" s="1"/>
  <c r="L47" i="4"/>
  <c r="L48" i="4"/>
  <c r="L49" i="4"/>
  <c r="L50" i="4"/>
  <c r="L51" i="4"/>
  <c r="L52" i="4"/>
  <c r="L53" i="4"/>
  <c r="L54" i="4"/>
  <c r="M54" i="4" s="1"/>
  <c r="L55" i="4"/>
  <c r="L56" i="4"/>
  <c r="L57" i="4"/>
  <c r="L58" i="4"/>
  <c r="L59" i="4"/>
  <c r="L60" i="4"/>
  <c r="L61" i="4"/>
  <c r="L62" i="4"/>
  <c r="M62" i="4" s="1"/>
  <c r="L63" i="4"/>
  <c r="L64" i="4"/>
  <c r="L65" i="4"/>
  <c r="L66" i="4"/>
  <c r="L67" i="4"/>
  <c r="L68" i="4"/>
  <c r="L69" i="4"/>
  <c r="L70" i="4"/>
  <c r="M70" i="4" s="1"/>
  <c r="L71" i="4"/>
  <c r="L72" i="4"/>
  <c r="L73" i="4"/>
  <c r="L74" i="4"/>
  <c r="L75" i="4"/>
  <c r="L76" i="4"/>
  <c r="L77" i="4"/>
  <c r="L78" i="4"/>
  <c r="M78" i="4" s="1"/>
  <c r="L79" i="4"/>
  <c r="L80" i="4"/>
  <c r="L81" i="4"/>
  <c r="L82" i="4"/>
  <c r="L83" i="4"/>
  <c r="L84" i="4"/>
  <c r="L85" i="4"/>
  <c r="L86" i="4"/>
  <c r="M86" i="4" s="1"/>
  <c r="L87" i="4"/>
  <c r="L88" i="4"/>
  <c r="L89" i="4"/>
  <c r="L90" i="4"/>
  <c r="L91" i="4"/>
  <c r="L92" i="4"/>
  <c r="L93" i="4"/>
  <c r="L94" i="4"/>
  <c r="M94" i="4" s="1"/>
  <c r="L95" i="4"/>
  <c r="L96" i="4"/>
  <c r="L97" i="4"/>
  <c r="L98" i="4"/>
  <c r="L99" i="4"/>
  <c r="L100" i="4"/>
  <c r="L101" i="4"/>
  <c r="L102" i="4"/>
  <c r="M102" i="4" s="1"/>
  <c r="L103" i="4"/>
  <c r="L104" i="4"/>
  <c r="L105" i="4"/>
  <c r="L106" i="4"/>
  <c r="L107" i="4"/>
  <c r="L108" i="4"/>
  <c r="L109" i="4"/>
  <c r="L110" i="4"/>
  <c r="M110" i="4" s="1"/>
  <c r="L111" i="4"/>
  <c r="L112" i="4"/>
  <c r="L113" i="4"/>
  <c r="L114" i="4"/>
  <c r="L115" i="4"/>
  <c r="L116" i="4"/>
  <c r="L117" i="4"/>
  <c r="L118" i="4"/>
  <c r="M118" i="4" s="1"/>
  <c r="L119" i="4"/>
  <c r="L120" i="4"/>
  <c r="L121" i="4"/>
  <c r="L122" i="4"/>
  <c r="L123" i="4"/>
  <c r="L124" i="4"/>
  <c r="L125" i="4"/>
  <c r="L126" i="4"/>
  <c r="M126" i="4" s="1"/>
  <c r="L127" i="4"/>
  <c r="L128" i="4"/>
  <c r="L129" i="4"/>
  <c r="L130" i="4"/>
  <c r="L131" i="4"/>
  <c r="L132" i="4"/>
  <c r="L133" i="4"/>
  <c r="L134" i="4"/>
  <c r="M134" i="4" s="1"/>
  <c r="L135" i="4"/>
  <c r="L136" i="4"/>
  <c r="L137" i="4"/>
  <c r="L138" i="4"/>
  <c r="L139" i="4"/>
  <c r="K3" i="4"/>
  <c r="M3" i="4" s="1"/>
  <c r="K4" i="4"/>
  <c r="M4" i="4" s="1"/>
  <c r="K5" i="4"/>
  <c r="M5" i="4" s="1"/>
  <c r="K6" i="4"/>
  <c r="K7" i="4"/>
  <c r="K8" i="4"/>
  <c r="M8" i="4" s="1"/>
  <c r="K9" i="4"/>
  <c r="M9" i="4" s="1"/>
  <c r="K10" i="4"/>
  <c r="M10" i="4" s="1"/>
  <c r="K11" i="4"/>
  <c r="M11" i="4" s="1"/>
  <c r="K12" i="4"/>
  <c r="M12" i="4" s="1"/>
  <c r="K13" i="4"/>
  <c r="M13" i="4" s="1"/>
  <c r="K14" i="4"/>
  <c r="K15" i="4"/>
  <c r="K16" i="4"/>
  <c r="M16" i="4" s="1"/>
  <c r="K17" i="4"/>
  <c r="M17" i="4" s="1"/>
  <c r="K18" i="4"/>
  <c r="M18" i="4" s="1"/>
  <c r="K19" i="4"/>
  <c r="M19" i="4" s="1"/>
  <c r="K20" i="4"/>
  <c r="M20" i="4" s="1"/>
  <c r="K21" i="4"/>
  <c r="M21" i="4" s="1"/>
  <c r="K22" i="4"/>
  <c r="K23" i="4"/>
  <c r="K24" i="4"/>
  <c r="M24" i="4" s="1"/>
  <c r="K25" i="4"/>
  <c r="M25" i="4" s="1"/>
  <c r="K26" i="4"/>
  <c r="M26" i="4" s="1"/>
  <c r="K27" i="4"/>
  <c r="M27" i="4" s="1"/>
  <c r="K28" i="4"/>
  <c r="M28" i="4" s="1"/>
  <c r="K29" i="4"/>
  <c r="M29" i="4" s="1"/>
  <c r="K30" i="4"/>
  <c r="K31" i="4"/>
  <c r="K32" i="4"/>
  <c r="M32" i="4" s="1"/>
  <c r="K33" i="4"/>
  <c r="M33" i="4" s="1"/>
  <c r="K34" i="4"/>
  <c r="M34" i="4" s="1"/>
  <c r="K35" i="4"/>
  <c r="M35" i="4" s="1"/>
  <c r="K36" i="4"/>
  <c r="M36" i="4" s="1"/>
  <c r="K37" i="4"/>
  <c r="M37" i="4" s="1"/>
  <c r="K38" i="4"/>
  <c r="K39" i="4"/>
  <c r="K40" i="4"/>
  <c r="M40" i="4" s="1"/>
  <c r="K41" i="4"/>
  <c r="M41" i="4" s="1"/>
  <c r="K42" i="4"/>
  <c r="M42" i="4" s="1"/>
  <c r="K43" i="4"/>
  <c r="M43" i="4" s="1"/>
  <c r="K44" i="4"/>
  <c r="M44" i="4" s="1"/>
  <c r="K45" i="4"/>
  <c r="M45" i="4" s="1"/>
  <c r="K46" i="4"/>
  <c r="K47" i="4"/>
  <c r="K48" i="4"/>
  <c r="M48" i="4" s="1"/>
  <c r="K49" i="4"/>
  <c r="M49" i="4" s="1"/>
  <c r="K50" i="4"/>
  <c r="M50" i="4" s="1"/>
  <c r="K51" i="4"/>
  <c r="M51" i="4" s="1"/>
  <c r="K52" i="4"/>
  <c r="M52" i="4" s="1"/>
  <c r="K53" i="4"/>
  <c r="M53" i="4" s="1"/>
  <c r="K54" i="4"/>
  <c r="K55" i="4"/>
  <c r="K56" i="4"/>
  <c r="M56" i="4" s="1"/>
  <c r="K57" i="4"/>
  <c r="M57" i="4" s="1"/>
  <c r="K58" i="4"/>
  <c r="M58" i="4" s="1"/>
  <c r="K59" i="4"/>
  <c r="M59" i="4" s="1"/>
  <c r="K60" i="4"/>
  <c r="M60" i="4" s="1"/>
  <c r="K61" i="4"/>
  <c r="M61" i="4" s="1"/>
  <c r="K62" i="4"/>
  <c r="K63" i="4"/>
  <c r="K64" i="4"/>
  <c r="M64" i="4" s="1"/>
  <c r="K65" i="4"/>
  <c r="M65" i="4" s="1"/>
  <c r="K66" i="4"/>
  <c r="M66" i="4" s="1"/>
  <c r="K67" i="4"/>
  <c r="M67" i="4" s="1"/>
  <c r="K68" i="4"/>
  <c r="M68" i="4" s="1"/>
  <c r="K69" i="4"/>
  <c r="M69" i="4" s="1"/>
  <c r="K70" i="4"/>
  <c r="K71" i="4"/>
  <c r="K72" i="4"/>
  <c r="M72" i="4" s="1"/>
  <c r="K73" i="4"/>
  <c r="M73" i="4" s="1"/>
  <c r="K74" i="4"/>
  <c r="M74" i="4" s="1"/>
  <c r="K75" i="4"/>
  <c r="M75" i="4" s="1"/>
  <c r="K76" i="4"/>
  <c r="M76" i="4" s="1"/>
  <c r="K77" i="4"/>
  <c r="M77" i="4" s="1"/>
  <c r="K78" i="4"/>
  <c r="K79" i="4"/>
  <c r="K80" i="4"/>
  <c r="M80" i="4" s="1"/>
  <c r="K81" i="4"/>
  <c r="M81" i="4" s="1"/>
  <c r="K82" i="4"/>
  <c r="M82" i="4" s="1"/>
  <c r="K83" i="4"/>
  <c r="M83" i="4" s="1"/>
  <c r="K84" i="4"/>
  <c r="M84" i="4" s="1"/>
  <c r="K85" i="4"/>
  <c r="M85" i="4" s="1"/>
  <c r="K86" i="4"/>
  <c r="K87" i="4"/>
  <c r="K88" i="4"/>
  <c r="M88" i="4" s="1"/>
  <c r="K89" i="4"/>
  <c r="M89" i="4" s="1"/>
  <c r="K90" i="4"/>
  <c r="M90" i="4" s="1"/>
  <c r="K91" i="4"/>
  <c r="M91" i="4" s="1"/>
  <c r="K92" i="4"/>
  <c r="M92" i="4" s="1"/>
  <c r="K93" i="4"/>
  <c r="M93" i="4" s="1"/>
  <c r="K94" i="4"/>
  <c r="K95" i="4"/>
  <c r="K96" i="4"/>
  <c r="M96" i="4" s="1"/>
  <c r="K97" i="4"/>
  <c r="M97" i="4" s="1"/>
  <c r="K98" i="4"/>
  <c r="M98" i="4" s="1"/>
  <c r="K99" i="4"/>
  <c r="M99" i="4" s="1"/>
  <c r="K100" i="4"/>
  <c r="M100" i="4" s="1"/>
  <c r="K101" i="4"/>
  <c r="M101" i="4" s="1"/>
  <c r="K102" i="4"/>
  <c r="K103" i="4"/>
  <c r="K104" i="4"/>
  <c r="M104" i="4" s="1"/>
  <c r="K105" i="4"/>
  <c r="M105" i="4" s="1"/>
  <c r="K106" i="4"/>
  <c r="M106" i="4" s="1"/>
  <c r="K107" i="4"/>
  <c r="M107" i="4" s="1"/>
  <c r="K108" i="4"/>
  <c r="M108" i="4" s="1"/>
  <c r="K109" i="4"/>
  <c r="M109" i="4" s="1"/>
  <c r="K110" i="4"/>
  <c r="K111" i="4"/>
  <c r="K112" i="4"/>
  <c r="M112" i="4" s="1"/>
  <c r="K113" i="4"/>
  <c r="M113" i="4" s="1"/>
  <c r="K114" i="4"/>
  <c r="M114" i="4" s="1"/>
  <c r="K115" i="4"/>
  <c r="M115" i="4" s="1"/>
  <c r="K116" i="4"/>
  <c r="M116" i="4" s="1"/>
  <c r="K117" i="4"/>
  <c r="M117" i="4" s="1"/>
  <c r="K118" i="4"/>
  <c r="K119" i="4"/>
  <c r="K120" i="4"/>
  <c r="M120" i="4" s="1"/>
  <c r="K121" i="4"/>
  <c r="M121" i="4" s="1"/>
  <c r="K122" i="4"/>
  <c r="M122" i="4" s="1"/>
  <c r="K123" i="4"/>
  <c r="M123" i="4" s="1"/>
  <c r="K124" i="4"/>
  <c r="M124" i="4" s="1"/>
  <c r="K125" i="4"/>
  <c r="M125" i="4" s="1"/>
  <c r="K126" i="4"/>
  <c r="K127" i="4"/>
  <c r="K128" i="4"/>
  <c r="M128" i="4" s="1"/>
  <c r="K129" i="4"/>
  <c r="M129" i="4" s="1"/>
  <c r="K130" i="4"/>
  <c r="M130" i="4" s="1"/>
  <c r="K131" i="4"/>
  <c r="M131" i="4" s="1"/>
  <c r="K132" i="4"/>
  <c r="M132" i="4" s="1"/>
  <c r="K133" i="4"/>
  <c r="M133" i="4" s="1"/>
  <c r="K134" i="4"/>
  <c r="K135" i="4"/>
  <c r="K136" i="4"/>
  <c r="M136" i="4" s="1"/>
  <c r="K137" i="4"/>
  <c r="M137" i="4" s="1"/>
  <c r="K138" i="4"/>
  <c r="M138" i="4" s="1"/>
  <c r="K139" i="4"/>
  <c r="M139" i="4" s="1"/>
  <c r="L2" i="4"/>
  <c r="M2" i="4" s="1"/>
  <c r="K2" i="4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M2" i="2"/>
  <c r="L2" i="2"/>
  <c r="K2" i="2"/>
  <c r="R4" i="6" l="1"/>
  <c r="Q4" i="6" l="1"/>
  <c r="P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6D6A85-F7DA-48D6-9CCC-B28580B900C4}" name="dane_medale" type="6" refreshedVersion="6" background="1" saveData="1">
    <textPr codePage="852" sourceFile="C:\Users\ignac\Desktop\my_exam_practice\Matury\zbiór cke\92\dane_medale.txt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BB9284A-04EC-402A-8F6E-4A95FECD0F65}" name="dane_medale1" type="6" refreshedVersion="6" background="1" saveData="1">
    <textPr codePage="852" sourceFile="C:\Users\ignac\Desktop\my_exam_practice\Matury\zbiór cke\92\dane_medale.txt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DE7333D-36A8-45C9-8D5C-A6DAA9A44CC7}" name="dane_medale2" type="6" refreshedVersion="6" background="1" saveData="1">
    <textPr codePage="852" sourceFile="C:\Users\ignac\Desktop\my_exam_practice\Matury\zbiór cke\92\dane_medale.txt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708A0B84-55E0-42B5-80FE-946A026D4D25}" name="dane_medale3" type="6" refreshedVersion="6" background="1" saveData="1">
    <textPr codePage="852" sourceFile="C:\Users\ignac\Desktop\my_exam_practice\Matury\zbiór cke\92\dane_medale.txt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F4994A9-6CCF-4848-B7EA-621CFB2126F2}" name="dane_medale4" type="6" refreshedVersion="6" background="1" saveData="1">
    <textPr codePage="852" sourceFile="C:\Users\ignac\Desktop\my_exam_practice\Matury\zbiór cke\92\dane_medale.txt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491D5079-9484-43E2-92AD-7054951EAAEF}" name="dane_medale5" type="6" refreshedVersion="6" background="1" saveData="1">
    <textPr codePage="852" sourceFile="C:\Users\ignac\Desktop\my_exam_practice\Matury\zbiór cke\92\dane_medale.txt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<sst xmlns="http://schemas.openxmlformats.org/spreadsheetml/2006/main" count="1908" uniqueCount="173">
  <si>
    <t>Panstwo</t>
  </si>
  <si>
    <t>Kontynent</t>
  </si>
  <si>
    <t>OL_letnie</t>
  </si>
  <si>
    <t>Zloty</t>
  </si>
  <si>
    <t>Srebrny</t>
  </si>
  <si>
    <t>Brazowy</t>
  </si>
  <si>
    <t>OL_zimowe</t>
  </si>
  <si>
    <t>Afganistan</t>
  </si>
  <si>
    <t>Azja</t>
  </si>
  <si>
    <t>Algieria</t>
  </si>
  <si>
    <t>Afryka</t>
  </si>
  <si>
    <t>Antyle Holenderskie</t>
  </si>
  <si>
    <t>Ameryka Pld.</t>
  </si>
  <si>
    <t>Arabia Saudyjska</t>
  </si>
  <si>
    <t>Argentyna</t>
  </si>
  <si>
    <t>Armenia</t>
  </si>
  <si>
    <t>Australia</t>
  </si>
  <si>
    <t>Australia i Oc.</t>
  </si>
  <si>
    <t>Austria</t>
  </si>
  <si>
    <t>Europa</t>
  </si>
  <si>
    <t>Azerbejdzan</t>
  </si>
  <si>
    <t>Bahamy</t>
  </si>
  <si>
    <t>Ameryka Pln.</t>
  </si>
  <si>
    <t>Bahrajn</t>
  </si>
  <si>
    <t>Barbados</t>
  </si>
  <si>
    <t>Belgia</t>
  </si>
  <si>
    <t>Bermudy</t>
  </si>
  <si>
    <t>Bialorus</t>
  </si>
  <si>
    <t>Botswana</t>
  </si>
  <si>
    <t>Brazylia</t>
  </si>
  <si>
    <t>Bulgaria</t>
  </si>
  <si>
    <t>Burundi</t>
  </si>
  <si>
    <t>Chile</t>
  </si>
  <si>
    <t>Chiny</t>
  </si>
  <si>
    <t>Chorwacja</t>
  </si>
  <si>
    <t>Cypr</t>
  </si>
  <si>
    <t>Czarnogora</t>
  </si>
  <si>
    <t>Czechoslowacja</t>
  </si>
  <si>
    <t>Czechy</t>
  </si>
  <si>
    <t>Dania</t>
  </si>
  <si>
    <t>Dominikana</t>
  </si>
  <si>
    <t>Dzibuti</t>
  </si>
  <si>
    <t>Egipt</t>
  </si>
  <si>
    <t>Ekwador</t>
  </si>
  <si>
    <t>Erytrea</t>
  </si>
  <si>
    <t>Estonia</t>
  </si>
  <si>
    <t>Etiopia</t>
  </si>
  <si>
    <t>Filipiny</t>
  </si>
  <si>
    <t>Finlandia</t>
  </si>
  <si>
    <t>Francja</t>
  </si>
  <si>
    <t>Gabon</t>
  </si>
  <si>
    <t>Ghana</t>
  </si>
  <si>
    <t>Grecja</t>
  </si>
  <si>
    <t>Gruzja</t>
  </si>
  <si>
    <t>Gujana</t>
  </si>
  <si>
    <t>Haiti</t>
  </si>
  <si>
    <t>Hiszpania</t>
  </si>
  <si>
    <t>Holandia</t>
  </si>
  <si>
    <t>Hongkong</t>
  </si>
  <si>
    <t>Indie</t>
  </si>
  <si>
    <t>Indonezja</t>
  </si>
  <si>
    <t>Irak</t>
  </si>
  <si>
    <t>Iran</t>
  </si>
  <si>
    <t>Irlandia</t>
  </si>
  <si>
    <t>Islandia</t>
  </si>
  <si>
    <t>Izrael</t>
  </si>
  <si>
    <t>Jamajka</t>
  </si>
  <si>
    <t>Japonia</t>
  </si>
  <si>
    <t>Jugoslawia</t>
  </si>
  <si>
    <t>Kamerun</t>
  </si>
  <si>
    <t>Kanada</t>
  </si>
  <si>
    <t>Katar</t>
  </si>
  <si>
    <t>Kazachstan</t>
  </si>
  <si>
    <t>Kenia</t>
  </si>
  <si>
    <t>Kirgistan</t>
  </si>
  <si>
    <t>Kolumbia</t>
  </si>
  <si>
    <t>Korea Poludniowa</t>
  </si>
  <si>
    <t>Korea Polnocna</t>
  </si>
  <si>
    <t>Kostaryka</t>
  </si>
  <si>
    <t>Kuba</t>
  </si>
  <si>
    <t>Kuwejt</t>
  </si>
  <si>
    <t>Liban</t>
  </si>
  <si>
    <t>Liechtenstein</t>
  </si>
  <si>
    <t>Litwa</t>
  </si>
  <si>
    <t>Luksemburg</t>
  </si>
  <si>
    <t>Lotwa</t>
  </si>
  <si>
    <t>Macedonia</t>
  </si>
  <si>
    <t>Malezja</t>
  </si>
  <si>
    <t>Maroko</t>
  </si>
  <si>
    <t>Mauritius</t>
  </si>
  <si>
    <t>Meksyk</t>
  </si>
  <si>
    <t>Moldawia</t>
  </si>
  <si>
    <t>Mongolia</t>
  </si>
  <si>
    <t>Mozambik</t>
  </si>
  <si>
    <t>Namibia</t>
  </si>
  <si>
    <t>Niemcy</t>
  </si>
  <si>
    <t>RFN</t>
  </si>
  <si>
    <t>Wspolna Reprezentacja Niemiec</t>
  </si>
  <si>
    <t>NRD</t>
  </si>
  <si>
    <t>Niger</t>
  </si>
  <si>
    <t>Nigeria</t>
  </si>
  <si>
    <t>Norwegia</t>
  </si>
  <si>
    <t>Nowa Zelandia</t>
  </si>
  <si>
    <t>Pakistan</t>
  </si>
  <si>
    <t>Panama</t>
  </si>
  <si>
    <t>Paragwaj</t>
  </si>
  <si>
    <t>Peru</t>
  </si>
  <si>
    <t>Polska</t>
  </si>
  <si>
    <t>Portoryko</t>
  </si>
  <si>
    <t>Portugalia</t>
  </si>
  <si>
    <t>Republika Poludniowej Afryki</t>
  </si>
  <si>
    <t>Rosja</t>
  </si>
  <si>
    <t>Imperium Rosyjskie</t>
  </si>
  <si>
    <t>Rumunia</t>
  </si>
  <si>
    <t>Senegal</t>
  </si>
  <si>
    <t>Serbia</t>
  </si>
  <si>
    <t>Serbia i Czarnogora</t>
  </si>
  <si>
    <t>Singapur</t>
  </si>
  <si>
    <t>Slowacja</t>
  </si>
  <si>
    <t>Slowenia</t>
  </si>
  <si>
    <t>Sri Lanka</t>
  </si>
  <si>
    <t>StanyZjednoczone</t>
  </si>
  <si>
    <t>Sudan</t>
  </si>
  <si>
    <t>Surinam</t>
  </si>
  <si>
    <t>Syria</t>
  </si>
  <si>
    <t>Szwajcaria</t>
  </si>
  <si>
    <t>Szwecja</t>
  </si>
  <si>
    <t>Tadzykistan</t>
  </si>
  <si>
    <t>Tajlandia</t>
  </si>
  <si>
    <t>Tanzania</t>
  </si>
  <si>
    <t>Togo</t>
  </si>
  <si>
    <t>Tonga</t>
  </si>
  <si>
    <t>Trynidad i Tobago</t>
  </si>
  <si>
    <t>Tunezja</t>
  </si>
  <si>
    <t>Turcja</t>
  </si>
  <si>
    <t>Uganda</t>
  </si>
  <si>
    <t>Ukraina</t>
  </si>
  <si>
    <t>Urugwaj</t>
  </si>
  <si>
    <t>Uzbekistan</t>
  </si>
  <si>
    <t>Wenezuela</t>
  </si>
  <si>
    <t>Wegry</t>
  </si>
  <si>
    <t>Wielka Brytania</t>
  </si>
  <si>
    <t>Wietnam</t>
  </si>
  <si>
    <t>Wlochy</t>
  </si>
  <si>
    <t>WNP</t>
  </si>
  <si>
    <t>Wybrzeze Kosci Sloniowej</t>
  </si>
  <si>
    <t>Wyspy Dziewicze Stanow Zjednoczonych</t>
  </si>
  <si>
    <t>Zambia</t>
  </si>
  <si>
    <t>Zimbabwe</t>
  </si>
  <si>
    <t>Zjednoczone Emiraty Arabskie</t>
  </si>
  <si>
    <t>ZSRR</t>
  </si>
  <si>
    <t>Bralo udzial w letnich</t>
  </si>
  <si>
    <t>Bralo udzial w zimo</t>
  </si>
  <si>
    <t>medal na letnich a nie zimo</t>
  </si>
  <si>
    <t>Suma medali</t>
  </si>
  <si>
    <t>Spelnia warunki</t>
  </si>
  <si>
    <t>Etykiety wierszy</t>
  </si>
  <si>
    <t>TAK</t>
  </si>
  <si>
    <t>Suma końcowa</t>
  </si>
  <si>
    <t>Suma z Suma medali</t>
  </si>
  <si>
    <t>Liczba z Panstwo</t>
  </si>
  <si>
    <t>Punktów za zimowe</t>
  </si>
  <si>
    <t>Punktów za letnie</t>
  </si>
  <si>
    <t>Złotych</t>
  </si>
  <si>
    <t>S + B</t>
  </si>
  <si>
    <t>Warunek</t>
  </si>
  <si>
    <t>Kraj</t>
  </si>
  <si>
    <t>Letnich</t>
  </si>
  <si>
    <t>Zimowych</t>
  </si>
  <si>
    <t>brak</t>
  </si>
  <si>
    <t>W Europie</t>
  </si>
  <si>
    <t>Letni</t>
  </si>
  <si>
    <t>Zimowy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</si>
</sst>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1">
    <cellStyle name="Normalny" xfId="0" builtinId="0"/>
  </cellStyles>
  <dxfs count="4"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[Olimpiady.xlsx]zad2!Tabela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%</a:t>
            </a:r>
            <a:r>
              <a:rPr lang="pl-PL" baseline="0"/>
              <a:t> Punktów dla kontynentóW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zad2!$N$8</c:f>
              <c:strCache>
                <c:ptCount val="1"/>
                <c:pt idx="0">
                  <c:v>Punktów za zimowe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zad2!$M$9:$M$15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zad2!$N$9:$N$15</c:f>
              <c:numCache>
                <c:formatCode>General</c:formatCode>
                <c:ptCount val="6"/>
                <c:pt idx="0">
                  <c:v>30</c:v>
                </c:pt>
                <c:pt idx="1">
                  <c:v>52</c:v>
                </c:pt>
                <c:pt idx="2">
                  <c:v>88</c:v>
                </c:pt>
                <c:pt idx="3">
                  <c:v>34</c:v>
                </c:pt>
                <c:pt idx="4">
                  <c:v>177</c:v>
                </c:pt>
                <c:pt idx="5">
                  <c:v>571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F-431B-AAED-98BC920B9032}"/>
            </c:ext>
          </c:extLst>
        </c:ser>
        <c:ser>
          <c:idx val="1"/>
          <c:order val="1"/>
          <c:tx>
            <c:strRef>
              <c:f>zad2!$O$8</c:f>
              <c:strCache>
                <c:ptCount val="1"/>
                <c:pt idx="0">
                  <c:v>Punktów za letnie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zad2!$M$9:$M$15</c:f>
              <c:strCache>
                <c:ptCount val="6"/>
                <c:pt idx="0">
                  <c:v>Afryka</c:v>
                </c:pt>
                <c:pt idx="1">
                  <c:v>Ameryka Pld.</c:v>
                </c:pt>
                <c:pt idx="2">
                  <c:v>Ameryka Pln.</c:v>
                </c:pt>
                <c:pt idx="3">
                  <c:v>Australia i Oc.</c:v>
                </c:pt>
                <c:pt idx="4">
                  <c:v>Azja</c:v>
                </c:pt>
                <c:pt idx="5">
                  <c:v>Europa</c:v>
                </c:pt>
              </c:strCache>
            </c:strRef>
          </c:cat>
          <c:val>
            <c:numRef>
              <c:f>zad2!$O$9:$O$15</c:f>
              <c:numCache>
                <c:formatCode>General</c:formatCode>
                <c:ptCount val="6"/>
                <c:pt idx="0">
                  <c:v>297</c:v>
                </c:pt>
                <c:pt idx="1">
                  <c:v>218</c:v>
                </c:pt>
                <c:pt idx="2">
                  <c:v>236</c:v>
                </c:pt>
                <c:pt idx="3">
                  <c:v>55</c:v>
                </c:pt>
                <c:pt idx="4">
                  <c:v>422</c:v>
                </c:pt>
                <c:pt idx="5">
                  <c:v>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F-431B-AAED-98BC920B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78991919"/>
        <c:axId val="2071326943"/>
      </c:barChart>
      <c:catAx>
        <c:axId val="1978991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71326943"/>
        <c:crosses val="autoZero"/>
        <c:auto val="1"/>
        <c:lblAlgn val="ctr"/>
        <c:lblOffset val="100"/>
        <c:noMultiLvlLbl val="0"/>
      </c:catAx>
      <c:valAx>
        <c:axId val="20713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99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66675</xdr:colOff>
      <xdr:row>15</xdr:row>
      <xdr:rowOff>100012</xdr:rowOff>
    </xdr:from>
    <xdr:to>
      <xdr:col>21</xdr:col>
      <xdr:colOff>76200</xdr:colOff>
      <xdr:row>29</xdr:row>
      <xdr:rowOff>176212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5399781-846C-400A-8300-D15830E7C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20.68837916667" createdVersion="6" refreshedVersion="6" minRefreshableVersion="3" recordCount="138" xr:uid="{60DBA004-72CB-4195-B085-99CFC7BC9DF5}">
  <cacheSource type="worksheet">
    <worksheetSource ref="A1:O139" sheet="zad1"/>
  </cacheSource>
  <cacheFields count="15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/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  <cacheField name="Bralo udzial w letnich" numFmtId="0">
      <sharedItems containsSemiMixedTypes="0" containsString="0" containsNumber="1" containsInteger="1" minValue="1" maxValue="1"/>
    </cacheField>
    <cacheField name="Bralo udzial w zimo" numFmtId="0">
      <sharedItems containsSemiMixedTypes="0" containsString="0" containsNumber="1" containsInteger="1" minValue="0" maxValue="1"/>
    </cacheField>
    <cacheField name="medal na letnich a nie zimo" numFmtId="0">
      <sharedItems containsSemiMixedTypes="0" containsString="0" containsNumber="1" containsInteger="1" minValue="0" maxValue="1"/>
    </cacheField>
    <cacheField name="Spelnia warunki" numFmtId="0">
      <sharedItems count="2">
        <s v="NIE"/>
        <s v="TAK"/>
      </sharedItems>
    </cacheField>
    <cacheField name="Suma medali" numFmtId="0">
      <sharedItems containsSemiMixedTypes="0" containsString="0" containsNumber="1" containsInteger="1" minValue="1" maxValue="2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20.689879050929" createdVersion="6" refreshedVersion="6" minRefreshableVersion="3" recordCount="138" xr:uid="{7F0F6AC6-D1C7-44B7-9720-3BC17BE5BE05}">
  <cacheSource type="worksheet">
    <worksheetSource ref="A1:J139" sheet="zad2"/>
  </cacheSource>
  <cacheFields count="10">
    <cacheField name="Panstwo" numFmtId="0">
      <sharedItems/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 count="27">
        <n v="13"/>
        <n v="12"/>
        <n v="10"/>
        <n v="23"/>
        <n v="5"/>
        <n v="25"/>
        <n v="26"/>
        <n v="15"/>
        <n v="8"/>
        <n v="11"/>
        <n v="17"/>
        <n v="9"/>
        <n v="21"/>
        <n v="19"/>
        <n v="22"/>
        <n v="6"/>
        <n v="2"/>
        <n v="16"/>
        <n v="7"/>
        <n v="4"/>
        <n v="20"/>
        <n v="24"/>
        <n v="27"/>
        <n v="14"/>
        <n v="18"/>
        <n v="3"/>
        <n v="1"/>
      </sharedItems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 count="20">
        <n v="0"/>
        <n v="3"/>
        <n v="2"/>
        <n v="18"/>
        <n v="6"/>
        <n v="22"/>
        <n v="5"/>
        <n v="20"/>
        <n v="7"/>
        <n v="19"/>
        <n v="16"/>
        <n v="10"/>
        <n v="13"/>
        <n v="1"/>
        <n v="9"/>
        <n v="4"/>
        <n v="17"/>
        <n v="8"/>
        <n v="11"/>
        <n v="15"/>
      </sharedItems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20.694161342595" createdVersion="6" refreshedVersion="6" minRefreshableVersion="3" recordCount="138" xr:uid="{F8B983E5-59EE-47B7-88C4-6266D5B445EA}">
  <cacheSource type="worksheet">
    <worksheetSource ref="A1:K139" sheet="zad4"/>
  </cacheSource>
  <cacheFields count="11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  <cacheField name="Suma medali" numFmtId="0">
      <sharedItems containsSemiMixedTypes="0" containsString="0" containsNumber="1" containsInteger="1" minValue="1" maxValue="26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nacy S" refreshedDate="43920.706864236112" createdVersion="6" refreshedVersion="6" minRefreshableVersion="3" recordCount="138" xr:uid="{F970486C-3D0D-4DF6-8BBB-32C724197618}">
  <cacheSource type="worksheet">
    <worksheetSource ref="A1:K139" sheet="zad5"/>
  </cacheSource>
  <cacheFields count="11">
    <cacheField name="Panstwo" numFmtId="0">
      <sharedItems count="138">
        <s v="Afganistan"/>
        <s v="Algieria"/>
        <s v="Antyle Holenderskie"/>
        <s v="Arabia Saudyjska"/>
        <s v="Argentyna"/>
        <s v="Armenia"/>
        <s v="Australia"/>
        <s v="Austria"/>
        <s v="Azerbejdzan"/>
        <s v="Bahamy"/>
        <s v="Bahrajn"/>
        <s v="Barbados"/>
        <s v="Belgia"/>
        <s v="Bermudy"/>
        <s v="Bialorus"/>
        <s v="Botswana"/>
        <s v="Brazylia"/>
        <s v="Bulgaria"/>
        <s v="Burundi"/>
        <s v="Chile"/>
        <s v="Chiny"/>
        <s v="Chorwacja"/>
        <s v="Cypr"/>
        <s v="Czarnogora"/>
        <s v="Czechoslowacja"/>
        <s v="Czechy"/>
        <s v="Dania"/>
        <s v="Dominikana"/>
        <s v="Dzibuti"/>
        <s v="Egipt"/>
        <s v="Ekwador"/>
        <s v="Erytrea"/>
        <s v="Estonia"/>
        <s v="Etiopia"/>
        <s v="Filipiny"/>
        <s v="Finlandia"/>
        <s v="Francja"/>
        <s v="Gabon"/>
        <s v="Ghana"/>
        <s v="Grecja"/>
        <s v="Gruzja"/>
        <s v="Gujana"/>
        <s v="Haiti"/>
        <s v="Hiszpania"/>
        <s v="Holandia"/>
        <s v="Hongkong"/>
        <s v="Indie"/>
        <s v="Indonezja"/>
        <s v="Irak"/>
        <s v="Iran"/>
        <s v="Irlandia"/>
        <s v="Islandia"/>
        <s v="Izrael"/>
        <s v="Jamajka"/>
        <s v="Japonia"/>
        <s v="Jugoslawia"/>
        <s v="Kamerun"/>
        <s v="Kanada"/>
        <s v="Katar"/>
        <s v="Kazachstan"/>
        <s v="Kenia"/>
        <s v="Kirgistan"/>
        <s v="Kolumbia"/>
        <s v="Korea Poludniowa"/>
        <s v="Korea Polnocna"/>
        <s v="Kostaryka"/>
        <s v="Kuba"/>
        <s v="Kuwejt"/>
        <s v="Liban"/>
        <s v="Liechtenstein"/>
        <s v="Litwa"/>
        <s v="Luksemburg"/>
        <s v="Lotwa"/>
        <s v="Macedonia"/>
        <s v="Malezja"/>
        <s v="Maroko"/>
        <s v="Mauritius"/>
        <s v="Meksyk"/>
        <s v="Moldawia"/>
        <s v="Mongolia"/>
        <s v="Mozambik"/>
        <s v="Namibia"/>
        <s v="Niemcy"/>
        <s v="RFN"/>
        <s v="Wspolna Reprezentacja Niemiec"/>
        <s v="NRD"/>
        <s v="Niger"/>
        <s v="Nigeria"/>
        <s v="Norwegia"/>
        <s v="Nowa Zelandia"/>
        <s v="Pakistan"/>
        <s v="Panama"/>
        <s v="Paragwaj"/>
        <s v="Peru"/>
        <s v="Polska"/>
        <s v="Portoryko"/>
        <s v="Portugalia"/>
        <s v="Republika Poludniowej Afryki"/>
        <s v="Rosja"/>
        <s v="Imperium Rosyjskie"/>
        <s v="Rumunia"/>
        <s v="Senegal"/>
        <s v="Serbia"/>
        <s v="Serbia i Czarnogora"/>
        <s v="Singapur"/>
        <s v="Slowacja"/>
        <s v="Slowenia"/>
        <s v="Sri Lanka"/>
        <s v="StanyZjednoczone"/>
        <s v="Sudan"/>
        <s v="Surinam"/>
        <s v="Syria"/>
        <s v="Szwajcaria"/>
        <s v="Szwecja"/>
        <s v="Tadzykistan"/>
        <s v="Tajlandia"/>
        <s v="Tanzania"/>
        <s v="Togo"/>
        <s v="Tonga"/>
        <s v="Trynidad i Tobago"/>
        <s v="Tunezja"/>
        <s v="Turcja"/>
        <s v="Uganda"/>
        <s v="Ukraina"/>
        <s v="Urugwaj"/>
        <s v="Uzbekistan"/>
        <s v="Wenezuela"/>
        <s v="Wegry"/>
        <s v="Wielka Brytania"/>
        <s v="Wietnam"/>
        <s v="Wlochy"/>
        <s v="WNP"/>
        <s v="Wybrzeze Kosci Sloniowej"/>
        <s v="Wyspy Dziewicze Stanow Zjednoczonych"/>
        <s v="Zambia"/>
        <s v="Zimbabwe"/>
        <s v="Zjednoczone Emiraty Arabskie"/>
        <s v="ZSRR"/>
      </sharedItems>
    </cacheField>
    <cacheField name="Kontynent" numFmtId="0">
      <sharedItems count="6">
        <s v="Azja"/>
        <s v="Afryka"/>
        <s v="Ameryka Pld."/>
        <s v="Australia i Oc."/>
        <s v="Europa"/>
        <s v="Ameryka Pln."/>
      </sharedItems>
    </cacheField>
    <cacheField name="OL_letnie" numFmtId="0">
      <sharedItems containsSemiMixedTypes="0" containsString="0" containsNumber="1" containsInteger="1" minValue="1" maxValue="27"/>
    </cacheField>
    <cacheField name="Zloty" numFmtId="0">
      <sharedItems containsSemiMixedTypes="0" containsString="0" containsNumber="1" containsInteger="1" minValue="0" maxValue="976"/>
    </cacheField>
    <cacheField name="Srebrny" numFmtId="0">
      <sharedItems containsSemiMixedTypes="0" containsString="0" containsNumber="1" containsInteger="1" minValue="0" maxValue="758"/>
    </cacheField>
    <cacheField name="Brazowy" numFmtId="0">
      <sharedItems containsSemiMixedTypes="0" containsString="0" containsNumber="1" containsInteger="1" minValue="0" maxValue="666"/>
    </cacheField>
    <cacheField name="OL_zimowe" numFmtId="0">
      <sharedItems containsSemiMixedTypes="0" containsString="0" containsNumber="1" containsInteger="1" minValue="0" maxValue="22"/>
    </cacheField>
    <cacheField name="Zloty2" numFmtId="0">
      <sharedItems containsSemiMixedTypes="0" containsString="0" containsNumber="1" containsInteger="1" minValue="0" maxValue="118"/>
    </cacheField>
    <cacheField name="Srebrny2" numFmtId="0">
      <sharedItems containsSemiMixedTypes="0" containsString="0" containsNumber="1" containsInteger="1" minValue="0" maxValue="111"/>
    </cacheField>
    <cacheField name="Brazowy2" numFmtId="0">
      <sharedItems containsSemiMixedTypes="0" containsString="0" containsNumber="1" containsInteger="1" minValue="0" maxValue="100"/>
    </cacheField>
    <cacheField name="Kraj" numFmtId="0">
      <sharedItems count="3">
        <s v="brak"/>
        <s v="Letni"/>
        <s v="Zimow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s v="Azja"/>
    <n v="13"/>
    <n v="0"/>
    <n v="0"/>
    <n v="2"/>
    <n v="0"/>
    <n v="0"/>
    <n v="0"/>
    <n v="0"/>
    <n v="1"/>
    <n v="0"/>
    <n v="1"/>
    <x v="0"/>
    <n v="2"/>
  </r>
  <r>
    <x v="1"/>
    <s v="Afryka"/>
    <n v="12"/>
    <n v="5"/>
    <n v="2"/>
    <n v="8"/>
    <n v="3"/>
    <n v="0"/>
    <n v="0"/>
    <n v="0"/>
    <n v="1"/>
    <n v="1"/>
    <n v="1"/>
    <x v="1"/>
    <n v="15"/>
  </r>
  <r>
    <x v="2"/>
    <s v="Ameryka Pld."/>
    <n v="13"/>
    <n v="0"/>
    <n v="1"/>
    <n v="0"/>
    <n v="2"/>
    <n v="0"/>
    <n v="0"/>
    <n v="0"/>
    <n v="1"/>
    <n v="1"/>
    <n v="1"/>
    <x v="1"/>
    <n v="1"/>
  </r>
  <r>
    <x v="3"/>
    <s v="Azja"/>
    <n v="10"/>
    <n v="0"/>
    <n v="1"/>
    <n v="2"/>
    <n v="0"/>
    <n v="0"/>
    <n v="0"/>
    <n v="0"/>
    <n v="1"/>
    <n v="0"/>
    <n v="1"/>
    <x v="0"/>
    <n v="3"/>
  </r>
  <r>
    <x v="4"/>
    <s v="Ameryka Pld."/>
    <n v="23"/>
    <n v="18"/>
    <n v="24"/>
    <n v="28"/>
    <n v="18"/>
    <n v="0"/>
    <n v="0"/>
    <n v="0"/>
    <n v="1"/>
    <n v="1"/>
    <n v="1"/>
    <x v="1"/>
    <n v="70"/>
  </r>
  <r>
    <x v="5"/>
    <s v="Azja"/>
    <n v="5"/>
    <n v="1"/>
    <n v="2"/>
    <n v="9"/>
    <n v="6"/>
    <n v="0"/>
    <n v="0"/>
    <n v="0"/>
    <n v="1"/>
    <n v="1"/>
    <n v="1"/>
    <x v="1"/>
    <n v="12"/>
  </r>
  <r>
    <x v="6"/>
    <s v="Australia i Oc."/>
    <n v="25"/>
    <n v="138"/>
    <n v="153"/>
    <n v="177"/>
    <n v="18"/>
    <n v="5"/>
    <n v="3"/>
    <n v="4"/>
    <n v="1"/>
    <n v="1"/>
    <n v="0"/>
    <x v="0"/>
    <n v="480"/>
  </r>
  <r>
    <x v="7"/>
    <s v="Europa"/>
    <n v="26"/>
    <n v="18"/>
    <n v="33"/>
    <n v="35"/>
    <n v="22"/>
    <n v="59"/>
    <n v="78"/>
    <n v="81"/>
    <n v="1"/>
    <n v="1"/>
    <n v="0"/>
    <x v="0"/>
    <n v="304"/>
  </r>
  <r>
    <x v="8"/>
    <s v="Azja"/>
    <n v="5"/>
    <n v="6"/>
    <n v="5"/>
    <n v="15"/>
    <n v="5"/>
    <n v="0"/>
    <n v="0"/>
    <n v="0"/>
    <n v="1"/>
    <n v="1"/>
    <n v="1"/>
    <x v="1"/>
    <n v="26"/>
  </r>
  <r>
    <x v="9"/>
    <s v="Ameryka Pln."/>
    <n v="15"/>
    <n v="5"/>
    <n v="2"/>
    <n v="5"/>
    <n v="0"/>
    <n v="0"/>
    <n v="0"/>
    <n v="0"/>
    <n v="1"/>
    <n v="0"/>
    <n v="1"/>
    <x v="0"/>
    <n v="12"/>
  </r>
  <r>
    <x v="10"/>
    <s v="Azja"/>
    <n v="8"/>
    <n v="0"/>
    <n v="0"/>
    <n v="1"/>
    <n v="0"/>
    <n v="0"/>
    <n v="0"/>
    <n v="0"/>
    <n v="1"/>
    <n v="0"/>
    <n v="1"/>
    <x v="0"/>
    <n v="1"/>
  </r>
  <r>
    <x v="11"/>
    <s v="Ameryka Pln."/>
    <n v="11"/>
    <n v="0"/>
    <n v="0"/>
    <n v="1"/>
    <n v="0"/>
    <n v="0"/>
    <n v="0"/>
    <n v="0"/>
    <n v="1"/>
    <n v="0"/>
    <n v="1"/>
    <x v="0"/>
    <n v="1"/>
  </r>
  <r>
    <x v="12"/>
    <s v="Europa"/>
    <n v="25"/>
    <n v="37"/>
    <n v="52"/>
    <n v="53"/>
    <n v="20"/>
    <n v="1"/>
    <n v="1"/>
    <n v="3"/>
    <n v="1"/>
    <n v="1"/>
    <n v="0"/>
    <x v="0"/>
    <n v="147"/>
  </r>
  <r>
    <x v="13"/>
    <s v="Ameryka Pln."/>
    <n v="17"/>
    <n v="0"/>
    <n v="0"/>
    <n v="1"/>
    <n v="7"/>
    <n v="0"/>
    <n v="0"/>
    <n v="0"/>
    <n v="1"/>
    <n v="1"/>
    <n v="1"/>
    <x v="1"/>
    <n v="1"/>
  </r>
  <r>
    <x v="14"/>
    <s v="Europa"/>
    <n v="5"/>
    <n v="12"/>
    <n v="24"/>
    <n v="40"/>
    <n v="6"/>
    <n v="6"/>
    <n v="4"/>
    <n v="5"/>
    <n v="1"/>
    <n v="1"/>
    <n v="0"/>
    <x v="0"/>
    <n v="91"/>
  </r>
  <r>
    <x v="15"/>
    <s v="Azja"/>
    <n v="9"/>
    <n v="0"/>
    <n v="1"/>
    <n v="0"/>
    <n v="0"/>
    <n v="0"/>
    <n v="0"/>
    <n v="0"/>
    <n v="1"/>
    <n v="0"/>
    <n v="1"/>
    <x v="0"/>
    <n v="1"/>
  </r>
  <r>
    <x v="16"/>
    <s v="Ameryka Pld."/>
    <n v="21"/>
    <n v="23"/>
    <n v="30"/>
    <n v="55"/>
    <n v="7"/>
    <n v="0"/>
    <n v="0"/>
    <n v="0"/>
    <n v="1"/>
    <n v="1"/>
    <n v="1"/>
    <x v="1"/>
    <n v="108"/>
  </r>
  <r>
    <x v="17"/>
    <s v="Europa"/>
    <n v="19"/>
    <n v="51"/>
    <n v="85"/>
    <n v="78"/>
    <n v="19"/>
    <n v="1"/>
    <n v="2"/>
    <n v="3"/>
    <n v="1"/>
    <n v="1"/>
    <n v="0"/>
    <x v="0"/>
    <n v="220"/>
  </r>
  <r>
    <x v="18"/>
    <s v="Afryka"/>
    <n v="5"/>
    <n v="1"/>
    <n v="0"/>
    <n v="0"/>
    <n v="0"/>
    <n v="0"/>
    <n v="0"/>
    <n v="0"/>
    <n v="1"/>
    <n v="0"/>
    <n v="1"/>
    <x v="0"/>
    <n v="1"/>
  </r>
  <r>
    <x v="19"/>
    <s v="Ameryka Pld."/>
    <n v="22"/>
    <n v="2"/>
    <n v="7"/>
    <n v="4"/>
    <n v="16"/>
    <n v="0"/>
    <n v="0"/>
    <n v="0"/>
    <n v="1"/>
    <n v="1"/>
    <n v="1"/>
    <x v="1"/>
    <n v="13"/>
  </r>
  <r>
    <x v="20"/>
    <s v="Azja"/>
    <n v="9"/>
    <n v="201"/>
    <n v="144"/>
    <n v="128"/>
    <n v="10"/>
    <n v="12"/>
    <n v="22"/>
    <n v="19"/>
    <n v="1"/>
    <n v="1"/>
    <n v="0"/>
    <x v="0"/>
    <n v="526"/>
  </r>
  <r>
    <x v="21"/>
    <s v="Europa"/>
    <n v="6"/>
    <n v="6"/>
    <n v="7"/>
    <n v="10"/>
    <n v="7"/>
    <n v="4"/>
    <n v="6"/>
    <n v="1"/>
    <n v="1"/>
    <n v="1"/>
    <n v="0"/>
    <x v="0"/>
    <n v="34"/>
  </r>
  <r>
    <x v="22"/>
    <s v="Europa"/>
    <n v="9"/>
    <n v="0"/>
    <n v="1"/>
    <n v="0"/>
    <n v="10"/>
    <n v="0"/>
    <n v="0"/>
    <n v="0"/>
    <n v="1"/>
    <n v="1"/>
    <n v="1"/>
    <x v="1"/>
    <n v="1"/>
  </r>
  <r>
    <x v="23"/>
    <s v="Europa"/>
    <n v="2"/>
    <n v="0"/>
    <n v="1"/>
    <n v="0"/>
    <n v="2"/>
    <n v="0"/>
    <n v="0"/>
    <n v="0"/>
    <n v="1"/>
    <n v="1"/>
    <n v="1"/>
    <x v="1"/>
    <n v="1"/>
  </r>
  <r>
    <x v="24"/>
    <s v="Europa"/>
    <n v="16"/>
    <n v="49"/>
    <n v="49"/>
    <n v="45"/>
    <n v="16"/>
    <n v="2"/>
    <n v="8"/>
    <n v="15"/>
    <n v="1"/>
    <n v="1"/>
    <n v="0"/>
    <x v="0"/>
    <n v="168"/>
  </r>
  <r>
    <x v="25"/>
    <s v="Europa"/>
    <n v="5"/>
    <n v="14"/>
    <n v="15"/>
    <n v="15"/>
    <n v="6"/>
    <n v="7"/>
    <n v="9"/>
    <n v="8"/>
    <n v="1"/>
    <n v="1"/>
    <n v="0"/>
    <x v="0"/>
    <n v="68"/>
  </r>
  <r>
    <x v="26"/>
    <s v="Europa"/>
    <n v="26"/>
    <n v="43"/>
    <n v="68"/>
    <n v="68"/>
    <n v="13"/>
    <n v="0"/>
    <n v="1"/>
    <n v="0"/>
    <n v="1"/>
    <n v="1"/>
    <n v="0"/>
    <x v="0"/>
    <n v="180"/>
  </r>
  <r>
    <x v="27"/>
    <s v="Ameryka Pln."/>
    <n v="13"/>
    <n v="3"/>
    <n v="2"/>
    <n v="1"/>
    <n v="0"/>
    <n v="0"/>
    <n v="0"/>
    <n v="0"/>
    <n v="1"/>
    <n v="0"/>
    <n v="1"/>
    <x v="0"/>
    <n v="6"/>
  </r>
  <r>
    <x v="28"/>
    <s v="Afryka"/>
    <n v="7"/>
    <n v="0"/>
    <n v="0"/>
    <n v="1"/>
    <n v="0"/>
    <n v="0"/>
    <n v="0"/>
    <n v="0"/>
    <n v="1"/>
    <n v="0"/>
    <n v="1"/>
    <x v="0"/>
    <n v="1"/>
  </r>
  <r>
    <x v="29"/>
    <s v="Afryka"/>
    <n v="21"/>
    <n v="7"/>
    <n v="9"/>
    <n v="10"/>
    <n v="1"/>
    <n v="0"/>
    <n v="0"/>
    <n v="0"/>
    <n v="1"/>
    <n v="1"/>
    <n v="1"/>
    <x v="1"/>
    <n v="26"/>
  </r>
  <r>
    <x v="30"/>
    <s v="Ameryka Pld."/>
    <n v="13"/>
    <n v="1"/>
    <n v="1"/>
    <n v="0"/>
    <n v="0"/>
    <n v="0"/>
    <n v="0"/>
    <n v="0"/>
    <n v="1"/>
    <n v="0"/>
    <n v="1"/>
    <x v="0"/>
    <n v="2"/>
  </r>
  <r>
    <x v="31"/>
    <s v="Afryka"/>
    <n v="4"/>
    <n v="0"/>
    <n v="0"/>
    <n v="1"/>
    <n v="0"/>
    <n v="0"/>
    <n v="0"/>
    <n v="0"/>
    <n v="1"/>
    <n v="0"/>
    <n v="1"/>
    <x v="0"/>
    <n v="1"/>
  </r>
  <r>
    <x v="32"/>
    <s v="Europa"/>
    <n v="11"/>
    <n v="9"/>
    <n v="9"/>
    <n v="15"/>
    <n v="9"/>
    <n v="4"/>
    <n v="2"/>
    <n v="1"/>
    <n v="1"/>
    <n v="1"/>
    <n v="0"/>
    <x v="0"/>
    <n v="40"/>
  </r>
  <r>
    <x v="33"/>
    <s v="Afryka"/>
    <n v="12"/>
    <n v="21"/>
    <n v="7"/>
    <n v="17"/>
    <n v="2"/>
    <n v="0"/>
    <n v="0"/>
    <n v="0"/>
    <n v="1"/>
    <n v="1"/>
    <n v="1"/>
    <x v="1"/>
    <n v="45"/>
  </r>
  <r>
    <x v="34"/>
    <s v="Azja"/>
    <n v="20"/>
    <n v="0"/>
    <n v="2"/>
    <n v="7"/>
    <n v="4"/>
    <n v="0"/>
    <n v="0"/>
    <n v="0"/>
    <n v="1"/>
    <n v="1"/>
    <n v="1"/>
    <x v="1"/>
    <n v="9"/>
  </r>
  <r>
    <x v="35"/>
    <s v="Europa"/>
    <n v="24"/>
    <n v="101"/>
    <n v="84"/>
    <n v="117"/>
    <n v="22"/>
    <n v="42"/>
    <n v="62"/>
    <n v="56"/>
    <n v="1"/>
    <n v="1"/>
    <n v="0"/>
    <x v="0"/>
    <n v="462"/>
  </r>
  <r>
    <x v="36"/>
    <s v="Europa"/>
    <n v="27"/>
    <n v="202"/>
    <n v="223"/>
    <n v="246"/>
    <n v="22"/>
    <n v="31"/>
    <n v="31"/>
    <n v="47"/>
    <n v="1"/>
    <n v="1"/>
    <n v="0"/>
    <x v="0"/>
    <n v="780"/>
  </r>
  <r>
    <x v="37"/>
    <s v="Afryka"/>
    <n v="9"/>
    <n v="0"/>
    <n v="1"/>
    <n v="0"/>
    <n v="0"/>
    <n v="0"/>
    <n v="0"/>
    <n v="0"/>
    <n v="1"/>
    <n v="0"/>
    <n v="1"/>
    <x v="0"/>
    <n v="1"/>
  </r>
  <r>
    <x v="38"/>
    <s v="Afryka"/>
    <n v="13"/>
    <n v="0"/>
    <n v="1"/>
    <n v="3"/>
    <n v="1"/>
    <n v="0"/>
    <n v="0"/>
    <n v="0"/>
    <n v="1"/>
    <n v="1"/>
    <n v="1"/>
    <x v="1"/>
    <n v="4"/>
  </r>
  <r>
    <x v="39"/>
    <s v="Europa"/>
    <n v="27"/>
    <n v="30"/>
    <n v="42"/>
    <n v="38"/>
    <n v="18"/>
    <n v="0"/>
    <n v="0"/>
    <n v="0"/>
    <n v="1"/>
    <n v="1"/>
    <n v="1"/>
    <x v="1"/>
    <n v="110"/>
  </r>
  <r>
    <x v="40"/>
    <s v="Azja"/>
    <n v="5"/>
    <n v="6"/>
    <n v="5"/>
    <n v="14"/>
    <n v="6"/>
    <n v="0"/>
    <n v="0"/>
    <n v="0"/>
    <n v="1"/>
    <n v="1"/>
    <n v="1"/>
    <x v="1"/>
    <n v="25"/>
  </r>
  <r>
    <x v="41"/>
    <s v="Ameryka Pld."/>
    <n v="16"/>
    <n v="0"/>
    <n v="0"/>
    <n v="1"/>
    <n v="0"/>
    <n v="0"/>
    <n v="0"/>
    <n v="0"/>
    <n v="1"/>
    <n v="0"/>
    <n v="1"/>
    <x v="0"/>
    <n v="1"/>
  </r>
  <r>
    <x v="42"/>
    <s v="Ameryka Pln."/>
    <n v="14"/>
    <n v="0"/>
    <n v="1"/>
    <n v="1"/>
    <n v="0"/>
    <n v="0"/>
    <n v="0"/>
    <n v="0"/>
    <n v="1"/>
    <n v="0"/>
    <n v="1"/>
    <x v="0"/>
    <n v="2"/>
  </r>
  <r>
    <x v="43"/>
    <s v="Europa"/>
    <n v="22"/>
    <n v="37"/>
    <n v="59"/>
    <n v="35"/>
    <n v="19"/>
    <n v="1"/>
    <n v="0"/>
    <n v="1"/>
    <n v="1"/>
    <n v="1"/>
    <n v="0"/>
    <x v="0"/>
    <n v="133"/>
  </r>
  <r>
    <x v="44"/>
    <s v="Europa"/>
    <n v="25"/>
    <n v="77"/>
    <n v="85"/>
    <n v="104"/>
    <n v="20"/>
    <n v="37"/>
    <n v="38"/>
    <n v="35"/>
    <n v="1"/>
    <n v="1"/>
    <n v="0"/>
    <x v="0"/>
    <n v="376"/>
  </r>
  <r>
    <x v="45"/>
    <s v="Azja"/>
    <n v="15"/>
    <n v="1"/>
    <n v="1"/>
    <n v="1"/>
    <n v="4"/>
    <n v="0"/>
    <n v="0"/>
    <n v="0"/>
    <n v="1"/>
    <n v="1"/>
    <n v="1"/>
    <x v="1"/>
    <n v="3"/>
  </r>
  <r>
    <x v="46"/>
    <s v="Azja"/>
    <n v="23"/>
    <n v="9"/>
    <n v="6"/>
    <n v="11"/>
    <n v="9"/>
    <n v="0"/>
    <n v="0"/>
    <n v="0"/>
    <n v="1"/>
    <n v="1"/>
    <n v="1"/>
    <x v="1"/>
    <n v="26"/>
  </r>
  <r>
    <x v="47"/>
    <s v="Azja"/>
    <n v="14"/>
    <n v="6"/>
    <n v="10"/>
    <n v="11"/>
    <n v="0"/>
    <n v="0"/>
    <n v="0"/>
    <n v="0"/>
    <n v="1"/>
    <n v="0"/>
    <n v="1"/>
    <x v="0"/>
    <n v="27"/>
  </r>
  <r>
    <x v="48"/>
    <s v="Azja"/>
    <n v="13"/>
    <n v="0"/>
    <n v="0"/>
    <n v="1"/>
    <n v="0"/>
    <n v="0"/>
    <n v="0"/>
    <n v="0"/>
    <n v="1"/>
    <n v="0"/>
    <n v="1"/>
    <x v="0"/>
    <n v="1"/>
  </r>
  <r>
    <x v="49"/>
    <s v="Azja"/>
    <n v="15"/>
    <n v="15"/>
    <n v="20"/>
    <n v="25"/>
    <n v="10"/>
    <n v="0"/>
    <n v="0"/>
    <n v="0"/>
    <n v="1"/>
    <n v="1"/>
    <n v="1"/>
    <x v="1"/>
    <n v="60"/>
  </r>
  <r>
    <x v="50"/>
    <s v="Europa"/>
    <n v="20"/>
    <n v="9"/>
    <n v="8"/>
    <n v="11"/>
    <n v="6"/>
    <n v="0"/>
    <n v="0"/>
    <n v="0"/>
    <n v="1"/>
    <n v="1"/>
    <n v="1"/>
    <x v="1"/>
    <n v="28"/>
  </r>
  <r>
    <x v="51"/>
    <s v="Europa"/>
    <n v="19"/>
    <n v="0"/>
    <n v="2"/>
    <n v="2"/>
    <n v="17"/>
    <n v="0"/>
    <n v="0"/>
    <n v="0"/>
    <n v="1"/>
    <n v="1"/>
    <n v="1"/>
    <x v="1"/>
    <n v="4"/>
  </r>
  <r>
    <x v="52"/>
    <s v="Azja"/>
    <n v="15"/>
    <n v="1"/>
    <n v="1"/>
    <n v="5"/>
    <n v="6"/>
    <n v="0"/>
    <n v="0"/>
    <n v="0"/>
    <n v="1"/>
    <n v="1"/>
    <n v="1"/>
    <x v="1"/>
    <n v="7"/>
  </r>
  <r>
    <x v="53"/>
    <s v="Ameryka Pln."/>
    <n v="16"/>
    <n v="17"/>
    <n v="30"/>
    <n v="20"/>
    <n v="7"/>
    <n v="0"/>
    <n v="0"/>
    <n v="0"/>
    <n v="1"/>
    <n v="1"/>
    <n v="1"/>
    <x v="1"/>
    <n v="67"/>
  </r>
  <r>
    <x v="54"/>
    <s v="Azja"/>
    <n v="21"/>
    <n v="130"/>
    <n v="126"/>
    <n v="142"/>
    <n v="20"/>
    <n v="10"/>
    <n v="17"/>
    <n v="18"/>
    <n v="1"/>
    <n v="1"/>
    <n v="0"/>
    <x v="0"/>
    <n v="443"/>
  </r>
  <r>
    <x v="55"/>
    <s v="Europa"/>
    <n v="18"/>
    <n v="28"/>
    <n v="31"/>
    <n v="31"/>
    <n v="16"/>
    <n v="0"/>
    <n v="3"/>
    <n v="1"/>
    <n v="1"/>
    <n v="1"/>
    <n v="0"/>
    <x v="0"/>
    <n v="94"/>
  </r>
  <r>
    <x v="56"/>
    <s v="Afryka"/>
    <n v="13"/>
    <n v="3"/>
    <n v="1"/>
    <n v="1"/>
    <n v="1"/>
    <n v="0"/>
    <n v="0"/>
    <n v="0"/>
    <n v="1"/>
    <n v="1"/>
    <n v="1"/>
    <x v="1"/>
    <n v="5"/>
  </r>
  <r>
    <x v="57"/>
    <s v="Ameryka Pln."/>
    <n v="25"/>
    <n v="59"/>
    <n v="99"/>
    <n v="120"/>
    <n v="22"/>
    <n v="62"/>
    <n v="55"/>
    <n v="53"/>
    <n v="1"/>
    <n v="1"/>
    <n v="0"/>
    <x v="0"/>
    <n v="448"/>
  </r>
  <r>
    <x v="58"/>
    <s v="Azja"/>
    <n v="8"/>
    <n v="0"/>
    <n v="0"/>
    <n v="4"/>
    <n v="0"/>
    <n v="0"/>
    <n v="0"/>
    <n v="0"/>
    <n v="1"/>
    <n v="0"/>
    <n v="1"/>
    <x v="0"/>
    <n v="4"/>
  </r>
  <r>
    <x v="59"/>
    <s v="Azja"/>
    <n v="5"/>
    <n v="16"/>
    <n v="17"/>
    <n v="19"/>
    <n v="6"/>
    <n v="1"/>
    <n v="3"/>
    <n v="3"/>
    <n v="1"/>
    <n v="1"/>
    <n v="0"/>
    <x v="0"/>
    <n v="59"/>
  </r>
  <r>
    <x v="60"/>
    <s v="Afryka"/>
    <n v="13"/>
    <n v="25"/>
    <n v="32"/>
    <n v="29"/>
    <n v="3"/>
    <n v="0"/>
    <n v="0"/>
    <n v="0"/>
    <n v="1"/>
    <n v="1"/>
    <n v="1"/>
    <x v="1"/>
    <n v="86"/>
  </r>
  <r>
    <x v="61"/>
    <s v="Azja"/>
    <n v="5"/>
    <n v="0"/>
    <n v="1"/>
    <n v="2"/>
    <n v="6"/>
    <n v="0"/>
    <n v="0"/>
    <n v="0"/>
    <n v="1"/>
    <n v="1"/>
    <n v="1"/>
    <x v="1"/>
    <n v="3"/>
  </r>
  <r>
    <x v="62"/>
    <s v="Ameryka Pld."/>
    <n v="18"/>
    <n v="2"/>
    <n v="6"/>
    <n v="11"/>
    <n v="1"/>
    <n v="0"/>
    <n v="0"/>
    <n v="0"/>
    <n v="1"/>
    <n v="1"/>
    <n v="1"/>
    <x v="1"/>
    <n v="19"/>
  </r>
  <r>
    <x v="63"/>
    <s v="Azja"/>
    <n v="16"/>
    <n v="81"/>
    <n v="82"/>
    <n v="80"/>
    <n v="17"/>
    <n v="26"/>
    <n v="17"/>
    <n v="10"/>
    <n v="1"/>
    <n v="1"/>
    <n v="0"/>
    <x v="0"/>
    <n v="296"/>
  </r>
  <r>
    <x v="64"/>
    <s v="Azja"/>
    <n v="9"/>
    <n v="14"/>
    <n v="12"/>
    <n v="21"/>
    <n v="8"/>
    <n v="0"/>
    <n v="1"/>
    <n v="1"/>
    <n v="1"/>
    <n v="1"/>
    <n v="0"/>
    <x v="0"/>
    <n v="49"/>
  </r>
  <r>
    <x v="65"/>
    <s v="Ameryka Pln."/>
    <n v="14"/>
    <n v="1"/>
    <n v="1"/>
    <n v="2"/>
    <n v="6"/>
    <n v="0"/>
    <n v="0"/>
    <n v="0"/>
    <n v="1"/>
    <n v="1"/>
    <n v="1"/>
    <x v="1"/>
    <n v="4"/>
  </r>
  <r>
    <x v="66"/>
    <s v="Ameryka Pln."/>
    <n v="19"/>
    <n v="72"/>
    <n v="67"/>
    <n v="69"/>
    <n v="0"/>
    <n v="0"/>
    <n v="0"/>
    <n v="0"/>
    <n v="1"/>
    <n v="0"/>
    <n v="1"/>
    <x v="0"/>
    <n v="208"/>
  </r>
  <r>
    <x v="67"/>
    <s v="Azja"/>
    <n v="12"/>
    <n v="0"/>
    <n v="0"/>
    <n v="2"/>
    <n v="0"/>
    <n v="0"/>
    <n v="0"/>
    <n v="0"/>
    <n v="1"/>
    <n v="0"/>
    <n v="1"/>
    <x v="0"/>
    <n v="2"/>
  </r>
  <r>
    <x v="68"/>
    <s v="Azja"/>
    <n v="16"/>
    <n v="0"/>
    <n v="2"/>
    <n v="2"/>
    <n v="16"/>
    <n v="0"/>
    <n v="0"/>
    <n v="0"/>
    <n v="1"/>
    <n v="1"/>
    <n v="1"/>
    <x v="1"/>
    <n v="4"/>
  </r>
  <r>
    <x v="69"/>
    <s v="Europa"/>
    <n v="16"/>
    <n v="0"/>
    <n v="0"/>
    <n v="0"/>
    <n v="18"/>
    <n v="2"/>
    <n v="2"/>
    <n v="5"/>
    <n v="1"/>
    <n v="1"/>
    <n v="0"/>
    <x v="0"/>
    <n v="9"/>
  </r>
  <r>
    <x v="70"/>
    <s v="Europa"/>
    <n v="8"/>
    <n v="6"/>
    <n v="5"/>
    <n v="10"/>
    <n v="8"/>
    <n v="0"/>
    <n v="0"/>
    <n v="0"/>
    <n v="1"/>
    <n v="1"/>
    <n v="1"/>
    <x v="1"/>
    <n v="21"/>
  </r>
  <r>
    <x v="71"/>
    <s v="Europa"/>
    <n v="22"/>
    <n v="1"/>
    <n v="1"/>
    <n v="0"/>
    <n v="8"/>
    <n v="0"/>
    <n v="2"/>
    <n v="0"/>
    <n v="1"/>
    <n v="1"/>
    <n v="0"/>
    <x v="0"/>
    <n v="4"/>
  </r>
  <r>
    <x v="72"/>
    <s v="Europa"/>
    <n v="10"/>
    <n v="3"/>
    <n v="11"/>
    <n v="5"/>
    <n v="10"/>
    <n v="0"/>
    <n v="4"/>
    <n v="3"/>
    <n v="1"/>
    <n v="1"/>
    <n v="0"/>
    <x v="0"/>
    <n v="26"/>
  </r>
  <r>
    <x v="73"/>
    <s v="Europa"/>
    <n v="5"/>
    <n v="0"/>
    <n v="0"/>
    <n v="1"/>
    <n v="5"/>
    <n v="0"/>
    <n v="0"/>
    <n v="0"/>
    <n v="1"/>
    <n v="1"/>
    <n v="1"/>
    <x v="1"/>
    <n v="1"/>
  </r>
  <r>
    <x v="74"/>
    <s v="Azja"/>
    <n v="12"/>
    <n v="0"/>
    <n v="3"/>
    <n v="3"/>
    <n v="0"/>
    <n v="0"/>
    <n v="0"/>
    <n v="0"/>
    <n v="1"/>
    <n v="0"/>
    <n v="1"/>
    <x v="0"/>
    <n v="6"/>
  </r>
  <r>
    <x v="75"/>
    <s v="Afryka"/>
    <n v="13"/>
    <n v="6"/>
    <n v="5"/>
    <n v="11"/>
    <n v="6"/>
    <n v="0"/>
    <n v="0"/>
    <n v="0"/>
    <n v="1"/>
    <n v="1"/>
    <n v="1"/>
    <x v="1"/>
    <n v="22"/>
  </r>
  <r>
    <x v="76"/>
    <s v="Afryka"/>
    <n v="8"/>
    <n v="0"/>
    <n v="0"/>
    <n v="1"/>
    <n v="0"/>
    <n v="0"/>
    <n v="0"/>
    <n v="0"/>
    <n v="1"/>
    <n v="0"/>
    <n v="1"/>
    <x v="0"/>
    <n v="1"/>
  </r>
  <r>
    <x v="77"/>
    <s v="Ameryka Pln."/>
    <n v="22"/>
    <n v="13"/>
    <n v="21"/>
    <n v="28"/>
    <n v="8"/>
    <n v="0"/>
    <n v="0"/>
    <n v="0"/>
    <n v="1"/>
    <n v="1"/>
    <n v="1"/>
    <x v="1"/>
    <n v="62"/>
  </r>
  <r>
    <x v="78"/>
    <s v="Europa"/>
    <n v="5"/>
    <n v="0"/>
    <n v="2"/>
    <n v="5"/>
    <n v="6"/>
    <n v="0"/>
    <n v="0"/>
    <n v="0"/>
    <n v="1"/>
    <n v="1"/>
    <n v="1"/>
    <x v="1"/>
    <n v="7"/>
  </r>
  <r>
    <x v="79"/>
    <s v="Azja"/>
    <n v="12"/>
    <n v="2"/>
    <n v="9"/>
    <n v="13"/>
    <n v="13"/>
    <n v="0"/>
    <n v="0"/>
    <n v="0"/>
    <n v="1"/>
    <n v="1"/>
    <n v="1"/>
    <x v="1"/>
    <n v="24"/>
  </r>
  <r>
    <x v="80"/>
    <s v="Afryka"/>
    <n v="9"/>
    <n v="1"/>
    <n v="0"/>
    <n v="1"/>
    <n v="0"/>
    <n v="0"/>
    <n v="0"/>
    <n v="0"/>
    <n v="1"/>
    <n v="0"/>
    <n v="1"/>
    <x v="0"/>
    <n v="2"/>
  </r>
  <r>
    <x v="81"/>
    <s v="Afryka"/>
    <n v="6"/>
    <n v="0"/>
    <n v="4"/>
    <n v="0"/>
    <n v="0"/>
    <n v="0"/>
    <n v="0"/>
    <n v="0"/>
    <n v="1"/>
    <n v="0"/>
    <n v="1"/>
    <x v="0"/>
    <n v="4"/>
  </r>
  <r>
    <x v="82"/>
    <s v="Europa"/>
    <n v="15"/>
    <n v="174"/>
    <n v="182"/>
    <n v="217"/>
    <n v="11"/>
    <n v="78"/>
    <n v="78"/>
    <n v="53"/>
    <n v="1"/>
    <n v="1"/>
    <n v="0"/>
    <x v="0"/>
    <n v="782"/>
  </r>
  <r>
    <x v="83"/>
    <s v="Europa"/>
    <n v="5"/>
    <n v="56"/>
    <n v="67"/>
    <n v="81"/>
    <n v="7"/>
    <n v="11"/>
    <n v="15"/>
    <n v="13"/>
    <n v="1"/>
    <n v="1"/>
    <n v="0"/>
    <x v="0"/>
    <n v="243"/>
  </r>
  <r>
    <x v="84"/>
    <s v="Europa"/>
    <n v="3"/>
    <n v="28"/>
    <n v="54"/>
    <n v="36"/>
    <n v="3"/>
    <n v="8"/>
    <n v="6"/>
    <n v="5"/>
    <n v="1"/>
    <n v="1"/>
    <n v="0"/>
    <x v="0"/>
    <n v="137"/>
  </r>
  <r>
    <x v="85"/>
    <s v="Europa"/>
    <n v="5"/>
    <n v="153"/>
    <n v="129"/>
    <n v="127"/>
    <n v="6"/>
    <n v="39"/>
    <n v="36"/>
    <n v="35"/>
    <n v="1"/>
    <n v="1"/>
    <n v="0"/>
    <x v="0"/>
    <n v="519"/>
  </r>
  <r>
    <x v="86"/>
    <s v="Afryka"/>
    <n v="11"/>
    <n v="0"/>
    <n v="0"/>
    <n v="1"/>
    <n v="0"/>
    <n v="0"/>
    <n v="0"/>
    <n v="0"/>
    <n v="1"/>
    <n v="0"/>
    <n v="1"/>
    <x v="0"/>
    <n v="1"/>
  </r>
  <r>
    <x v="87"/>
    <s v="Afryka"/>
    <n v="15"/>
    <n v="3"/>
    <n v="8"/>
    <n v="12"/>
    <n v="0"/>
    <n v="0"/>
    <n v="0"/>
    <n v="0"/>
    <n v="1"/>
    <n v="0"/>
    <n v="1"/>
    <x v="0"/>
    <n v="23"/>
  </r>
  <r>
    <x v="88"/>
    <s v="Europa"/>
    <n v="24"/>
    <n v="56"/>
    <n v="49"/>
    <n v="43"/>
    <n v="22"/>
    <n v="118"/>
    <n v="111"/>
    <n v="100"/>
    <n v="1"/>
    <n v="1"/>
    <n v="0"/>
    <x v="0"/>
    <n v="477"/>
  </r>
  <r>
    <x v="89"/>
    <s v="Australia i Oc."/>
    <n v="22"/>
    <n v="42"/>
    <n v="18"/>
    <n v="39"/>
    <n v="15"/>
    <n v="0"/>
    <n v="1"/>
    <n v="0"/>
    <n v="1"/>
    <n v="1"/>
    <n v="0"/>
    <x v="0"/>
    <n v="100"/>
  </r>
  <r>
    <x v="90"/>
    <s v="Azja"/>
    <n v="16"/>
    <n v="3"/>
    <n v="3"/>
    <n v="4"/>
    <n v="2"/>
    <n v="0"/>
    <n v="0"/>
    <n v="0"/>
    <n v="1"/>
    <n v="1"/>
    <n v="1"/>
    <x v="1"/>
    <n v="10"/>
  </r>
  <r>
    <x v="91"/>
    <s v="Ameryka Pld."/>
    <n v="16"/>
    <n v="1"/>
    <n v="0"/>
    <n v="2"/>
    <n v="0"/>
    <n v="0"/>
    <n v="0"/>
    <n v="0"/>
    <n v="1"/>
    <n v="0"/>
    <n v="1"/>
    <x v="0"/>
    <n v="3"/>
  </r>
  <r>
    <x v="92"/>
    <s v="Ameryka Pld."/>
    <n v="11"/>
    <n v="0"/>
    <n v="1"/>
    <n v="0"/>
    <n v="1"/>
    <n v="0"/>
    <n v="0"/>
    <n v="0"/>
    <n v="1"/>
    <n v="1"/>
    <n v="1"/>
    <x v="1"/>
    <n v="1"/>
  </r>
  <r>
    <x v="93"/>
    <s v="Ameryka Pld."/>
    <n v="17"/>
    <n v="1"/>
    <n v="3"/>
    <n v="0"/>
    <n v="2"/>
    <n v="0"/>
    <n v="0"/>
    <n v="0"/>
    <n v="1"/>
    <n v="1"/>
    <n v="1"/>
    <x v="1"/>
    <n v="4"/>
  </r>
  <r>
    <x v="94"/>
    <s v="Europa"/>
    <n v="20"/>
    <n v="64"/>
    <n v="82"/>
    <n v="125"/>
    <n v="22"/>
    <n v="6"/>
    <n v="7"/>
    <n v="7"/>
    <n v="1"/>
    <n v="1"/>
    <n v="0"/>
    <x v="0"/>
    <n v="291"/>
  </r>
  <r>
    <x v="95"/>
    <s v="Ameryka Pln."/>
    <n v="17"/>
    <n v="0"/>
    <n v="2"/>
    <n v="6"/>
    <n v="6"/>
    <n v="0"/>
    <n v="0"/>
    <n v="0"/>
    <n v="1"/>
    <n v="1"/>
    <n v="1"/>
    <x v="1"/>
    <n v="8"/>
  </r>
  <r>
    <x v="96"/>
    <s v="Europa"/>
    <n v="23"/>
    <n v="4"/>
    <n v="8"/>
    <n v="11"/>
    <n v="7"/>
    <n v="0"/>
    <n v="0"/>
    <n v="0"/>
    <n v="1"/>
    <n v="1"/>
    <n v="1"/>
    <x v="1"/>
    <n v="23"/>
  </r>
  <r>
    <x v="97"/>
    <s v="Afryka"/>
    <n v="18"/>
    <n v="23"/>
    <n v="26"/>
    <n v="27"/>
    <n v="6"/>
    <n v="0"/>
    <n v="0"/>
    <n v="0"/>
    <n v="1"/>
    <n v="1"/>
    <n v="1"/>
    <x v="1"/>
    <n v="76"/>
  </r>
  <r>
    <x v="98"/>
    <s v="Europa"/>
    <n v="5"/>
    <n v="133"/>
    <n v="122"/>
    <n v="142"/>
    <n v="6"/>
    <n v="49"/>
    <n v="40"/>
    <n v="35"/>
    <n v="1"/>
    <n v="1"/>
    <n v="0"/>
    <x v="0"/>
    <n v="521"/>
  </r>
  <r>
    <x v="99"/>
    <s v="Europa"/>
    <n v="3"/>
    <n v="1"/>
    <n v="4"/>
    <n v="3"/>
    <n v="0"/>
    <n v="0"/>
    <n v="0"/>
    <n v="0"/>
    <n v="1"/>
    <n v="0"/>
    <n v="1"/>
    <x v="0"/>
    <n v="8"/>
  </r>
  <r>
    <x v="100"/>
    <s v="Europa"/>
    <n v="20"/>
    <n v="88"/>
    <n v="94"/>
    <n v="119"/>
    <n v="20"/>
    <n v="0"/>
    <n v="0"/>
    <n v="1"/>
    <n v="1"/>
    <n v="1"/>
    <n v="0"/>
    <x v="0"/>
    <n v="302"/>
  </r>
  <r>
    <x v="101"/>
    <s v="Afryka"/>
    <n v="13"/>
    <n v="0"/>
    <n v="1"/>
    <n v="0"/>
    <n v="5"/>
    <n v="0"/>
    <n v="0"/>
    <n v="0"/>
    <n v="1"/>
    <n v="1"/>
    <n v="1"/>
    <x v="1"/>
    <n v="1"/>
  </r>
  <r>
    <x v="102"/>
    <s v="Europa"/>
    <n v="3"/>
    <n v="1"/>
    <n v="2"/>
    <n v="4"/>
    <n v="2"/>
    <n v="0"/>
    <n v="0"/>
    <n v="0"/>
    <n v="1"/>
    <n v="1"/>
    <n v="1"/>
    <x v="1"/>
    <n v="7"/>
  </r>
  <r>
    <x v="103"/>
    <s v="Europa"/>
    <n v="1"/>
    <n v="0"/>
    <n v="2"/>
    <n v="0"/>
    <n v="1"/>
    <n v="0"/>
    <n v="0"/>
    <n v="0"/>
    <n v="1"/>
    <n v="1"/>
    <n v="1"/>
    <x v="1"/>
    <n v="2"/>
  </r>
  <r>
    <x v="104"/>
    <s v="Azja"/>
    <n v="15"/>
    <n v="0"/>
    <n v="2"/>
    <n v="2"/>
    <n v="0"/>
    <n v="0"/>
    <n v="0"/>
    <n v="0"/>
    <n v="1"/>
    <n v="0"/>
    <n v="1"/>
    <x v="0"/>
    <n v="4"/>
  </r>
  <r>
    <x v="105"/>
    <s v="Europa"/>
    <n v="5"/>
    <n v="7"/>
    <n v="9"/>
    <n v="8"/>
    <n v="6"/>
    <n v="2"/>
    <n v="2"/>
    <n v="1"/>
    <n v="1"/>
    <n v="1"/>
    <n v="0"/>
    <x v="0"/>
    <n v="29"/>
  </r>
  <r>
    <x v="106"/>
    <s v="Europa"/>
    <n v="6"/>
    <n v="4"/>
    <n v="6"/>
    <n v="9"/>
    <n v="7"/>
    <n v="2"/>
    <n v="4"/>
    <n v="9"/>
    <n v="1"/>
    <n v="1"/>
    <n v="0"/>
    <x v="0"/>
    <n v="34"/>
  </r>
  <r>
    <x v="107"/>
    <s v="Azja"/>
    <n v="16"/>
    <n v="0"/>
    <n v="2"/>
    <n v="0"/>
    <n v="0"/>
    <n v="0"/>
    <n v="0"/>
    <n v="0"/>
    <n v="1"/>
    <n v="0"/>
    <n v="1"/>
    <x v="0"/>
    <n v="2"/>
  </r>
  <r>
    <x v="108"/>
    <s v="Ameryka Pln."/>
    <n v="26"/>
    <n v="976"/>
    <n v="758"/>
    <n v="666"/>
    <n v="22"/>
    <n v="96"/>
    <n v="102"/>
    <n v="83"/>
    <n v="1"/>
    <n v="1"/>
    <n v="0"/>
    <x v="0"/>
    <n v="2681"/>
  </r>
  <r>
    <x v="109"/>
    <s v="Afryka"/>
    <n v="11"/>
    <n v="0"/>
    <n v="1"/>
    <n v="0"/>
    <n v="0"/>
    <n v="0"/>
    <n v="0"/>
    <n v="0"/>
    <n v="1"/>
    <n v="0"/>
    <n v="1"/>
    <x v="0"/>
    <n v="1"/>
  </r>
  <r>
    <x v="110"/>
    <s v="Ameryka Pld."/>
    <n v="11"/>
    <n v="1"/>
    <n v="0"/>
    <n v="1"/>
    <n v="0"/>
    <n v="0"/>
    <n v="0"/>
    <n v="0"/>
    <n v="1"/>
    <n v="0"/>
    <n v="1"/>
    <x v="0"/>
    <n v="2"/>
  </r>
  <r>
    <x v="111"/>
    <s v="Azja"/>
    <n v="12"/>
    <n v="1"/>
    <n v="1"/>
    <n v="1"/>
    <n v="0"/>
    <n v="0"/>
    <n v="0"/>
    <n v="0"/>
    <n v="1"/>
    <n v="0"/>
    <n v="1"/>
    <x v="0"/>
    <n v="3"/>
  </r>
  <r>
    <x v="112"/>
    <s v="Europa"/>
    <n v="27"/>
    <n v="47"/>
    <n v="73"/>
    <n v="65"/>
    <n v="22"/>
    <n v="50"/>
    <n v="40"/>
    <n v="48"/>
    <n v="1"/>
    <n v="1"/>
    <n v="0"/>
    <x v="0"/>
    <n v="323"/>
  </r>
  <r>
    <x v="113"/>
    <s v="Europa"/>
    <n v="26"/>
    <n v="143"/>
    <n v="164"/>
    <n v="176"/>
    <n v="22"/>
    <n v="50"/>
    <n v="40"/>
    <n v="54"/>
    <n v="1"/>
    <n v="1"/>
    <n v="0"/>
    <x v="0"/>
    <n v="627"/>
  </r>
  <r>
    <x v="114"/>
    <s v="Azja"/>
    <n v="5"/>
    <n v="0"/>
    <n v="1"/>
    <n v="2"/>
    <n v="4"/>
    <n v="0"/>
    <n v="0"/>
    <n v="0"/>
    <n v="1"/>
    <n v="1"/>
    <n v="1"/>
    <x v="1"/>
    <n v="3"/>
  </r>
  <r>
    <x v="115"/>
    <s v="Azja"/>
    <n v="15"/>
    <n v="7"/>
    <n v="6"/>
    <n v="11"/>
    <n v="3"/>
    <n v="0"/>
    <n v="0"/>
    <n v="0"/>
    <n v="1"/>
    <n v="1"/>
    <n v="1"/>
    <x v="1"/>
    <n v="24"/>
  </r>
  <r>
    <x v="116"/>
    <s v="Afryka"/>
    <n v="12"/>
    <n v="0"/>
    <n v="2"/>
    <n v="0"/>
    <n v="0"/>
    <n v="0"/>
    <n v="0"/>
    <n v="0"/>
    <n v="1"/>
    <n v="0"/>
    <n v="1"/>
    <x v="0"/>
    <n v="2"/>
  </r>
  <r>
    <x v="117"/>
    <s v="Afryka"/>
    <n v="9"/>
    <n v="0"/>
    <n v="0"/>
    <n v="1"/>
    <n v="1"/>
    <n v="0"/>
    <n v="0"/>
    <n v="0"/>
    <n v="1"/>
    <n v="1"/>
    <n v="1"/>
    <x v="1"/>
    <n v="1"/>
  </r>
  <r>
    <x v="118"/>
    <s v="Australia i Oc."/>
    <n v="8"/>
    <n v="0"/>
    <n v="1"/>
    <n v="0"/>
    <n v="1"/>
    <n v="0"/>
    <n v="0"/>
    <n v="0"/>
    <n v="1"/>
    <n v="1"/>
    <n v="1"/>
    <x v="1"/>
    <n v="1"/>
  </r>
  <r>
    <x v="119"/>
    <s v="Ameryka Pln."/>
    <n v="16"/>
    <n v="2"/>
    <n v="5"/>
    <n v="11"/>
    <n v="3"/>
    <n v="0"/>
    <n v="0"/>
    <n v="0"/>
    <n v="1"/>
    <n v="1"/>
    <n v="1"/>
    <x v="1"/>
    <n v="18"/>
  </r>
  <r>
    <x v="120"/>
    <s v="Afryka"/>
    <n v="13"/>
    <n v="3"/>
    <n v="3"/>
    <n v="4"/>
    <n v="0"/>
    <n v="0"/>
    <n v="0"/>
    <n v="0"/>
    <n v="1"/>
    <n v="0"/>
    <n v="1"/>
    <x v="0"/>
    <n v="10"/>
  </r>
  <r>
    <x v="121"/>
    <s v="Azja"/>
    <n v="21"/>
    <n v="39"/>
    <n v="25"/>
    <n v="24"/>
    <n v="16"/>
    <n v="0"/>
    <n v="0"/>
    <n v="0"/>
    <n v="1"/>
    <n v="1"/>
    <n v="1"/>
    <x v="1"/>
    <n v="88"/>
  </r>
  <r>
    <x v="122"/>
    <s v="Afryka"/>
    <n v="14"/>
    <n v="2"/>
    <n v="3"/>
    <n v="2"/>
    <n v="0"/>
    <n v="0"/>
    <n v="0"/>
    <n v="0"/>
    <n v="1"/>
    <n v="0"/>
    <n v="1"/>
    <x v="0"/>
    <n v="7"/>
  </r>
  <r>
    <x v="123"/>
    <s v="Europa"/>
    <n v="5"/>
    <n v="33"/>
    <n v="27"/>
    <n v="55"/>
    <n v="6"/>
    <n v="2"/>
    <n v="1"/>
    <n v="4"/>
    <n v="1"/>
    <n v="1"/>
    <n v="0"/>
    <x v="0"/>
    <n v="122"/>
  </r>
  <r>
    <x v="124"/>
    <s v="Ameryka Pld."/>
    <n v="20"/>
    <n v="2"/>
    <n v="2"/>
    <n v="6"/>
    <n v="1"/>
    <n v="0"/>
    <n v="0"/>
    <n v="0"/>
    <n v="1"/>
    <n v="1"/>
    <n v="1"/>
    <x v="1"/>
    <n v="10"/>
  </r>
  <r>
    <x v="125"/>
    <s v="Azja"/>
    <n v="5"/>
    <n v="5"/>
    <n v="5"/>
    <n v="10"/>
    <n v="6"/>
    <n v="1"/>
    <n v="0"/>
    <n v="0"/>
    <n v="1"/>
    <n v="1"/>
    <n v="0"/>
    <x v="0"/>
    <n v="21"/>
  </r>
  <r>
    <x v="126"/>
    <s v="Ameryka Pld."/>
    <n v="17"/>
    <n v="2"/>
    <n v="2"/>
    <n v="8"/>
    <n v="4"/>
    <n v="0"/>
    <n v="0"/>
    <n v="0"/>
    <n v="1"/>
    <n v="1"/>
    <n v="1"/>
    <x v="1"/>
    <n v="12"/>
  </r>
  <r>
    <x v="127"/>
    <s v="Europa"/>
    <n v="25"/>
    <n v="167"/>
    <n v="144"/>
    <n v="165"/>
    <n v="22"/>
    <n v="0"/>
    <n v="2"/>
    <n v="4"/>
    <n v="1"/>
    <n v="1"/>
    <n v="0"/>
    <x v="0"/>
    <n v="482"/>
  </r>
  <r>
    <x v="128"/>
    <s v="Europa"/>
    <n v="27"/>
    <n v="236"/>
    <n v="272"/>
    <n v="272"/>
    <n v="22"/>
    <n v="10"/>
    <n v="4"/>
    <n v="12"/>
    <n v="1"/>
    <n v="1"/>
    <n v="0"/>
    <x v="0"/>
    <n v="806"/>
  </r>
  <r>
    <x v="129"/>
    <s v="Azja"/>
    <n v="14"/>
    <n v="0"/>
    <n v="2"/>
    <n v="0"/>
    <n v="0"/>
    <n v="0"/>
    <n v="0"/>
    <n v="0"/>
    <n v="1"/>
    <n v="0"/>
    <n v="1"/>
    <x v="0"/>
    <n v="2"/>
  </r>
  <r>
    <x v="130"/>
    <s v="Europa"/>
    <n v="26"/>
    <n v="198"/>
    <n v="166"/>
    <n v="185"/>
    <n v="22"/>
    <n v="37"/>
    <n v="34"/>
    <n v="43"/>
    <n v="1"/>
    <n v="1"/>
    <n v="0"/>
    <x v="0"/>
    <n v="663"/>
  </r>
  <r>
    <x v="131"/>
    <s v="Europa"/>
    <n v="1"/>
    <n v="45"/>
    <n v="38"/>
    <n v="29"/>
    <n v="1"/>
    <n v="9"/>
    <n v="6"/>
    <n v="8"/>
    <n v="1"/>
    <n v="1"/>
    <n v="0"/>
    <x v="0"/>
    <n v="135"/>
  </r>
  <r>
    <x v="132"/>
    <s v="Afryka"/>
    <n v="12"/>
    <n v="0"/>
    <n v="1"/>
    <n v="0"/>
    <n v="0"/>
    <n v="0"/>
    <n v="0"/>
    <n v="0"/>
    <n v="1"/>
    <n v="0"/>
    <n v="1"/>
    <x v="0"/>
    <n v="1"/>
  </r>
  <r>
    <x v="133"/>
    <s v="Ameryka Pln."/>
    <n v="11"/>
    <n v="0"/>
    <n v="1"/>
    <n v="0"/>
    <n v="7"/>
    <n v="0"/>
    <n v="0"/>
    <n v="0"/>
    <n v="1"/>
    <n v="1"/>
    <n v="1"/>
    <x v="1"/>
    <n v="1"/>
  </r>
  <r>
    <x v="134"/>
    <s v="Afryka"/>
    <n v="12"/>
    <n v="0"/>
    <n v="1"/>
    <n v="1"/>
    <n v="0"/>
    <n v="0"/>
    <n v="0"/>
    <n v="0"/>
    <n v="1"/>
    <n v="0"/>
    <n v="1"/>
    <x v="0"/>
    <n v="2"/>
  </r>
  <r>
    <x v="135"/>
    <s v="Afryka"/>
    <n v="12"/>
    <n v="3"/>
    <n v="4"/>
    <n v="1"/>
    <n v="1"/>
    <n v="0"/>
    <n v="0"/>
    <n v="0"/>
    <n v="1"/>
    <n v="1"/>
    <n v="1"/>
    <x v="1"/>
    <n v="8"/>
  </r>
  <r>
    <x v="136"/>
    <s v="Azja"/>
    <n v="8"/>
    <n v="1"/>
    <n v="0"/>
    <n v="0"/>
    <n v="0"/>
    <n v="0"/>
    <n v="0"/>
    <n v="0"/>
    <n v="1"/>
    <n v="0"/>
    <n v="1"/>
    <x v="0"/>
    <n v="1"/>
  </r>
  <r>
    <x v="137"/>
    <s v="Europa"/>
    <n v="9"/>
    <n v="395"/>
    <n v="319"/>
    <n v="296"/>
    <n v="9"/>
    <n v="78"/>
    <n v="57"/>
    <n v="59"/>
    <n v="1"/>
    <n v="1"/>
    <n v="0"/>
    <x v="0"/>
    <n v="12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Afganistan"/>
    <x v="0"/>
    <x v="0"/>
    <n v="0"/>
    <n v="0"/>
    <n v="2"/>
    <x v="0"/>
    <n v="0"/>
    <n v="0"/>
    <n v="0"/>
  </r>
  <r>
    <s v="Algieria"/>
    <x v="1"/>
    <x v="1"/>
    <n v="5"/>
    <n v="2"/>
    <n v="8"/>
    <x v="1"/>
    <n v="0"/>
    <n v="0"/>
    <n v="0"/>
  </r>
  <r>
    <s v="Antyle Holenderskie"/>
    <x v="2"/>
    <x v="0"/>
    <n v="0"/>
    <n v="1"/>
    <n v="0"/>
    <x v="2"/>
    <n v="0"/>
    <n v="0"/>
    <n v="0"/>
  </r>
  <r>
    <s v="Arabia Saudyjska"/>
    <x v="0"/>
    <x v="2"/>
    <n v="0"/>
    <n v="1"/>
    <n v="2"/>
    <x v="0"/>
    <n v="0"/>
    <n v="0"/>
    <n v="0"/>
  </r>
  <r>
    <s v="Argentyna"/>
    <x v="2"/>
    <x v="3"/>
    <n v="18"/>
    <n v="24"/>
    <n v="28"/>
    <x v="3"/>
    <n v="0"/>
    <n v="0"/>
    <n v="0"/>
  </r>
  <r>
    <s v="Armenia"/>
    <x v="0"/>
    <x v="4"/>
    <n v="1"/>
    <n v="2"/>
    <n v="9"/>
    <x v="4"/>
    <n v="0"/>
    <n v="0"/>
    <n v="0"/>
  </r>
  <r>
    <s v="Australia"/>
    <x v="3"/>
    <x v="5"/>
    <n v="138"/>
    <n v="153"/>
    <n v="177"/>
    <x v="3"/>
    <n v="5"/>
    <n v="3"/>
    <n v="4"/>
  </r>
  <r>
    <s v="Austria"/>
    <x v="4"/>
    <x v="6"/>
    <n v="18"/>
    <n v="33"/>
    <n v="35"/>
    <x v="5"/>
    <n v="59"/>
    <n v="78"/>
    <n v="81"/>
  </r>
  <r>
    <s v="Azerbejdzan"/>
    <x v="0"/>
    <x v="4"/>
    <n v="6"/>
    <n v="5"/>
    <n v="15"/>
    <x v="6"/>
    <n v="0"/>
    <n v="0"/>
    <n v="0"/>
  </r>
  <r>
    <s v="Bahamy"/>
    <x v="5"/>
    <x v="7"/>
    <n v="5"/>
    <n v="2"/>
    <n v="5"/>
    <x v="0"/>
    <n v="0"/>
    <n v="0"/>
    <n v="0"/>
  </r>
  <r>
    <s v="Bahrajn"/>
    <x v="0"/>
    <x v="8"/>
    <n v="0"/>
    <n v="0"/>
    <n v="1"/>
    <x v="0"/>
    <n v="0"/>
    <n v="0"/>
    <n v="0"/>
  </r>
  <r>
    <s v="Barbados"/>
    <x v="5"/>
    <x v="9"/>
    <n v="0"/>
    <n v="0"/>
    <n v="1"/>
    <x v="0"/>
    <n v="0"/>
    <n v="0"/>
    <n v="0"/>
  </r>
  <r>
    <s v="Belgia"/>
    <x v="4"/>
    <x v="5"/>
    <n v="37"/>
    <n v="52"/>
    <n v="53"/>
    <x v="7"/>
    <n v="1"/>
    <n v="1"/>
    <n v="3"/>
  </r>
  <r>
    <s v="Bermudy"/>
    <x v="5"/>
    <x v="10"/>
    <n v="0"/>
    <n v="0"/>
    <n v="1"/>
    <x v="8"/>
    <n v="0"/>
    <n v="0"/>
    <n v="0"/>
  </r>
  <r>
    <s v="Bialorus"/>
    <x v="4"/>
    <x v="4"/>
    <n v="12"/>
    <n v="24"/>
    <n v="40"/>
    <x v="4"/>
    <n v="6"/>
    <n v="4"/>
    <n v="5"/>
  </r>
  <r>
    <s v="Botswana"/>
    <x v="0"/>
    <x v="11"/>
    <n v="0"/>
    <n v="1"/>
    <n v="0"/>
    <x v="0"/>
    <n v="0"/>
    <n v="0"/>
    <n v="0"/>
  </r>
  <r>
    <s v="Brazylia"/>
    <x v="2"/>
    <x v="12"/>
    <n v="23"/>
    <n v="30"/>
    <n v="55"/>
    <x v="8"/>
    <n v="0"/>
    <n v="0"/>
    <n v="0"/>
  </r>
  <r>
    <s v="Bulgaria"/>
    <x v="4"/>
    <x v="13"/>
    <n v="51"/>
    <n v="85"/>
    <n v="78"/>
    <x v="9"/>
    <n v="1"/>
    <n v="2"/>
    <n v="3"/>
  </r>
  <r>
    <s v="Burundi"/>
    <x v="1"/>
    <x v="4"/>
    <n v="1"/>
    <n v="0"/>
    <n v="0"/>
    <x v="0"/>
    <n v="0"/>
    <n v="0"/>
    <n v="0"/>
  </r>
  <r>
    <s v="Chile"/>
    <x v="2"/>
    <x v="14"/>
    <n v="2"/>
    <n v="7"/>
    <n v="4"/>
    <x v="10"/>
    <n v="0"/>
    <n v="0"/>
    <n v="0"/>
  </r>
  <r>
    <s v="Chiny"/>
    <x v="0"/>
    <x v="11"/>
    <n v="201"/>
    <n v="144"/>
    <n v="128"/>
    <x v="11"/>
    <n v="12"/>
    <n v="22"/>
    <n v="19"/>
  </r>
  <r>
    <s v="Chorwacja"/>
    <x v="4"/>
    <x v="15"/>
    <n v="6"/>
    <n v="7"/>
    <n v="10"/>
    <x v="8"/>
    <n v="4"/>
    <n v="6"/>
    <n v="1"/>
  </r>
  <r>
    <s v="Cypr"/>
    <x v="4"/>
    <x v="11"/>
    <n v="0"/>
    <n v="1"/>
    <n v="0"/>
    <x v="11"/>
    <n v="0"/>
    <n v="0"/>
    <n v="0"/>
  </r>
  <r>
    <s v="Czarnogora"/>
    <x v="4"/>
    <x v="16"/>
    <n v="0"/>
    <n v="1"/>
    <n v="0"/>
    <x v="2"/>
    <n v="0"/>
    <n v="0"/>
    <n v="0"/>
  </r>
  <r>
    <s v="Czechoslowacja"/>
    <x v="4"/>
    <x v="17"/>
    <n v="49"/>
    <n v="49"/>
    <n v="45"/>
    <x v="10"/>
    <n v="2"/>
    <n v="8"/>
    <n v="15"/>
  </r>
  <r>
    <s v="Czechy"/>
    <x v="4"/>
    <x v="4"/>
    <n v="14"/>
    <n v="15"/>
    <n v="15"/>
    <x v="4"/>
    <n v="7"/>
    <n v="9"/>
    <n v="8"/>
  </r>
  <r>
    <s v="Dania"/>
    <x v="4"/>
    <x v="6"/>
    <n v="43"/>
    <n v="68"/>
    <n v="68"/>
    <x v="12"/>
    <n v="0"/>
    <n v="1"/>
    <n v="0"/>
  </r>
  <r>
    <s v="Dominikana"/>
    <x v="5"/>
    <x v="0"/>
    <n v="3"/>
    <n v="2"/>
    <n v="1"/>
    <x v="0"/>
    <n v="0"/>
    <n v="0"/>
    <n v="0"/>
  </r>
  <r>
    <s v="Dzibuti"/>
    <x v="1"/>
    <x v="18"/>
    <n v="0"/>
    <n v="0"/>
    <n v="1"/>
    <x v="0"/>
    <n v="0"/>
    <n v="0"/>
    <n v="0"/>
  </r>
  <r>
    <s v="Egipt"/>
    <x v="1"/>
    <x v="12"/>
    <n v="7"/>
    <n v="9"/>
    <n v="10"/>
    <x v="13"/>
    <n v="0"/>
    <n v="0"/>
    <n v="0"/>
  </r>
  <r>
    <s v="Ekwador"/>
    <x v="2"/>
    <x v="0"/>
    <n v="1"/>
    <n v="1"/>
    <n v="0"/>
    <x v="0"/>
    <n v="0"/>
    <n v="0"/>
    <n v="0"/>
  </r>
  <r>
    <s v="Erytrea"/>
    <x v="1"/>
    <x v="19"/>
    <n v="0"/>
    <n v="0"/>
    <n v="1"/>
    <x v="0"/>
    <n v="0"/>
    <n v="0"/>
    <n v="0"/>
  </r>
  <r>
    <s v="Estonia"/>
    <x v="4"/>
    <x v="9"/>
    <n v="9"/>
    <n v="9"/>
    <n v="15"/>
    <x v="14"/>
    <n v="4"/>
    <n v="2"/>
    <n v="1"/>
  </r>
  <r>
    <s v="Etiopia"/>
    <x v="1"/>
    <x v="1"/>
    <n v="21"/>
    <n v="7"/>
    <n v="17"/>
    <x v="2"/>
    <n v="0"/>
    <n v="0"/>
    <n v="0"/>
  </r>
  <r>
    <s v="Filipiny"/>
    <x v="0"/>
    <x v="20"/>
    <n v="0"/>
    <n v="2"/>
    <n v="7"/>
    <x v="15"/>
    <n v="0"/>
    <n v="0"/>
    <n v="0"/>
  </r>
  <r>
    <s v="Finlandia"/>
    <x v="4"/>
    <x v="21"/>
    <n v="101"/>
    <n v="84"/>
    <n v="117"/>
    <x v="5"/>
    <n v="42"/>
    <n v="62"/>
    <n v="56"/>
  </r>
  <r>
    <s v="Francja"/>
    <x v="4"/>
    <x v="22"/>
    <n v="202"/>
    <n v="223"/>
    <n v="246"/>
    <x v="5"/>
    <n v="31"/>
    <n v="31"/>
    <n v="47"/>
  </r>
  <r>
    <s v="Gabon"/>
    <x v="1"/>
    <x v="11"/>
    <n v="0"/>
    <n v="1"/>
    <n v="0"/>
    <x v="0"/>
    <n v="0"/>
    <n v="0"/>
    <n v="0"/>
  </r>
  <r>
    <s v="Ghana"/>
    <x v="1"/>
    <x v="0"/>
    <n v="0"/>
    <n v="1"/>
    <n v="3"/>
    <x v="13"/>
    <n v="0"/>
    <n v="0"/>
    <n v="0"/>
  </r>
  <r>
    <s v="Grecja"/>
    <x v="4"/>
    <x v="22"/>
    <n v="30"/>
    <n v="42"/>
    <n v="38"/>
    <x v="3"/>
    <n v="0"/>
    <n v="0"/>
    <n v="0"/>
  </r>
  <r>
    <s v="Gruzja"/>
    <x v="0"/>
    <x v="4"/>
    <n v="6"/>
    <n v="5"/>
    <n v="14"/>
    <x v="4"/>
    <n v="0"/>
    <n v="0"/>
    <n v="0"/>
  </r>
  <r>
    <s v="Gujana"/>
    <x v="2"/>
    <x v="17"/>
    <n v="0"/>
    <n v="0"/>
    <n v="1"/>
    <x v="0"/>
    <n v="0"/>
    <n v="0"/>
    <n v="0"/>
  </r>
  <r>
    <s v="Haiti"/>
    <x v="5"/>
    <x v="23"/>
    <n v="0"/>
    <n v="1"/>
    <n v="1"/>
    <x v="0"/>
    <n v="0"/>
    <n v="0"/>
    <n v="0"/>
  </r>
  <r>
    <s v="Hiszpania"/>
    <x v="4"/>
    <x v="14"/>
    <n v="37"/>
    <n v="59"/>
    <n v="35"/>
    <x v="9"/>
    <n v="1"/>
    <n v="0"/>
    <n v="1"/>
  </r>
  <r>
    <s v="Holandia"/>
    <x v="4"/>
    <x v="5"/>
    <n v="77"/>
    <n v="85"/>
    <n v="104"/>
    <x v="7"/>
    <n v="37"/>
    <n v="38"/>
    <n v="35"/>
  </r>
  <r>
    <s v="Hongkong"/>
    <x v="0"/>
    <x v="7"/>
    <n v="1"/>
    <n v="1"/>
    <n v="1"/>
    <x v="15"/>
    <n v="0"/>
    <n v="0"/>
    <n v="0"/>
  </r>
  <r>
    <s v="Indie"/>
    <x v="0"/>
    <x v="3"/>
    <n v="9"/>
    <n v="6"/>
    <n v="11"/>
    <x v="14"/>
    <n v="0"/>
    <n v="0"/>
    <n v="0"/>
  </r>
  <r>
    <s v="Indonezja"/>
    <x v="0"/>
    <x v="23"/>
    <n v="6"/>
    <n v="10"/>
    <n v="11"/>
    <x v="0"/>
    <n v="0"/>
    <n v="0"/>
    <n v="0"/>
  </r>
  <r>
    <s v="Irak"/>
    <x v="0"/>
    <x v="0"/>
    <n v="0"/>
    <n v="0"/>
    <n v="1"/>
    <x v="0"/>
    <n v="0"/>
    <n v="0"/>
    <n v="0"/>
  </r>
  <r>
    <s v="Iran"/>
    <x v="0"/>
    <x v="7"/>
    <n v="15"/>
    <n v="20"/>
    <n v="25"/>
    <x v="11"/>
    <n v="0"/>
    <n v="0"/>
    <n v="0"/>
  </r>
  <r>
    <s v="Irlandia"/>
    <x v="4"/>
    <x v="20"/>
    <n v="9"/>
    <n v="8"/>
    <n v="11"/>
    <x v="4"/>
    <n v="0"/>
    <n v="0"/>
    <n v="0"/>
  </r>
  <r>
    <s v="Islandia"/>
    <x v="4"/>
    <x v="13"/>
    <n v="0"/>
    <n v="2"/>
    <n v="2"/>
    <x v="16"/>
    <n v="0"/>
    <n v="0"/>
    <n v="0"/>
  </r>
  <r>
    <s v="Izrael"/>
    <x v="0"/>
    <x v="7"/>
    <n v="1"/>
    <n v="1"/>
    <n v="5"/>
    <x v="4"/>
    <n v="0"/>
    <n v="0"/>
    <n v="0"/>
  </r>
  <r>
    <s v="Jamajka"/>
    <x v="5"/>
    <x v="17"/>
    <n v="17"/>
    <n v="30"/>
    <n v="20"/>
    <x v="8"/>
    <n v="0"/>
    <n v="0"/>
    <n v="0"/>
  </r>
  <r>
    <s v="Japonia"/>
    <x v="0"/>
    <x v="12"/>
    <n v="130"/>
    <n v="126"/>
    <n v="142"/>
    <x v="7"/>
    <n v="10"/>
    <n v="17"/>
    <n v="18"/>
  </r>
  <r>
    <s v="Jugoslawia"/>
    <x v="4"/>
    <x v="24"/>
    <n v="28"/>
    <n v="31"/>
    <n v="31"/>
    <x v="10"/>
    <n v="0"/>
    <n v="3"/>
    <n v="1"/>
  </r>
  <r>
    <s v="Kamerun"/>
    <x v="1"/>
    <x v="0"/>
    <n v="3"/>
    <n v="1"/>
    <n v="1"/>
    <x v="13"/>
    <n v="0"/>
    <n v="0"/>
    <n v="0"/>
  </r>
  <r>
    <s v="Kanada"/>
    <x v="5"/>
    <x v="5"/>
    <n v="59"/>
    <n v="99"/>
    <n v="120"/>
    <x v="5"/>
    <n v="62"/>
    <n v="55"/>
    <n v="53"/>
  </r>
  <r>
    <s v="Katar"/>
    <x v="0"/>
    <x v="8"/>
    <n v="0"/>
    <n v="0"/>
    <n v="4"/>
    <x v="0"/>
    <n v="0"/>
    <n v="0"/>
    <n v="0"/>
  </r>
  <r>
    <s v="Kazachstan"/>
    <x v="0"/>
    <x v="4"/>
    <n v="16"/>
    <n v="17"/>
    <n v="19"/>
    <x v="4"/>
    <n v="1"/>
    <n v="3"/>
    <n v="3"/>
  </r>
  <r>
    <s v="Kenia"/>
    <x v="1"/>
    <x v="0"/>
    <n v="25"/>
    <n v="32"/>
    <n v="29"/>
    <x v="1"/>
    <n v="0"/>
    <n v="0"/>
    <n v="0"/>
  </r>
  <r>
    <s v="Kirgistan"/>
    <x v="0"/>
    <x v="4"/>
    <n v="0"/>
    <n v="1"/>
    <n v="2"/>
    <x v="4"/>
    <n v="0"/>
    <n v="0"/>
    <n v="0"/>
  </r>
  <r>
    <s v="Kolumbia"/>
    <x v="2"/>
    <x v="24"/>
    <n v="2"/>
    <n v="6"/>
    <n v="11"/>
    <x v="13"/>
    <n v="0"/>
    <n v="0"/>
    <n v="0"/>
  </r>
  <r>
    <s v="Korea Poludniowa"/>
    <x v="0"/>
    <x v="17"/>
    <n v="81"/>
    <n v="82"/>
    <n v="80"/>
    <x v="16"/>
    <n v="26"/>
    <n v="17"/>
    <n v="10"/>
  </r>
  <r>
    <s v="Korea Polnocna"/>
    <x v="0"/>
    <x v="11"/>
    <n v="14"/>
    <n v="12"/>
    <n v="21"/>
    <x v="17"/>
    <n v="0"/>
    <n v="1"/>
    <n v="1"/>
  </r>
  <r>
    <s v="Kostaryka"/>
    <x v="5"/>
    <x v="23"/>
    <n v="1"/>
    <n v="1"/>
    <n v="2"/>
    <x v="4"/>
    <n v="0"/>
    <n v="0"/>
    <n v="0"/>
  </r>
  <r>
    <s v="Kuba"/>
    <x v="5"/>
    <x v="13"/>
    <n v="72"/>
    <n v="67"/>
    <n v="69"/>
    <x v="0"/>
    <n v="0"/>
    <n v="0"/>
    <n v="0"/>
  </r>
  <r>
    <s v="Kuwejt"/>
    <x v="0"/>
    <x v="1"/>
    <n v="0"/>
    <n v="0"/>
    <n v="2"/>
    <x v="0"/>
    <n v="0"/>
    <n v="0"/>
    <n v="0"/>
  </r>
  <r>
    <s v="Liban"/>
    <x v="0"/>
    <x v="17"/>
    <n v="0"/>
    <n v="2"/>
    <n v="2"/>
    <x v="10"/>
    <n v="0"/>
    <n v="0"/>
    <n v="0"/>
  </r>
  <r>
    <s v="Liechtenstein"/>
    <x v="4"/>
    <x v="17"/>
    <n v="0"/>
    <n v="0"/>
    <n v="0"/>
    <x v="3"/>
    <n v="2"/>
    <n v="2"/>
    <n v="5"/>
  </r>
  <r>
    <s v="Litwa"/>
    <x v="4"/>
    <x v="8"/>
    <n v="6"/>
    <n v="5"/>
    <n v="10"/>
    <x v="17"/>
    <n v="0"/>
    <n v="0"/>
    <n v="0"/>
  </r>
  <r>
    <s v="Luksemburg"/>
    <x v="4"/>
    <x v="14"/>
    <n v="1"/>
    <n v="1"/>
    <n v="0"/>
    <x v="17"/>
    <n v="0"/>
    <n v="2"/>
    <n v="0"/>
  </r>
  <r>
    <s v="Lotwa"/>
    <x v="4"/>
    <x v="2"/>
    <n v="3"/>
    <n v="11"/>
    <n v="5"/>
    <x v="11"/>
    <n v="0"/>
    <n v="4"/>
    <n v="3"/>
  </r>
  <r>
    <s v="Macedonia"/>
    <x v="4"/>
    <x v="4"/>
    <n v="0"/>
    <n v="0"/>
    <n v="1"/>
    <x v="6"/>
    <n v="0"/>
    <n v="0"/>
    <n v="0"/>
  </r>
  <r>
    <s v="Malezja"/>
    <x v="0"/>
    <x v="1"/>
    <n v="0"/>
    <n v="3"/>
    <n v="3"/>
    <x v="0"/>
    <n v="0"/>
    <n v="0"/>
    <n v="0"/>
  </r>
  <r>
    <s v="Maroko"/>
    <x v="1"/>
    <x v="0"/>
    <n v="6"/>
    <n v="5"/>
    <n v="11"/>
    <x v="4"/>
    <n v="0"/>
    <n v="0"/>
    <n v="0"/>
  </r>
  <r>
    <s v="Mauritius"/>
    <x v="1"/>
    <x v="8"/>
    <n v="0"/>
    <n v="0"/>
    <n v="1"/>
    <x v="0"/>
    <n v="0"/>
    <n v="0"/>
    <n v="0"/>
  </r>
  <r>
    <s v="Meksyk"/>
    <x v="5"/>
    <x v="14"/>
    <n v="13"/>
    <n v="21"/>
    <n v="28"/>
    <x v="17"/>
    <n v="0"/>
    <n v="0"/>
    <n v="0"/>
  </r>
  <r>
    <s v="Moldawia"/>
    <x v="4"/>
    <x v="4"/>
    <n v="0"/>
    <n v="2"/>
    <n v="5"/>
    <x v="4"/>
    <n v="0"/>
    <n v="0"/>
    <n v="0"/>
  </r>
  <r>
    <s v="Mongolia"/>
    <x v="0"/>
    <x v="1"/>
    <n v="2"/>
    <n v="9"/>
    <n v="13"/>
    <x v="12"/>
    <n v="0"/>
    <n v="0"/>
    <n v="0"/>
  </r>
  <r>
    <s v="Mozambik"/>
    <x v="1"/>
    <x v="11"/>
    <n v="1"/>
    <n v="0"/>
    <n v="1"/>
    <x v="0"/>
    <n v="0"/>
    <n v="0"/>
    <n v="0"/>
  </r>
  <r>
    <s v="Namibia"/>
    <x v="1"/>
    <x v="15"/>
    <n v="0"/>
    <n v="4"/>
    <n v="0"/>
    <x v="0"/>
    <n v="0"/>
    <n v="0"/>
    <n v="0"/>
  </r>
  <r>
    <s v="Niemcy"/>
    <x v="4"/>
    <x v="7"/>
    <n v="174"/>
    <n v="182"/>
    <n v="217"/>
    <x v="18"/>
    <n v="78"/>
    <n v="78"/>
    <n v="53"/>
  </r>
  <r>
    <s v="RFN"/>
    <x v="4"/>
    <x v="4"/>
    <n v="56"/>
    <n v="67"/>
    <n v="81"/>
    <x v="8"/>
    <n v="11"/>
    <n v="15"/>
    <n v="13"/>
  </r>
  <r>
    <s v="Wspolna Reprezentacja Niemiec"/>
    <x v="4"/>
    <x v="25"/>
    <n v="28"/>
    <n v="54"/>
    <n v="36"/>
    <x v="1"/>
    <n v="8"/>
    <n v="6"/>
    <n v="5"/>
  </r>
  <r>
    <s v="NRD"/>
    <x v="4"/>
    <x v="4"/>
    <n v="153"/>
    <n v="129"/>
    <n v="127"/>
    <x v="4"/>
    <n v="39"/>
    <n v="36"/>
    <n v="35"/>
  </r>
  <r>
    <s v="Niger"/>
    <x v="1"/>
    <x v="9"/>
    <n v="0"/>
    <n v="0"/>
    <n v="1"/>
    <x v="0"/>
    <n v="0"/>
    <n v="0"/>
    <n v="0"/>
  </r>
  <r>
    <s v="Nigeria"/>
    <x v="1"/>
    <x v="7"/>
    <n v="3"/>
    <n v="8"/>
    <n v="12"/>
    <x v="0"/>
    <n v="0"/>
    <n v="0"/>
    <n v="0"/>
  </r>
  <r>
    <s v="Norwegia"/>
    <x v="4"/>
    <x v="21"/>
    <n v="56"/>
    <n v="49"/>
    <n v="43"/>
    <x v="5"/>
    <n v="118"/>
    <n v="111"/>
    <n v="100"/>
  </r>
  <r>
    <s v="Nowa Zelandia"/>
    <x v="3"/>
    <x v="14"/>
    <n v="42"/>
    <n v="18"/>
    <n v="39"/>
    <x v="19"/>
    <n v="0"/>
    <n v="1"/>
    <n v="0"/>
  </r>
  <r>
    <s v="Pakistan"/>
    <x v="0"/>
    <x v="17"/>
    <n v="3"/>
    <n v="3"/>
    <n v="4"/>
    <x v="2"/>
    <n v="0"/>
    <n v="0"/>
    <n v="0"/>
  </r>
  <r>
    <s v="Panama"/>
    <x v="2"/>
    <x v="17"/>
    <n v="1"/>
    <n v="0"/>
    <n v="2"/>
    <x v="0"/>
    <n v="0"/>
    <n v="0"/>
    <n v="0"/>
  </r>
  <r>
    <s v="Paragwaj"/>
    <x v="2"/>
    <x v="9"/>
    <n v="0"/>
    <n v="1"/>
    <n v="0"/>
    <x v="13"/>
    <n v="0"/>
    <n v="0"/>
    <n v="0"/>
  </r>
  <r>
    <s v="Peru"/>
    <x v="2"/>
    <x v="10"/>
    <n v="1"/>
    <n v="3"/>
    <n v="0"/>
    <x v="2"/>
    <n v="0"/>
    <n v="0"/>
    <n v="0"/>
  </r>
  <r>
    <s v="Polska"/>
    <x v="4"/>
    <x v="20"/>
    <n v="64"/>
    <n v="82"/>
    <n v="125"/>
    <x v="5"/>
    <n v="6"/>
    <n v="7"/>
    <n v="7"/>
  </r>
  <r>
    <s v="Portoryko"/>
    <x v="5"/>
    <x v="10"/>
    <n v="0"/>
    <n v="2"/>
    <n v="6"/>
    <x v="4"/>
    <n v="0"/>
    <n v="0"/>
    <n v="0"/>
  </r>
  <r>
    <s v="Portugalia"/>
    <x v="4"/>
    <x v="3"/>
    <n v="4"/>
    <n v="8"/>
    <n v="11"/>
    <x v="8"/>
    <n v="0"/>
    <n v="0"/>
    <n v="0"/>
  </r>
  <r>
    <s v="Republika Poludniowej Afryki"/>
    <x v="1"/>
    <x v="24"/>
    <n v="23"/>
    <n v="26"/>
    <n v="27"/>
    <x v="4"/>
    <n v="0"/>
    <n v="0"/>
    <n v="0"/>
  </r>
  <r>
    <s v="Rosja"/>
    <x v="4"/>
    <x v="4"/>
    <n v="133"/>
    <n v="122"/>
    <n v="142"/>
    <x v="4"/>
    <n v="49"/>
    <n v="40"/>
    <n v="35"/>
  </r>
  <r>
    <s v="Imperium Rosyjskie"/>
    <x v="4"/>
    <x v="25"/>
    <n v="1"/>
    <n v="4"/>
    <n v="3"/>
    <x v="0"/>
    <n v="0"/>
    <n v="0"/>
    <n v="0"/>
  </r>
  <r>
    <s v="Rumunia"/>
    <x v="4"/>
    <x v="20"/>
    <n v="88"/>
    <n v="94"/>
    <n v="119"/>
    <x v="7"/>
    <n v="0"/>
    <n v="0"/>
    <n v="1"/>
  </r>
  <r>
    <s v="Senegal"/>
    <x v="1"/>
    <x v="0"/>
    <n v="0"/>
    <n v="1"/>
    <n v="0"/>
    <x v="6"/>
    <n v="0"/>
    <n v="0"/>
    <n v="0"/>
  </r>
  <r>
    <s v="Serbia"/>
    <x v="4"/>
    <x v="25"/>
    <n v="1"/>
    <n v="2"/>
    <n v="4"/>
    <x v="2"/>
    <n v="0"/>
    <n v="0"/>
    <n v="0"/>
  </r>
  <r>
    <s v="Serbia i Czarnogora"/>
    <x v="4"/>
    <x v="26"/>
    <n v="0"/>
    <n v="2"/>
    <n v="0"/>
    <x v="13"/>
    <n v="0"/>
    <n v="0"/>
    <n v="0"/>
  </r>
  <r>
    <s v="Singapur"/>
    <x v="0"/>
    <x v="7"/>
    <n v="0"/>
    <n v="2"/>
    <n v="2"/>
    <x v="0"/>
    <n v="0"/>
    <n v="0"/>
    <n v="0"/>
  </r>
  <r>
    <s v="Slowacja"/>
    <x v="4"/>
    <x v="4"/>
    <n v="7"/>
    <n v="9"/>
    <n v="8"/>
    <x v="4"/>
    <n v="2"/>
    <n v="2"/>
    <n v="1"/>
  </r>
  <r>
    <s v="Slowenia"/>
    <x v="4"/>
    <x v="15"/>
    <n v="4"/>
    <n v="6"/>
    <n v="9"/>
    <x v="8"/>
    <n v="2"/>
    <n v="4"/>
    <n v="9"/>
  </r>
  <r>
    <s v="Sri Lanka"/>
    <x v="0"/>
    <x v="17"/>
    <n v="0"/>
    <n v="2"/>
    <n v="0"/>
    <x v="0"/>
    <n v="0"/>
    <n v="0"/>
    <n v="0"/>
  </r>
  <r>
    <s v="StanyZjednoczone"/>
    <x v="5"/>
    <x v="6"/>
    <n v="976"/>
    <n v="758"/>
    <n v="666"/>
    <x v="5"/>
    <n v="96"/>
    <n v="102"/>
    <n v="83"/>
  </r>
  <r>
    <s v="Sudan"/>
    <x v="1"/>
    <x v="9"/>
    <n v="0"/>
    <n v="1"/>
    <n v="0"/>
    <x v="0"/>
    <n v="0"/>
    <n v="0"/>
    <n v="0"/>
  </r>
  <r>
    <s v="Surinam"/>
    <x v="2"/>
    <x v="9"/>
    <n v="1"/>
    <n v="0"/>
    <n v="1"/>
    <x v="0"/>
    <n v="0"/>
    <n v="0"/>
    <n v="0"/>
  </r>
  <r>
    <s v="Syria"/>
    <x v="0"/>
    <x v="1"/>
    <n v="1"/>
    <n v="1"/>
    <n v="1"/>
    <x v="0"/>
    <n v="0"/>
    <n v="0"/>
    <n v="0"/>
  </r>
  <r>
    <s v="Szwajcaria"/>
    <x v="4"/>
    <x v="22"/>
    <n v="47"/>
    <n v="73"/>
    <n v="65"/>
    <x v="5"/>
    <n v="50"/>
    <n v="40"/>
    <n v="48"/>
  </r>
  <r>
    <s v="Szwecja"/>
    <x v="4"/>
    <x v="6"/>
    <n v="143"/>
    <n v="164"/>
    <n v="176"/>
    <x v="5"/>
    <n v="50"/>
    <n v="40"/>
    <n v="54"/>
  </r>
  <r>
    <s v="Tadzykistan"/>
    <x v="0"/>
    <x v="4"/>
    <n v="0"/>
    <n v="1"/>
    <n v="2"/>
    <x v="15"/>
    <n v="0"/>
    <n v="0"/>
    <n v="0"/>
  </r>
  <r>
    <s v="Tajlandia"/>
    <x v="0"/>
    <x v="7"/>
    <n v="7"/>
    <n v="6"/>
    <n v="11"/>
    <x v="1"/>
    <n v="0"/>
    <n v="0"/>
    <n v="0"/>
  </r>
  <r>
    <s v="Tanzania"/>
    <x v="1"/>
    <x v="1"/>
    <n v="0"/>
    <n v="2"/>
    <n v="0"/>
    <x v="0"/>
    <n v="0"/>
    <n v="0"/>
    <n v="0"/>
  </r>
  <r>
    <s v="Togo"/>
    <x v="1"/>
    <x v="11"/>
    <n v="0"/>
    <n v="0"/>
    <n v="1"/>
    <x v="13"/>
    <n v="0"/>
    <n v="0"/>
    <n v="0"/>
  </r>
  <r>
    <s v="Tonga"/>
    <x v="3"/>
    <x v="8"/>
    <n v="0"/>
    <n v="1"/>
    <n v="0"/>
    <x v="13"/>
    <n v="0"/>
    <n v="0"/>
    <n v="0"/>
  </r>
  <r>
    <s v="Trynidad i Tobago"/>
    <x v="5"/>
    <x v="17"/>
    <n v="2"/>
    <n v="5"/>
    <n v="11"/>
    <x v="1"/>
    <n v="0"/>
    <n v="0"/>
    <n v="0"/>
  </r>
  <r>
    <s v="Tunezja"/>
    <x v="1"/>
    <x v="0"/>
    <n v="3"/>
    <n v="3"/>
    <n v="4"/>
    <x v="0"/>
    <n v="0"/>
    <n v="0"/>
    <n v="0"/>
  </r>
  <r>
    <s v="Turcja"/>
    <x v="0"/>
    <x v="12"/>
    <n v="39"/>
    <n v="25"/>
    <n v="24"/>
    <x v="10"/>
    <n v="0"/>
    <n v="0"/>
    <n v="0"/>
  </r>
  <r>
    <s v="Uganda"/>
    <x v="1"/>
    <x v="23"/>
    <n v="2"/>
    <n v="3"/>
    <n v="2"/>
    <x v="0"/>
    <n v="0"/>
    <n v="0"/>
    <n v="0"/>
  </r>
  <r>
    <s v="Ukraina"/>
    <x v="4"/>
    <x v="4"/>
    <n v="33"/>
    <n v="27"/>
    <n v="55"/>
    <x v="4"/>
    <n v="2"/>
    <n v="1"/>
    <n v="4"/>
  </r>
  <r>
    <s v="Urugwaj"/>
    <x v="2"/>
    <x v="20"/>
    <n v="2"/>
    <n v="2"/>
    <n v="6"/>
    <x v="13"/>
    <n v="0"/>
    <n v="0"/>
    <n v="0"/>
  </r>
  <r>
    <s v="Uzbekistan"/>
    <x v="0"/>
    <x v="4"/>
    <n v="5"/>
    <n v="5"/>
    <n v="10"/>
    <x v="4"/>
    <n v="1"/>
    <n v="0"/>
    <n v="0"/>
  </r>
  <r>
    <s v="Wenezuela"/>
    <x v="2"/>
    <x v="10"/>
    <n v="2"/>
    <n v="2"/>
    <n v="8"/>
    <x v="15"/>
    <n v="0"/>
    <n v="0"/>
    <n v="0"/>
  </r>
  <r>
    <s v="Wegry"/>
    <x v="4"/>
    <x v="5"/>
    <n v="167"/>
    <n v="144"/>
    <n v="165"/>
    <x v="5"/>
    <n v="0"/>
    <n v="2"/>
    <n v="4"/>
  </r>
  <r>
    <s v="Wielka Brytania"/>
    <x v="4"/>
    <x v="22"/>
    <n v="236"/>
    <n v="272"/>
    <n v="272"/>
    <x v="5"/>
    <n v="10"/>
    <n v="4"/>
    <n v="12"/>
  </r>
  <r>
    <s v="Wietnam"/>
    <x v="0"/>
    <x v="23"/>
    <n v="0"/>
    <n v="2"/>
    <n v="0"/>
    <x v="0"/>
    <n v="0"/>
    <n v="0"/>
    <n v="0"/>
  </r>
  <r>
    <s v="Wlochy"/>
    <x v="4"/>
    <x v="6"/>
    <n v="198"/>
    <n v="166"/>
    <n v="185"/>
    <x v="5"/>
    <n v="37"/>
    <n v="34"/>
    <n v="43"/>
  </r>
  <r>
    <s v="WNP"/>
    <x v="4"/>
    <x v="26"/>
    <n v="45"/>
    <n v="38"/>
    <n v="29"/>
    <x v="13"/>
    <n v="9"/>
    <n v="6"/>
    <n v="8"/>
  </r>
  <r>
    <s v="Wybrzeze Kosci Sloniowej"/>
    <x v="1"/>
    <x v="1"/>
    <n v="0"/>
    <n v="1"/>
    <n v="0"/>
    <x v="0"/>
    <n v="0"/>
    <n v="0"/>
    <n v="0"/>
  </r>
  <r>
    <s v="Wyspy Dziewicze Stanow Zjednoczonych"/>
    <x v="5"/>
    <x v="9"/>
    <n v="0"/>
    <n v="1"/>
    <n v="0"/>
    <x v="8"/>
    <n v="0"/>
    <n v="0"/>
    <n v="0"/>
  </r>
  <r>
    <s v="Zambia"/>
    <x v="1"/>
    <x v="1"/>
    <n v="0"/>
    <n v="1"/>
    <n v="1"/>
    <x v="0"/>
    <n v="0"/>
    <n v="0"/>
    <n v="0"/>
  </r>
  <r>
    <s v="Zimbabwe"/>
    <x v="1"/>
    <x v="1"/>
    <n v="3"/>
    <n v="4"/>
    <n v="1"/>
    <x v="13"/>
    <n v="0"/>
    <n v="0"/>
    <n v="0"/>
  </r>
  <r>
    <s v="Zjednoczone Emiraty Arabskie"/>
    <x v="0"/>
    <x v="8"/>
    <n v="1"/>
    <n v="0"/>
    <n v="0"/>
    <x v="0"/>
    <n v="0"/>
    <n v="0"/>
    <n v="0"/>
  </r>
  <r>
    <s v="ZSRR"/>
    <x v="4"/>
    <x v="11"/>
    <n v="395"/>
    <n v="319"/>
    <n v="296"/>
    <x v="14"/>
    <n v="78"/>
    <n v="57"/>
    <n v="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n v="13"/>
    <n v="0"/>
    <n v="0"/>
    <n v="2"/>
    <n v="0"/>
    <n v="0"/>
    <n v="0"/>
    <n v="0"/>
    <n v="2"/>
  </r>
  <r>
    <x v="1"/>
    <x v="1"/>
    <n v="12"/>
    <n v="5"/>
    <n v="2"/>
    <n v="8"/>
    <n v="3"/>
    <n v="0"/>
    <n v="0"/>
    <n v="0"/>
    <n v="15"/>
  </r>
  <r>
    <x v="2"/>
    <x v="2"/>
    <n v="13"/>
    <n v="0"/>
    <n v="1"/>
    <n v="0"/>
    <n v="2"/>
    <n v="0"/>
    <n v="0"/>
    <n v="0"/>
    <n v="1"/>
  </r>
  <r>
    <x v="3"/>
    <x v="0"/>
    <n v="10"/>
    <n v="0"/>
    <n v="1"/>
    <n v="2"/>
    <n v="0"/>
    <n v="0"/>
    <n v="0"/>
    <n v="0"/>
    <n v="3"/>
  </r>
  <r>
    <x v="4"/>
    <x v="2"/>
    <n v="23"/>
    <n v="18"/>
    <n v="24"/>
    <n v="28"/>
    <n v="18"/>
    <n v="0"/>
    <n v="0"/>
    <n v="0"/>
    <n v="70"/>
  </r>
  <r>
    <x v="5"/>
    <x v="0"/>
    <n v="5"/>
    <n v="1"/>
    <n v="2"/>
    <n v="9"/>
    <n v="6"/>
    <n v="0"/>
    <n v="0"/>
    <n v="0"/>
    <n v="12"/>
  </r>
  <r>
    <x v="6"/>
    <x v="3"/>
    <n v="25"/>
    <n v="138"/>
    <n v="153"/>
    <n v="177"/>
    <n v="18"/>
    <n v="5"/>
    <n v="3"/>
    <n v="4"/>
    <n v="480"/>
  </r>
  <r>
    <x v="7"/>
    <x v="4"/>
    <n v="26"/>
    <n v="18"/>
    <n v="33"/>
    <n v="35"/>
    <n v="22"/>
    <n v="59"/>
    <n v="78"/>
    <n v="81"/>
    <n v="304"/>
  </r>
  <r>
    <x v="8"/>
    <x v="0"/>
    <n v="5"/>
    <n v="6"/>
    <n v="5"/>
    <n v="15"/>
    <n v="5"/>
    <n v="0"/>
    <n v="0"/>
    <n v="0"/>
    <n v="26"/>
  </r>
  <r>
    <x v="9"/>
    <x v="5"/>
    <n v="15"/>
    <n v="5"/>
    <n v="2"/>
    <n v="5"/>
    <n v="0"/>
    <n v="0"/>
    <n v="0"/>
    <n v="0"/>
    <n v="12"/>
  </r>
  <r>
    <x v="10"/>
    <x v="0"/>
    <n v="8"/>
    <n v="0"/>
    <n v="0"/>
    <n v="1"/>
    <n v="0"/>
    <n v="0"/>
    <n v="0"/>
    <n v="0"/>
    <n v="1"/>
  </r>
  <r>
    <x v="11"/>
    <x v="5"/>
    <n v="11"/>
    <n v="0"/>
    <n v="0"/>
    <n v="1"/>
    <n v="0"/>
    <n v="0"/>
    <n v="0"/>
    <n v="0"/>
    <n v="1"/>
  </r>
  <r>
    <x v="12"/>
    <x v="4"/>
    <n v="25"/>
    <n v="37"/>
    <n v="52"/>
    <n v="53"/>
    <n v="20"/>
    <n v="1"/>
    <n v="1"/>
    <n v="3"/>
    <n v="147"/>
  </r>
  <r>
    <x v="13"/>
    <x v="5"/>
    <n v="17"/>
    <n v="0"/>
    <n v="0"/>
    <n v="1"/>
    <n v="7"/>
    <n v="0"/>
    <n v="0"/>
    <n v="0"/>
    <n v="1"/>
  </r>
  <r>
    <x v="14"/>
    <x v="4"/>
    <n v="5"/>
    <n v="12"/>
    <n v="24"/>
    <n v="40"/>
    <n v="6"/>
    <n v="6"/>
    <n v="4"/>
    <n v="5"/>
    <n v="91"/>
  </r>
  <r>
    <x v="15"/>
    <x v="0"/>
    <n v="9"/>
    <n v="0"/>
    <n v="1"/>
    <n v="0"/>
    <n v="0"/>
    <n v="0"/>
    <n v="0"/>
    <n v="0"/>
    <n v="1"/>
  </r>
  <r>
    <x v="16"/>
    <x v="2"/>
    <n v="21"/>
    <n v="23"/>
    <n v="30"/>
    <n v="55"/>
    <n v="7"/>
    <n v="0"/>
    <n v="0"/>
    <n v="0"/>
    <n v="108"/>
  </r>
  <r>
    <x v="17"/>
    <x v="4"/>
    <n v="19"/>
    <n v="51"/>
    <n v="85"/>
    <n v="78"/>
    <n v="19"/>
    <n v="1"/>
    <n v="2"/>
    <n v="3"/>
    <n v="220"/>
  </r>
  <r>
    <x v="18"/>
    <x v="1"/>
    <n v="5"/>
    <n v="1"/>
    <n v="0"/>
    <n v="0"/>
    <n v="0"/>
    <n v="0"/>
    <n v="0"/>
    <n v="0"/>
    <n v="1"/>
  </r>
  <r>
    <x v="19"/>
    <x v="2"/>
    <n v="22"/>
    <n v="2"/>
    <n v="7"/>
    <n v="4"/>
    <n v="16"/>
    <n v="0"/>
    <n v="0"/>
    <n v="0"/>
    <n v="13"/>
  </r>
  <r>
    <x v="20"/>
    <x v="0"/>
    <n v="9"/>
    <n v="201"/>
    <n v="144"/>
    <n v="128"/>
    <n v="10"/>
    <n v="12"/>
    <n v="22"/>
    <n v="19"/>
    <n v="526"/>
  </r>
  <r>
    <x v="21"/>
    <x v="4"/>
    <n v="6"/>
    <n v="6"/>
    <n v="7"/>
    <n v="10"/>
    <n v="7"/>
    <n v="4"/>
    <n v="6"/>
    <n v="1"/>
    <n v="34"/>
  </r>
  <r>
    <x v="22"/>
    <x v="4"/>
    <n v="9"/>
    <n v="0"/>
    <n v="1"/>
    <n v="0"/>
    <n v="10"/>
    <n v="0"/>
    <n v="0"/>
    <n v="0"/>
    <n v="1"/>
  </r>
  <r>
    <x v="23"/>
    <x v="4"/>
    <n v="2"/>
    <n v="0"/>
    <n v="1"/>
    <n v="0"/>
    <n v="2"/>
    <n v="0"/>
    <n v="0"/>
    <n v="0"/>
    <n v="1"/>
  </r>
  <r>
    <x v="24"/>
    <x v="4"/>
    <n v="16"/>
    <n v="49"/>
    <n v="49"/>
    <n v="45"/>
    <n v="16"/>
    <n v="2"/>
    <n v="8"/>
    <n v="15"/>
    <n v="168"/>
  </r>
  <r>
    <x v="25"/>
    <x v="4"/>
    <n v="5"/>
    <n v="14"/>
    <n v="15"/>
    <n v="15"/>
    <n v="6"/>
    <n v="7"/>
    <n v="9"/>
    <n v="8"/>
    <n v="68"/>
  </r>
  <r>
    <x v="26"/>
    <x v="4"/>
    <n v="26"/>
    <n v="43"/>
    <n v="68"/>
    <n v="68"/>
    <n v="13"/>
    <n v="0"/>
    <n v="1"/>
    <n v="0"/>
    <n v="180"/>
  </r>
  <r>
    <x v="27"/>
    <x v="5"/>
    <n v="13"/>
    <n v="3"/>
    <n v="2"/>
    <n v="1"/>
    <n v="0"/>
    <n v="0"/>
    <n v="0"/>
    <n v="0"/>
    <n v="6"/>
  </r>
  <r>
    <x v="28"/>
    <x v="1"/>
    <n v="7"/>
    <n v="0"/>
    <n v="0"/>
    <n v="1"/>
    <n v="0"/>
    <n v="0"/>
    <n v="0"/>
    <n v="0"/>
    <n v="1"/>
  </r>
  <r>
    <x v="29"/>
    <x v="1"/>
    <n v="21"/>
    <n v="7"/>
    <n v="9"/>
    <n v="10"/>
    <n v="1"/>
    <n v="0"/>
    <n v="0"/>
    <n v="0"/>
    <n v="26"/>
  </r>
  <r>
    <x v="30"/>
    <x v="2"/>
    <n v="13"/>
    <n v="1"/>
    <n v="1"/>
    <n v="0"/>
    <n v="0"/>
    <n v="0"/>
    <n v="0"/>
    <n v="0"/>
    <n v="2"/>
  </r>
  <r>
    <x v="31"/>
    <x v="1"/>
    <n v="4"/>
    <n v="0"/>
    <n v="0"/>
    <n v="1"/>
    <n v="0"/>
    <n v="0"/>
    <n v="0"/>
    <n v="0"/>
    <n v="1"/>
  </r>
  <r>
    <x v="32"/>
    <x v="4"/>
    <n v="11"/>
    <n v="9"/>
    <n v="9"/>
    <n v="15"/>
    <n v="9"/>
    <n v="4"/>
    <n v="2"/>
    <n v="1"/>
    <n v="40"/>
  </r>
  <r>
    <x v="33"/>
    <x v="1"/>
    <n v="12"/>
    <n v="21"/>
    <n v="7"/>
    <n v="17"/>
    <n v="2"/>
    <n v="0"/>
    <n v="0"/>
    <n v="0"/>
    <n v="45"/>
  </r>
  <r>
    <x v="34"/>
    <x v="0"/>
    <n v="20"/>
    <n v="0"/>
    <n v="2"/>
    <n v="7"/>
    <n v="4"/>
    <n v="0"/>
    <n v="0"/>
    <n v="0"/>
    <n v="9"/>
  </r>
  <r>
    <x v="35"/>
    <x v="4"/>
    <n v="24"/>
    <n v="101"/>
    <n v="84"/>
    <n v="117"/>
    <n v="22"/>
    <n v="42"/>
    <n v="62"/>
    <n v="56"/>
    <n v="462"/>
  </r>
  <r>
    <x v="36"/>
    <x v="4"/>
    <n v="27"/>
    <n v="202"/>
    <n v="223"/>
    <n v="246"/>
    <n v="22"/>
    <n v="31"/>
    <n v="31"/>
    <n v="47"/>
    <n v="780"/>
  </r>
  <r>
    <x v="37"/>
    <x v="1"/>
    <n v="9"/>
    <n v="0"/>
    <n v="1"/>
    <n v="0"/>
    <n v="0"/>
    <n v="0"/>
    <n v="0"/>
    <n v="0"/>
    <n v="1"/>
  </r>
  <r>
    <x v="38"/>
    <x v="1"/>
    <n v="13"/>
    <n v="0"/>
    <n v="1"/>
    <n v="3"/>
    <n v="1"/>
    <n v="0"/>
    <n v="0"/>
    <n v="0"/>
    <n v="4"/>
  </r>
  <r>
    <x v="39"/>
    <x v="4"/>
    <n v="27"/>
    <n v="30"/>
    <n v="42"/>
    <n v="38"/>
    <n v="18"/>
    <n v="0"/>
    <n v="0"/>
    <n v="0"/>
    <n v="110"/>
  </r>
  <r>
    <x v="40"/>
    <x v="0"/>
    <n v="5"/>
    <n v="6"/>
    <n v="5"/>
    <n v="14"/>
    <n v="6"/>
    <n v="0"/>
    <n v="0"/>
    <n v="0"/>
    <n v="25"/>
  </r>
  <r>
    <x v="41"/>
    <x v="2"/>
    <n v="16"/>
    <n v="0"/>
    <n v="0"/>
    <n v="1"/>
    <n v="0"/>
    <n v="0"/>
    <n v="0"/>
    <n v="0"/>
    <n v="1"/>
  </r>
  <r>
    <x v="42"/>
    <x v="5"/>
    <n v="14"/>
    <n v="0"/>
    <n v="1"/>
    <n v="1"/>
    <n v="0"/>
    <n v="0"/>
    <n v="0"/>
    <n v="0"/>
    <n v="2"/>
  </r>
  <r>
    <x v="43"/>
    <x v="4"/>
    <n v="22"/>
    <n v="37"/>
    <n v="59"/>
    <n v="35"/>
    <n v="19"/>
    <n v="1"/>
    <n v="0"/>
    <n v="1"/>
    <n v="133"/>
  </r>
  <r>
    <x v="44"/>
    <x v="4"/>
    <n v="25"/>
    <n v="77"/>
    <n v="85"/>
    <n v="104"/>
    <n v="20"/>
    <n v="37"/>
    <n v="38"/>
    <n v="35"/>
    <n v="376"/>
  </r>
  <r>
    <x v="45"/>
    <x v="0"/>
    <n v="15"/>
    <n v="1"/>
    <n v="1"/>
    <n v="1"/>
    <n v="4"/>
    <n v="0"/>
    <n v="0"/>
    <n v="0"/>
    <n v="3"/>
  </r>
  <r>
    <x v="46"/>
    <x v="0"/>
    <n v="23"/>
    <n v="9"/>
    <n v="6"/>
    <n v="11"/>
    <n v="9"/>
    <n v="0"/>
    <n v="0"/>
    <n v="0"/>
    <n v="26"/>
  </r>
  <r>
    <x v="47"/>
    <x v="0"/>
    <n v="14"/>
    <n v="6"/>
    <n v="10"/>
    <n v="11"/>
    <n v="0"/>
    <n v="0"/>
    <n v="0"/>
    <n v="0"/>
    <n v="27"/>
  </r>
  <r>
    <x v="48"/>
    <x v="0"/>
    <n v="13"/>
    <n v="0"/>
    <n v="0"/>
    <n v="1"/>
    <n v="0"/>
    <n v="0"/>
    <n v="0"/>
    <n v="0"/>
    <n v="1"/>
  </r>
  <r>
    <x v="49"/>
    <x v="0"/>
    <n v="15"/>
    <n v="15"/>
    <n v="20"/>
    <n v="25"/>
    <n v="10"/>
    <n v="0"/>
    <n v="0"/>
    <n v="0"/>
    <n v="60"/>
  </r>
  <r>
    <x v="50"/>
    <x v="4"/>
    <n v="20"/>
    <n v="9"/>
    <n v="8"/>
    <n v="11"/>
    <n v="6"/>
    <n v="0"/>
    <n v="0"/>
    <n v="0"/>
    <n v="28"/>
  </r>
  <r>
    <x v="51"/>
    <x v="4"/>
    <n v="19"/>
    <n v="0"/>
    <n v="2"/>
    <n v="2"/>
    <n v="17"/>
    <n v="0"/>
    <n v="0"/>
    <n v="0"/>
    <n v="4"/>
  </r>
  <r>
    <x v="52"/>
    <x v="0"/>
    <n v="15"/>
    <n v="1"/>
    <n v="1"/>
    <n v="5"/>
    <n v="6"/>
    <n v="0"/>
    <n v="0"/>
    <n v="0"/>
    <n v="7"/>
  </r>
  <r>
    <x v="53"/>
    <x v="5"/>
    <n v="16"/>
    <n v="17"/>
    <n v="30"/>
    <n v="20"/>
    <n v="7"/>
    <n v="0"/>
    <n v="0"/>
    <n v="0"/>
    <n v="67"/>
  </r>
  <r>
    <x v="54"/>
    <x v="0"/>
    <n v="21"/>
    <n v="130"/>
    <n v="126"/>
    <n v="142"/>
    <n v="20"/>
    <n v="10"/>
    <n v="17"/>
    <n v="18"/>
    <n v="443"/>
  </r>
  <r>
    <x v="55"/>
    <x v="4"/>
    <n v="18"/>
    <n v="28"/>
    <n v="31"/>
    <n v="31"/>
    <n v="16"/>
    <n v="0"/>
    <n v="3"/>
    <n v="1"/>
    <n v="94"/>
  </r>
  <r>
    <x v="56"/>
    <x v="1"/>
    <n v="13"/>
    <n v="3"/>
    <n v="1"/>
    <n v="1"/>
    <n v="1"/>
    <n v="0"/>
    <n v="0"/>
    <n v="0"/>
    <n v="5"/>
  </r>
  <r>
    <x v="57"/>
    <x v="5"/>
    <n v="25"/>
    <n v="59"/>
    <n v="99"/>
    <n v="120"/>
    <n v="22"/>
    <n v="62"/>
    <n v="55"/>
    <n v="53"/>
    <n v="448"/>
  </r>
  <r>
    <x v="58"/>
    <x v="0"/>
    <n v="8"/>
    <n v="0"/>
    <n v="0"/>
    <n v="4"/>
    <n v="0"/>
    <n v="0"/>
    <n v="0"/>
    <n v="0"/>
    <n v="4"/>
  </r>
  <r>
    <x v="59"/>
    <x v="0"/>
    <n v="5"/>
    <n v="16"/>
    <n v="17"/>
    <n v="19"/>
    <n v="6"/>
    <n v="1"/>
    <n v="3"/>
    <n v="3"/>
    <n v="59"/>
  </r>
  <r>
    <x v="60"/>
    <x v="1"/>
    <n v="13"/>
    <n v="25"/>
    <n v="32"/>
    <n v="29"/>
    <n v="3"/>
    <n v="0"/>
    <n v="0"/>
    <n v="0"/>
    <n v="86"/>
  </r>
  <r>
    <x v="61"/>
    <x v="0"/>
    <n v="5"/>
    <n v="0"/>
    <n v="1"/>
    <n v="2"/>
    <n v="6"/>
    <n v="0"/>
    <n v="0"/>
    <n v="0"/>
    <n v="3"/>
  </r>
  <r>
    <x v="62"/>
    <x v="2"/>
    <n v="18"/>
    <n v="2"/>
    <n v="6"/>
    <n v="11"/>
    <n v="1"/>
    <n v="0"/>
    <n v="0"/>
    <n v="0"/>
    <n v="19"/>
  </r>
  <r>
    <x v="63"/>
    <x v="0"/>
    <n v="16"/>
    <n v="81"/>
    <n v="82"/>
    <n v="80"/>
    <n v="17"/>
    <n v="26"/>
    <n v="17"/>
    <n v="10"/>
    <n v="296"/>
  </r>
  <r>
    <x v="64"/>
    <x v="0"/>
    <n v="9"/>
    <n v="14"/>
    <n v="12"/>
    <n v="21"/>
    <n v="8"/>
    <n v="0"/>
    <n v="1"/>
    <n v="1"/>
    <n v="49"/>
  </r>
  <r>
    <x v="65"/>
    <x v="5"/>
    <n v="14"/>
    <n v="1"/>
    <n v="1"/>
    <n v="2"/>
    <n v="6"/>
    <n v="0"/>
    <n v="0"/>
    <n v="0"/>
    <n v="4"/>
  </r>
  <r>
    <x v="66"/>
    <x v="5"/>
    <n v="19"/>
    <n v="72"/>
    <n v="67"/>
    <n v="69"/>
    <n v="0"/>
    <n v="0"/>
    <n v="0"/>
    <n v="0"/>
    <n v="208"/>
  </r>
  <r>
    <x v="67"/>
    <x v="0"/>
    <n v="12"/>
    <n v="0"/>
    <n v="0"/>
    <n v="2"/>
    <n v="0"/>
    <n v="0"/>
    <n v="0"/>
    <n v="0"/>
    <n v="2"/>
  </r>
  <r>
    <x v="68"/>
    <x v="0"/>
    <n v="16"/>
    <n v="0"/>
    <n v="2"/>
    <n v="2"/>
    <n v="16"/>
    <n v="0"/>
    <n v="0"/>
    <n v="0"/>
    <n v="4"/>
  </r>
  <r>
    <x v="69"/>
    <x v="4"/>
    <n v="16"/>
    <n v="0"/>
    <n v="0"/>
    <n v="0"/>
    <n v="18"/>
    <n v="2"/>
    <n v="2"/>
    <n v="5"/>
    <n v="9"/>
  </r>
  <r>
    <x v="70"/>
    <x v="4"/>
    <n v="8"/>
    <n v="6"/>
    <n v="5"/>
    <n v="10"/>
    <n v="8"/>
    <n v="0"/>
    <n v="0"/>
    <n v="0"/>
    <n v="21"/>
  </r>
  <r>
    <x v="71"/>
    <x v="4"/>
    <n v="22"/>
    <n v="1"/>
    <n v="1"/>
    <n v="0"/>
    <n v="8"/>
    <n v="0"/>
    <n v="2"/>
    <n v="0"/>
    <n v="4"/>
  </r>
  <r>
    <x v="72"/>
    <x v="4"/>
    <n v="10"/>
    <n v="3"/>
    <n v="11"/>
    <n v="5"/>
    <n v="10"/>
    <n v="0"/>
    <n v="4"/>
    <n v="3"/>
    <n v="26"/>
  </r>
  <r>
    <x v="73"/>
    <x v="4"/>
    <n v="5"/>
    <n v="0"/>
    <n v="0"/>
    <n v="1"/>
    <n v="5"/>
    <n v="0"/>
    <n v="0"/>
    <n v="0"/>
    <n v="1"/>
  </r>
  <r>
    <x v="74"/>
    <x v="0"/>
    <n v="12"/>
    <n v="0"/>
    <n v="3"/>
    <n v="3"/>
    <n v="0"/>
    <n v="0"/>
    <n v="0"/>
    <n v="0"/>
    <n v="6"/>
  </r>
  <r>
    <x v="75"/>
    <x v="1"/>
    <n v="13"/>
    <n v="6"/>
    <n v="5"/>
    <n v="11"/>
    <n v="6"/>
    <n v="0"/>
    <n v="0"/>
    <n v="0"/>
    <n v="22"/>
  </r>
  <r>
    <x v="76"/>
    <x v="1"/>
    <n v="8"/>
    <n v="0"/>
    <n v="0"/>
    <n v="1"/>
    <n v="0"/>
    <n v="0"/>
    <n v="0"/>
    <n v="0"/>
    <n v="1"/>
  </r>
  <r>
    <x v="77"/>
    <x v="5"/>
    <n v="22"/>
    <n v="13"/>
    <n v="21"/>
    <n v="28"/>
    <n v="8"/>
    <n v="0"/>
    <n v="0"/>
    <n v="0"/>
    <n v="62"/>
  </r>
  <r>
    <x v="78"/>
    <x v="4"/>
    <n v="5"/>
    <n v="0"/>
    <n v="2"/>
    <n v="5"/>
    <n v="6"/>
    <n v="0"/>
    <n v="0"/>
    <n v="0"/>
    <n v="7"/>
  </r>
  <r>
    <x v="79"/>
    <x v="0"/>
    <n v="12"/>
    <n v="2"/>
    <n v="9"/>
    <n v="13"/>
    <n v="13"/>
    <n v="0"/>
    <n v="0"/>
    <n v="0"/>
    <n v="24"/>
  </r>
  <r>
    <x v="80"/>
    <x v="1"/>
    <n v="9"/>
    <n v="1"/>
    <n v="0"/>
    <n v="1"/>
    <n v="0"/>
    <n v="0"/>
    <n v="0"/>
    <n v="0"/>
    <n v="2"/>
  </r>
  <r>
    <x v="81"/>
    <x v="1"/>
    <n v="6"/>
    <n v="0"/>
    <n v="4"/>
    <n v="0"/>
    <n v="0"/>
    <n v="0"/>
    <n v="0"/>
    <n v="0"/>
    <n v="4"/>
  </r>
  <r>
    <x v="82"/>
    <x v="4"/>
    <n v="15"/>
    <n v="174"/>
    <n v="182"/>
    <n v="217"/>
    <n v="11"/>
    <n v="78"/>
    <n v="78"/>
    <n v="53"/>
    <n v="782"/>
  </r>
  <r>
    <x v="83"/>
    <x v="4"/>
    <n v="5"/>
    <n v="56"/>
    <n v="67"/>
    <n v="81"/>
    <n v="7"/>
    <n v="11"/>
    <n v="15"/>
    <n v="13"/>
    <n v="243"/>
  </r>
  <r>
    <x v="84"/>
    <x v="4"/>
    <n v="3"/>
    <n v="28"/>
    <n v="54"/>
    <n v="36"/>
    <n v="3"/>
    <n v="8"/>
    <n v="6"/>
    <n v="5"/>
    <n v="137"/>
  </r>
  <r>
    <x v="85"/>
    <x v="4"/>
    <n v="5"/>
    <n v="153"/>
    <n v="129"/>
    <n v="127"/>
    <n v="6"/>
    <n v="39"/>
    <n v="36"/>
    <n v="35"/>
    <n v="519"/>
  </r>
  <r>
    <x v="86"/>
    <x v="1"/>
    <n v="11"/>
    <n v="0"/>
    <n v="0"/>
    <n v="1"/>
    <n v="0"/>
    <n v="0"/>
    <n v="0"/>
    <n v="0"/>
    <n v="1"/>
  </r>
  <r>
    <x v="87"/>
    <x v="1"/>
    <n v="15"/>
    <n v="3"/>
    <n v="8"/>
    <n v="12"/>
    <n v="0"/>
    <n v="0"/>
    <n v="0"/>
    <n v="0"/>
    <n v="23"/>
  </r>
  <r>
    <x v="88"/>
    <x v="4"/>
    <n v="24"/>
    <n v="56"/>
    <n v="49"/>
    <n v="43"/>
    <n v="22"/>
    <n v="118"/>
    <n v="111"/>
    <n v="100"/>
    <n v="477"/>
  </r>
  <r>
    <x v="89"/>
    <x v="3"/>
    <n v="22"/>
    <n v="42"/>
    <n v="18"/>
    <n v="39"/>
    <n v="15"/>
    <n v="0"/>
    <n v="1"/>
    <n v="0"/>
    <n v="100"/>
  </r>
  <r>
    <x v="90"/>
    <x v="0"/>
    <n v="16"/>
    <n v="3"/>
    <n v="3"/>
    <n v="4"/>
    <n v="2"/>
    <n v="0"/>
    <n v="0"/>
    <n v="0"/>
    <n v="10"/>
  </r>
  <r>
    <x v="91"/>
    <x v="2"/>
    <n v="16"/>
    <n v="1"/>
    <n v="0"/>
    <n v="2"/>
    <n v="0"/>
    <n v="0"/>
    <n v="0"/>
    <n v="0"/>
    <n v="3"/>
  </r>
  <r>
    <x v="92"/>
    <x v="2"/>
    <n v="11"/>
    <n v="0"/>
    <n v="1"/>
    <n v="0"/>
    <n v="1"/>
    <n v="0"/>
    <n v="0"/>
    <n v="0"/>
    <n v="1"/>
  </r>
  <r>
    <x v="93"/>
    <x v="2"/>
    <n v="17"/>
    <n v="1"/>
    <n v="3"/>
    <n v="0"/>
    <n v="2"/>
    <n v="0"/>
    <n v="0"/>
    <n v="0"/>
    <n v="4"/>
  </r>
  <r>
    <x v="94"/>
    <x v="4"/>
    <n v="20"/>
    <n v="64"/>
    <n v="82"/>
    <n v="125"/>
    <n v="22"/>
    <n v="6"/>
    <n v="7"/>
    <n v="7"/>
    <n v="291"/>
  </r>
  <r>
    <x v="95"/>
    <x v="5"/>
    <n v="17"/>
    <n v="0"/>
    <n v="2"/>
    <n v="6"/>
    <n v="6"/>
    <n v="0"/>
    <n v="0"/>
    <n v="0"/>
    <n v="8"/>
  </r>
  <r>
    <x v="96"/>
    <x v="4"/>
    <n v="23"/>
    <n v="4"/>
    <n v="8"/>
    <n v="11"/>
    <n v="7"/>
    <n v="0"/>
    <n v="0"/>
    <n v="0"/>
    <n v="23"/>
  </r>
  <r>
    <x v="97"/>
    <x v="1"/>
    <n v="18"/>
    <n v="23"/>
    <n v="26"/>
    <n v="27"/>
    <n v="6"/>
    <n v="0"/>
    <n v="0"/>
    <n v="0"/>
    <n v="76"/>
  </r>
  <r>
    <x v="98"/>
    <x v="4"/>
    <n v="5"/>
    <n v="133"/>
    <n v="122"/>
    <n v="142"/>
    <n v="6"/>
    <n v="49"/>
    <n v="40"/>
    <n v="35"/>
    <n v="521"/>
  </r>
  <r>
    <x v="99"/>
    <x v="4"/>
    <n v="3"/>
    <n v="1"/>
    <n v="4"/>
    <n v="3"/>
    <n v="0"/>
    <n v="0"/>
    <n v="0"/>
    <n v="0"/>
    <n v="8"/>
  </r>
  <r>
    <x v="100"/>
    <x v="4"/>
    <n v="20"/>
    <n v="88"/>
    <n v="94"/>
    <n v="119"/>
    <n v="20"/>
    <n v="0"/>
    <n v="0"/>
    <n v="1"/>
    <n v="302"/>
  </r>
  <r>
    <x v="101"/>
    <x v="1"/>
    <n v="13"/>
    <n v="0"/>
    <n v="1"/>
    <n v="0"/>
    <n v="5"/>
    <n v="0"/>
    <n v="0"/>
    <n v="0"/>
    <n v="1"/>
  </r>
  <r>
    <x v="102"/>
    <x v="4"/>
    <n v="3"/>
    <n v="1"/>
    <n v="2"/>
    <n v="4"/>
    <n v="2"/>
    <n v="0"/>
    <n v="0"/>
    <n v="0"/>
    <n v="7"/>
  </r>
  <r>
    <x v="103"/>
    <x v="4"/>
    <n v="1"/>
    <n v="0"/>
    <n v="2"/>
    <n v="0"/>
    <n v="1"/>
    <n v="0"/>
    <n v="0"/>
    <n v="0"/>
    <n v="2"/>
  </r>
  <r>
    <x v="104"/>
    <x v="0"/>
    <n v="15"/>
    <n v="0"/>
    <n v="2"/>
    <n v="2"/>
    <n v="0"/>
    <n v="0"/>
    <n v="0"/>
    <n v="0"/>
    <n v="4"/>
  </r>
  <r>
    <x v="105"/>
    <x v="4"/>
    <n v="5"/>
    <n v="7"/>
    <n v="9"/>
    <n v="8"/>
    <n v="6"/>
    <n v="2"/>
    <n v="2"/>
    <n v="1"/>
    <n v="29"/>
  </r>
  <r>
    <x v="106"/>
    <x v="4"/>
    <n v="6"/>
    <n v="4"/>
    <n v="6"/>
    <n v="9"/>
    <n v="7"/>
    <n v="2"/>
    <n v="4"/>
    <n v="9"/>
    <n v="34"/>
  </r>
  <r>
    <x v="107"/>
    <x v="0"/>
    <n v="16"/>
    <n v="0"/>
    <n v="2"/>
    <n v="0"/>
    <n v="0"/>
    <n v="0"/>
    <n v="0"/>
    <n v="0"/>
    <n v="2"/>
  </r>
  <r>
    <x v="108"/>
    <x v="5"/>
    <n v="26"/>
    <n v="976"/>
    <n v="758"/>
    <n v="666"/>
    <n v="22"/>
    <n v="96"/>
    <n v="102"/>
    <n v="83"/>
    <n v="2681"/>
  </r>
  <r>
    <x v="109"/>
    <x v="1"/>
    <n v="11"/>
    <n v="0"/>
    <n v="1"/>
    <n v="0"/>
    <n v="0"/>
    <n v="0"/>
    <n v="0"/>
    <n v="0"/>
    <n v="1"/>
  </r>
  <r>
    <x v="110"/>
    <x v="2"/>
    <n v="11"/>
    <n v="1"/>
    <n v="0"/>
    <n v="1"/>
    <n v="0"/>
    <n v="0"/>
    <n v="0"/>
    <n v="0"/>
    <n v="2"/>
  </r>
  <r>
    <x v="111"/>
    <x v="0"/>
    <n v="12"/>
    <n v="1"/>
    <n v="1"/>
    <n v="1"/>
    <n v="0"/>
    <n v="0"/>
    <n v="0"/>
    <n v="0"/>
    <n v="3"/>
  </r>
  <r>
    <x v="112"/>
    <x v="4"/>
    <n v="27"/>
    <n v="47"/>
    <n v="73"/>
    <n v="65"/>
    <n v="22"/>
    <n v="50"/>
    <n v="40"/>
    <n v="48"/>
    <n v="323"/>
  </r>
  <r>
    <x v="113"/>
    <x v="4"/>
    <n v="26"/>
    <n v="143"/>
    <n v="164"/>
    <n v="176"/>
    <n v="22"/>
    <n v="50"/>
    <n v="40"/>
    <n v="54"/>
    <n v="627"/>
  </r>
  <r>
    <x v="114"/>
    <x v="0"/>
    <n v="5"/>
    <n v="0"/>
    <n v="1"/>
    <n v="2"/>
    <n v="4"/>
    <n v="0"/>
    <n v="0"/>
    <n v="0"/>
    <n v="3"/>
  </r>
  <r>
    <x v="115"/>
    <x v="0"/>
    <n v="15"/>
    <n v="7"/>
    <n v="6"/>
    <n v="11"/>
    <n v="3"/>
    <n v="0"/>
    <n v="0"/>
    <n v="0"/>
    <n v="24"/>
  </r>
  <r>
    <x v="116"/>
    <x v="1"/>
    <n v="12"/>
    <n v="0"/>
    <n v="2"/>
    <n v="0"/>
    <n v="0"/>
    <n v="0"/>
    <n v="0"/>
    <n v="0"/>
    <n v="2"/>
  </r>
  <r>
    <x v="117"/>
    <x v="1"/>
    <n v="9"/>
    <n v="0"/>
    <n v="0"/>
    <n v="1"/>
    <n v="1"/>
    <n v="0"/>
    <n v="0"/>
    <n v="0"/>
    <n v="1"/>
  </r>
  <r>
    <x v="118"/>
    <x v="3"/>
    <n v="8"/>
    <n v="0"/>
    <n v="1"/>
    <n v="0"/>
    <n v="1"/>
    <n v="0"/>
    <n v="0"/>
    <n v="0"/>
    <n v="1"/>
  </r>
  <r>
    <x v="119"/>
    <x v="5"/>
    <n v="16"/>
    <n v="2"/>
    <n v="5"/>
    <n v="11"/>
    <n v="3"/>
    <n v="0"/>
    <n v="0"/>
    <n v="0"/>
    <n v="18"/>
  </r>
  <r>
    <x v="120"/>
    <x v="1"/>
    <n v="13"/>
    <n v="3"/>
    <n v="3"/>
    <n v="4"/>
    <n v="0"/>
    <n v="0"/>
    <n v="0"/>
    <n v="0"/>
    <n v="10"/>
  </r>
  <r>
    <x v="121"/>
    <x v="0"/>
    <n v="21"/>
    <n v="39"/>
    <n v="25"/>
    <n v="24"/>
    <n v="16"/>
    <n v="0"/>
    <n v="0"/>
    <n v="0"/>
    <n v="88"/>
  </r>
  <r>
    <x v="122"/>
    <x v="1"/>
    <n v="14"/>
    <n v="2"/>
    <n v="3"/>
    <n v="2"/>
    <n v="0"/>
    <n v="0"/>
    <n v="0"/>
    <n v="0"/>
    <n v="7"/>
  </r>
  <r>
    <x v="123"/>
    <x v="4"/>
    <n v="5"/>
    <n v="33"/>
    <n v="27"/>
    <n v="55"/>
    <n v="6"/>
    <n v="2"/>
    <n v="1"/>
    <n v="4"/>
    <n v="122"/>
  </r>
  <r>
    <x v="124"/>
    <x v="2"/>
    <n v="20"/>
    <n v="2"/>
    <n v="2"/>
    <n v="6"/>
    <n v="1"/>
    <n v="0"/>
    <n v="0"/>
    <n v="0"/>
    <n v="10"/>
  </r>
  <r>
    <x v="125"/>
    <x v="0"/>
    <n v="5"/>
    <n v="5"/>
    <n v="5"/>
    <n v="10"/>
    <n v="6"/>
    <n v="1"/>
    <n v="0"/>
    <n v="0"/>
    <n v="21"/>
  </r>
  <r>
    <x v="126"/>
    <x v="2"/>
    <n v="17"/>
    <n v="2"/>
    <n v="2"/>
    <n v="8"/>
    <n v="4"/>
    <n v="0"/>
    <n v="0"/>
    <n v="0"/>
    <n v="12"/>
  </r>
  <r>
    <x v="127"/>
    <x v="4"/>
    <n v="25"/>
    <n v="167"/>
    <n v="144"/>
    <n v="165"/>
    <n v="22"/>
    <n v="0"/>
    <n v="2"/>
    <n v="4"/>
    <n v="482"/>
  </r>
  <r>
    <x v="128"/>
    <x v="4"/>
    <n v="27"/>
    <n v="236"/>
    <n v="272"/>
    <n v="272"/>
    <n v="22"/>
    <n v="10"/>
    <n v="4"/>
    <n v="12"/>
    <n v="806"/>
  </r>
  <r>
    <x v="129"/>
    <x v="0"/>
    <n v="14"/>
    <n v="0"/>
    <n v="2"/>
    <n v="0"/>
    <n v="0"/>
    <n v="0"/>
    <n v="0"/>
    <n v="0"/>
    <n v="2"/>
  </r>
  <r>
    <x v="130"/>
    <x v="4"/>
    <n v="26"/>
    <n v="198"/>
    <n v="166"/>
    <n v="185"/>
    <n v="22"/>
    <n v="37"/>
    <n v="34"/>
    <n v="43"/>
    <n v="663"/>
  </r>
  <r>
    <x v="131"/>
    <x v="4"/>
    <n v="1"/>
    <n v="45"/>
    <n v="38"/>
    <n v="29"/>
    <n v="1"/>
    <n v="9"/>
    <n v="6"/>
    <n v="8"/>
    <n v="135"/>
  </r>
  <r>
    <x v="132"/>
    <x v="1"/>
    <n v="12"/>
    <n v="0"/>
    <n v="1"/>
    <n v="0"/>
    <n v="0"/>
    <n v="0"/>
    <n v="0"/>
    <n v="0"/>
    <n v="1"/>
  </r>
  <r>
    <x v="133"/>
    <x v="5"/>
    <n v="11"/>
    <n v="0"/>
    <n v="1"/>
    <n v="0"/>
    <n v="7"/>
    <n v="0"/>
    <n v="0"/>
    <n v="0"/>
    <n v="1"/>
  </r>
  <r>
    <x v="134"/>
    <x v="1"/>
    <n v="12"/>
    <n v="0"/>
    <n v="1"/>
    <n v="1"/>
    <n v="0"/>
    <n v="0"/>
    <n v="0"/>
    <n v="0"/>
    <n v="2"/>
  </r>
  <r>
    <x v="135"/>
    <x v="1"/>
    <n v="12"/>
    <n v="3"/>
    <n v="4"/>
    <n v="1"/>
    <n v="1"/>
    <n v="0"/>
    <n v="0"/>
    <n v="0"/>
    <n v="8"/>
  </r>
  <r>
    <x v="136"/>
    <x v="0"/>
    <n v="8"/>
    <n v="1"/>
    <n v="0"/>
    <n v="0"/>
    <n v="0"/>
    <n v="0"/>
    <n v="0"/>
    <n v="0"/>
    <n v="1"/>
  </r>
  <r>
    <x v="137"/>
    <x v="4"/>
    <n v="9"/>
    <n v="395"/>
    <n v="319"/>
    <n v="296"/>
    <n v="9"/>
    <n v="78"/>
    <n v="57"/>
    <n v="59"/>
    <n v="120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x v="0"/>
    <x v="0"/>
    <n v="13"/>
    <n v="0"/>
    <n v="0"/>
    <n v="2"/>
    <n v="0"/>
    <n v="0"/>
    <n v="0"/>
    <n v="0"/>
    <x v="0"/>
  </r>
  <r>
    <x v="1"/>
    <x v="1"/>
    <n v="12"/>
    <n v="5"/>
    <n v="2"/>
    <n v="8"/>
    <n v="3"/>
    <n v="0"/>
    <n v="0"/>
    <n v="0"/>
    <x v="1"/>
  </r>
  <r>
    <x v="2"/>
    <x v="2"/>
    <n v="13"/>
    <n v="0"/>
    <n v="1"/>
    <n v="0"/>
    <n v="2"/>
    <n v="0"/>
    <n v="0"/>
    <n v="0"/>
    <x v="0"/>
  </r>
  <r>
    <x v="3"/>
    <x v="0"/>
    <n v="10"/>
    <n v="0"/>
    <n v="1"/>
    <n v="2"/>
    <n v="0"/>
    <n v="0"/>
    <n v="0"/>
    <n v="0"/>
    <x v="0"/>
  </r>
  <r>
    <x v="4"/>
    <x v="2"/>
    <n v="23"/>
    <n v="18"/>
    <n v="24"/>
    <n v="28"/>
    <n v="18"/>
    <n v="0"/>
    <n v="0"/>
    <n v="0"/>
    <x v="1"/>
  </r>
  <r>
    <x v="5"/>
    <x v="0"/>
    <n v="5"/>
    <n v="1"/>
    <n v="2"/>
    <n v="9"/>
    <n v="6"/>
    <n v="0"/>
    <n v="0"/>
    <n v="0"/>
    <x v="1"/>
  </r>
  <r>
    <x v="6"/>
    <x v="3"/>
    <n v="25"/>
    <n v="138"/>
    <n v="153"/>
    <n v="177"/>
    <n v="18"/>
    <n v="5"/>
    <n v="3"/>
    <n v="4"/>
    <x v="1"/>
  </r>
  <r>
    <x v="7"/>
    <x v="4"/>
    <n v="26"/>
    <n v="18"/>
    <n v="33"/>
    <n v="35"/>
    <n v="22"/>
    <n v="59"/>
    <n v="78"/>
    <n v="81"/>
    <x v="2"/>
  </r>
  <r>
    <x v="8"/>
    <x v="0"/>
    <n v="5"/>
    <n v="6"/>
    <n v="5"/>
    <n v="15"/>
    <n v="5"/>
    <n v="0"/>
    <n v="0"/>
    <n v="0"/>
    <x v="1"/>
  </r>
  <r>
    <x v="9"/>
    <x v="5"/>
    <n v="15"/>
    <n v="5"/>
    <n v="2"/>
    <n v="5"/>
    <n v="0"/>
    <n v="0"/>
    <n v="0"/>
    <n v="0"/>
    <x v="1"/>
  </r>
  <r>
    <x v="10"/>
    <x v="0"/>
    <n v="8"/>
    <n v="0"/>
    <n v="0"/>
    <n v="1"/>
    <n v="0"/>
    <n v="0"/>
    <n v="0"/>
    <n v="0"/>
    <x v="0"/>
  </r>
  <r>
    <x v="11"/>
    <x v="5"/>
    <n v="11"/>
    <n v="0"/>
    <n v="0"/>
    <n v="1"/>
    <n v="0"/>
    <n v="0"/>
    <n v="0"/>
    <n v="0"/>
    <x v="0"/>
  </r>
  <r>
    <x v="12"/>
    <x v="4"/>
    <n v="25"/>
    <n v="37"/>
    <n v="52"/>
    <n v="53"/>
    <n v="20"/>
    <n v="1"/>
    <n v="1"/>
    <n v="3"/>
    <x v="1"/>
  </r>
  <r>
    <x v="13"/>
    <x v="5"/>
    <n v="17"/>
    <n v="0"/>
    <n v="0"/>
    <n v="1"/>
    <n v="7"/>
    <n v="0"/>
    <n v="0"/>
    <n v="0"/>
    <x v="0"/>
  </r>
  <r>
    <x v="14"/>
    <x v="4"/>
    <n v="5"/>
    <n v="12"/>
    <n v="24"/>
    <n v="40"/>
    <n v="6"/>
    <n v="6"/>
    <n v="4"/>
    <n v="5"/>
    <x v="1"/>
  </r>
  <r>
    <x v="15"/>
    <x v="0"/>
    <n v="9"/>
    <n v="0"/>
    <n v="1"/>
    <n v="0"/>
    <n v="0"/>
    <n v="0"/>
    <n v="0"/>
    <n v="0"/>
    <x v="0"/>
  </r>
  <r>
    <x v="16"/>
    <x v="2"/>
    <n v="21"/>
    <n v="23"/>
    <n v="30"/>
    <n v="55"/>
    <n v="7"/>
    <n v="0"/>
    <n v="0"/>
    <n v="0"/>
    <x v="1"/>
  </r>
  <r>
    <x v="17"/>
    <x v="4"/>
    <n v="19"/>
    <n v="51"/>
    <n v="85"/>
    <n v="78"/>
    <n v="19"/>
    <n v="1"/>
    <n v="2"/>
    <n v="3"/>
    <x v="1"/>
  </r>
  <r>
    <x v="18"/>
    <x v="1"/>
    <n v="5"/>
    <n v="1"/>
    <n v="0"/>
    <n v="0"/>
    <n v="0"/>
    <n v="0"/>
    <n v="0"/>
    <n v="0"/>
    <x v="0"/>
  </r>
  <r>
    <x v="19"/>
    <x v="2"/>
    <n v="22"/>
    <n v="2"/>
    <n v="7"/>
    <n v="4"/>
    <n v="16"/>
    <n v="0"/>
    <n v="0"/>
    <n v="0"/>
    <x v="1"/>
  </r>
  <r>
    <x v="20"/>
    <x v="0"/>
    <n v="9"/>
    <n v="201"/>
    <n v="144"/>
    <n v="128"/>
    <n v="10"/>
    <n v="12"/>
    <n v="22"/>
    <n v="19"/>
    <x v="1"/>
  </r>
  <r>
    <x v="21"/>
    <x v="4"/>
    <n v="6"/>
    <n v="6"/>
    <n v="7"/>
    <n v="10"/>
    <n v="7"/>
    <n v="4"/>
    <n v="6"/>
    <n v="1"/>
    <x v="1"/>
  </r>
  <r>
    <x v="22"/>
    <x v="4"/>
    <n v="9"/>
    <n v="0"/>
    <n v="1"/>
    <n v="0"/>
    <n v="10"/>
    <n v="0"/>
    <n v="0"/>
    <n v="0"/>
    <x v="0"/>
  </r>
  <r>
    <x v="23"/>
    <x v="4"/>
    <n v="2"/>
    <n v="0"/>
    <n v="1"/>
    <n v="0"/>
    <n v="2"/>
    <n v="0"/>
    <n v="0"/>
    <n v="0"/>
    <x v="0"/>
  </r>
  <r>
    <x v="24"/>
    <x v="4"/>
    <n v="16"/>
    <n v="49"/>
    <n v="49"/>
    <n v="45"/>
    <n v="16"/>
    <n v="2"/>
    <n v="8"/>
    <n v="15"/>
    <x v="1"/>
  </r>
  <r>
    <x v="25"/>
    <x v="4"/>
    <n v="5"/>
    <n v="14"/>
    <n v="15"/>
    <n v="15"/>
    <n v="6"/>
    <n v="7"/>
    <n v="9"/>
    <n v="8"/>
    <x v="1"/>
  </r>
  <r>
    <x v="26"/>
    <x v="4"/>
    <n v="26"/>
    <n v="43"/>
    <n v="68"/>
    <n v="68"/>
    <n v="13"/>
    <n v="0"/>
    <n v="1"/>
    <n v="0"/>
    <x v="1"/>
  </r>
  <r>
    <x v="27"/>
    <x v="5"/>
    <n v="13"/>
    <n v="3"/>
    <n v="2"/>
    <n v="1"/>
    <n v="0"/>
    <n v="0"/>
    <n v="0"/>
    <n v="0"/>
    <x v="1"/>
  </r>
  <r>
    <x v="28"/>
    <x v="1"/>
    <n v="7"/>
    <n v="0"/>
    <n v="0"/>
    <n v="1"/>
    <n v="0"/>
    <n v="0"/>
    <n v="0"/>
    <n v="0"/>
    <x v="0"/>
  </r>
  <r>
    <x v="29"/>
    <x v="1"/>
    <n v="21"/>
    <n v="7"/>
    <n v="9"/>
    <n v="10"/>
    <n v="1"/>
    <n v="0"/>
    <n v="0"/>
    <n v="0"/>
    <x v="1"/>
  </r>
  <r>
    <x v="30"/>
    <x v="2"/>
    <n v="13"/>
    <n v="1"/>
    <n v="1"/>
    <n v="0"/>
    <n v="0"/>
    <n v="0"/>
    <n v="0"/>
    <n v="0"/>
    <x v="0"/>
  </r>
  <r>
    <x v="31"/>
    <x v="1"/>
    <n v="4"/>
    <n v="0"/>
    <n v="0"/>
    <n v="1"/>
    <n v="0"/>
    <n v="0"/>
    <n v="0"/>
    <n v="0"/>
    <x v="0"/>
  </r>
  <r>
    <x v="32"/>
    <x v="4"/>
    <n v="11"/>
    <n v="9"/>
    <n v="9"/>
    <n v="15"/>
    <n v="9"/>
    <n v="4"/>
    <n v="2"/>
    <n v="1"/>
    <x v="1"/>
  </r>
  <r>
    <x v="33"/>
    <x v="1"/>
    <n v="12"/>
    <n v="21"/>
    <n v="7"/>
    <n v="17"/>
    <n v="2"/>
    <n v="0"/>
    <n v="0"/>
    <n v="0"/>
    <x v="1"/>
  </r>
  <r>
    <x v="34"/>
    <x v="0"/>
    <n v="20"/>
    <n v="0"/>
    <n v="2"/>
    <n v="7"/>
    <n v="4"/>
    <n v="0"/>
    <n v="0"/>
    <n v="0"/>
    <x v="0"/>
  </r>
  <r>
    <x v="35"/>
    <x v="4"/>
    <n v="24"/>
    <n v="101"/>
    <n v="84"/>
    <n v="117"/>
    <n v="22"/>
    <n v="42"/>
    <n v="62"/>
    <n v="56"/>
    <x v="1"/>
  </r>
  <r>
    <x v="36"/>
    <x v="4"/>
    <n v="27"/>
    <n v="202"/>
    <n v="223"/>
    <n v="246"/>
    <n v="22"/>
    <n v="31"/>
    <n v="31"/>
    <n v="47"/>
    <x v="1"/>
  </r>
  <r>
    <x v="37"/>
    <x v="1"/>
    <n v="9"/>
    <n v="0"/>
    <n v="1"/>
    <n v="0"/>
    <n v="0"/>
    <n v="0"/>
    <n v="0"/>
    <n v="0"/>
    <x v="0"/>
  </r>
  <r>
    <x v="38"/>
    <x v="1"/>
    <n v="13"/>
    <n v="0"/>
    <n v="1"/>
    <n v="3"/>
    <n v="1"/>
    <n v="0"/>
    <n v="0"/>
    <n v="0"/>
    <x v="0"/>
  </r>
  <r>
    <x v="39"/>
    <x v="4"/>
    <n v="27"/>
    <n v="30"/>
    <n v="42"/>
    <n v="38"/>
    <n v="18"/>
    <n v="0"/>
    <n v="0"/>
    <n v="0"/>
    <x v="1"/>
  </r>
  <r>
    <x v="40"/>
    <x v="0"/>
    <n v="5"/>
    <n v="6"/>
    <n v="5"/>
    <n v="14"/>
    <n v="6"/>
    <n v="0"/>
    <n v="0"/>
    <n v="0"/>
    <x v="1"/>
  </r>
  <r>
    <x v="41"/>
    <x v="2"/>
    <n v="16"/>
    <n v="0"/>
    <n v="0"/>
    <n v="1"/>
    <n v="0"/>
    <n v="0"/>
    <n v="0"/>
    <n v="0"/>
    <x v="0"/>
  </r>
  <r>
    <x v="42"/>
    <x v="5"/>
    <n v="14"/>
    <n v="0"/>
    <n v="1"/>
    <n v="1"/>
    <n v="0"/>
    <n v="0"/>
    <n v="0"/>
    <n v="0"/>
    <x v="0"/>
  </r>
  <r>
    <x v="43"/>
    <x v="4"/>
    <n v="22"/>
    <n v="37"/>
    <n v="59"/>
    <n v="35"/>
    <n v="19"/>
    <n v="1"/>
    <n v="0"/>
    <n v="1"/>
    <x v="1"/>
  </r>
  <r>
    <x v="44"/>
    <x v="4"/>
    <n v="25"/>
    <n v="77"/>
    <n v="85"/>
    <n v="104"/>
    <n v="20"/>
    <n v="37"/>
    <n v="38"/>
    <n v="35"/>
    <x v="1"/>
  </r>
  <r>
    <x v="45"/>
    <x v="0"/>
    <n v="15"/>
    <n v="1"/>
    <n v="1"/>
    <n v="1"/>
    <n v="4"/>
    <n v="0"/>
    <n v="0"/>
    <n v="0"/>
    <x v="1"/>
  </r>
  <r>
    <x v="46"/>
    <x v="0"/>
    <n v="23"/>
    <n v="9"/>
    <n v="6"/>
    <n v="11"/>
    <n v="9"/>
    <n v="0"/>
    <n v="0"/>
    <n v="0"/>
    <x v="1"/>
  </r>
  <r>
    <x v="47"/>
    <x v="0"/>
    <n v="14"/>
    <n v="6"/>
    <n v="10"/>
    <n v="11"/>
    <n v="0"/>
    <n v="0"/>
    <n v="0"/>
    <n v="0"/>
    <x v="1"/>
  </r>
  <r>
    <x v="48"/>
    <x v="0"/>
    <n v="13"/>
    <n v="0"/>
    <n v="0"/>
    <n v="1"/>
    <n v="0"/>
    <n v="0"/>
    <n v="0"/>
    <n v="0"/>
    <x v="0"/>
  </r>
  <r>
    <x v="49"/>
    <x v="0"/>
    <n v="15"/>
    <n v="15"/>
    <n v="20"/>
    <n v="25"/>
    <n v="10"/>
    <n v="0"/>
    <n v="0"/>
    <n v="0"/>
    <x v="1"/>
  </r>
  <r>
    <x v="50"/>
    <x v="4"/>
    <n v="20"/>
    <n v="9"/>
    <n v="8"/>
    <n v="11"/>
    <n v="6"/>
    <n v="0"/>
    <n v="0"/>
    <n v="0"/>
    <x v="1"/>
  </r>
  <r>
    <x v="51"/>
    <x v="4"/>
    <n v="19"/>
    <n v="0"/>
    <n v="2"/>
    <n v="2"/>
    <n v="17"/>
    <n v="0"/>
    <n v="0"/>
    <n v="0"/>
    <x v="0"/>
  </r>
  <r>
    <x v="52"/>
    <x v="0"/>
    <n v="15"/>
    <n v="1"/>
    <n v="1"/>
    <n v="5"/>
    <n v="6"/>
    <n v="0"/>
    <n v="0"/>
    <n v="0"/>
    <x v="1"/>
  </r>
  <r>
    <x v="53"/>
    <x v="5"/>
    <n v="16"/>
    <n v="17"/>
    <n v="30"/>
    <n v="20"/>
    <n v="7"/>
    <n v="0"/>
    <n v="0"/>
    <n v="0"/>
    <x v="1"/>
  </r>
  <r>
    <x v="54"/>
    <x v="0"/>
    <n v="21"/>
    <n v="130"/>
    <n v="126"/>
    <n v="142"/>
    <n v="20"/>
    <n v="10"/>
    <n v="17"/>
    <n v="18"/>
    <x v="1"/>
  </r>
  <r>
    <x v="55"/>
    <x v="4"/>
    <n v="18"/>
    <n v="28"/>
    <n v="31"/>
    <n v="31"/>
    <n v="16"/>
    <n v="0"/>
    <n v="3"/>
    <n v="1"/>
    <x v="1"/>
  </r>
  <r>
    <x v="56"/>
    <x v="1"/>
    <n v="13"/>
    <n v="3"/>
    <n v="1"/>
    <n v="1"/>
    <n v="1"/>
    <n v="0"/>
    <n v="0"/>
    <n v="0"/>
    <x v="1"/>
  </r>
  <r>
    <x v="57"/>
    <x v="5"/>
    <n v="25"/>
    <n v="59"/>
    <n v="99"/>
    <n v="120"/>
    <n v="22"/>
    <n v="62"/>
    <n v="55"/>
    <n v="53"/>
    <x v="0"/>
  </r>
  <r>
    <x v="58"/>
    <x v="0"/>
    <n v="8"/>
    <n v="0"/>
    <n v="0"/>
    <n v="4"/>
    <n v="0"/>
    <n v="0"/>
    <n v="0"/>
    <n v="0"/>
    <x v="0"/>
  </r>
  <r>
    <x v="59"/>
    <x v="0"/>
    <n v="5"/>
    <n v="16"/>
    <n v="17"/>
    <n v="19"/>
    <n v="6"/>
    <n v="1"/>
    <n v="3"/>
    <n v="3"/>
    <x v="1"/>
  </r>
  <r>
    <x v="60"/>
    <x v="1"/>
    <n v="13"/>
    <n v="25"/>
    <n v="32"/>
    <n v="29"/>
    <n v="3"/>
    <n v="0"/>
    <n v="0"/>
    <n v="0"/>
    <x v="1"/>
  </r>
  <r>
    <x v="61"/>
    <x v="0"/>
    <n v="5"/>
    <n v="0"/>
    <n v="1"/>
    <n v="2"/>
    <n v="6"/>
    <n v="0"/>
    <n v="0"/>
    <n v="0"/>
    <x v="0"/>
  </r>
  <r>
    <x v="62"/>
    <x v="2"/>
    <n v="18"/>
    <n v="2"/>
    <n v="6"/>
    <n v="11"/>
    <n v="1"/>
    <n v="0"/>
    <n v="0"/>
    <n v="0"/>
    <x v="1"/>
  </r>
  <r>
    <x v="63"/>
    <x v="0"/>
    <n v="16"/>
    <n v="81"/>
    <n v="82"/>
    <n v="80"/>
    <n v="17"/>
    <n v="26"/>
    <n v="17"/>
    <n v="10"/>
    <x v="1"/>
  </r>
  <r>
    <x v="64"/>
    <x v="0"/>
    <n v="9"/>
    <n v="14"/>
    <n v="12"/>
    <n v="21"/>
    <n v="8"/>
    <n v="0"/>
    <n v="1"/>
    <n v="1"/>
    <x v="1"/>
  </r>
  <r>
    <x v="65"/>
    <x v="5"/>
    <n v="14"/>
    <n v="1"/>
    <n v="1"/>
    <n v="2"/>
    <n v="6"/>
    <n v="0"/>
    <n v="0"/>
    <n v="0"/>
    <x v="1"/>
  </r>
  <r>
    <x v="66"/>
    <x v="5"/>
    <n v="19"/>
    <n v="72"/>
    <n v="67"/>
    <n v="69"/>
    <n v="0"/>
    <n v="0"/>
    <n v="0"/>
    <n v="0"/>
    <x v="1"/>
  </r>
  <r>
    <x v="67"/>
    <x v="0"/>
    <n v="12"/>
    <n v="0"/>
    <n v="0"/>
    <n v="2"/>
    <n v="0"/>
    <n v="0"/>
    <n v="0"/>
    <n v="0"/>
    <x v="0"/>
  </r>
  <r>
    <x v="68"/>
    <x v="0"/>
    <n v="16"/>
    <n v="0"/>
    <n v="2"/>
    <n v="2"/>
    <n v="16"/>
    <n v="0"/>
    <n v="0"/>
    <n v="0"/>
    <x v="0"/>
  </r>
  <r>
    <x v="69"/>
    <x v="4"/>
    <n v="16"/>
    <n v="0"/>
    <n v="0"/>
    <n v="0"/>
    <n v="18"/>
    <n v="2"/>
    <n v="2"/>
    <n v="5"/>
    <x v="2"/>
  </r>
  <r>
    <x v="70"/>
    <x v="4"/>
    <n v="8"/>
    <n v="6"/>
    <n v="5"/>
    <n v="10"/>
    <n v="8"/>
    <n v="0"/>
    <n v="0"/>
    <n v="0"/>
    <x v="1"/>
  </r>
  <r>
    <x v="71"/>
    <x v="4"/>
    <n v="22"/>
    <n v="1"/>
    <n v="1"/>
    <n v="0"/>
    <n v="8"/>
    <n v="0"/>
    <n v="2"/>
    <n v="0"/>
    <x v="0"/>
  </r>
  <r>
    <x v="72"/>
    <x v="4"/>
    <n v="10"/>
    <n v="3"/>
    <n v="11"/>
    <n v="5"/>
    <n v="10"/>
    <n v="0"/>
    <n v="4"/>
    <n v="3"/>
    <x v="1"/>
  </r>
  <r>
    <x v="73"/>
    <x v="4"/>
    <n v="5"/>
    <n v="0"/>
    <n v="0"/>
    <n v="1"/>
    <n v="5"/>
    <n v="0"/>
    <n v="0"/>
    <n v="0"/>
    <x v="0"/>
  </r>
  <r>
    <x v="74"/>
    <x v="0"/>
    <n v="12"/>
    <n v="0"/>
    <n v="3"/>
    <n v="3"/>
    <n v="0"/>
    <n v="0"/>
    <n v="0"/>
    <n v="0"/>
    <x v="0"/>
  </r>
  <r>
    <x v="75"/>
    <x v="1"/>
    <n v="13"/>
    <n v="6"/>
    <n v="5"/>
    <n v="11"/>
    <n v="6"/>
    <n v="0"/>
    <n v="0"/>
    <n v="0"/>
    <x v="1"/>
  </r>
  <r>
    <x v="76"/>
    <x v="1"/>
    <n v="8"/>
    <n v="0"/>
    <n v="0"/>
    <n v="1"/>
    <n v="0"/>
    <n v="0"/>
    <n v="0"/>
    <n v="0"/>
    <x v="0"/>
  </r>
  <r>
    <x v="77"/>
    <x v="5"/>
    <n v="22"/>
    <n v="13"/>
    <n v="21"/>
    <n v="28"/>
    <n v="8"/>
    <n v="0"/>
    <n v="0"/>
    <n v="0"/>
    <x v="1"/>
  </r>
  <r>
    <x v="78"/>
    <x v="4"/>
    <n v="5"/>
    <n v="0"/>
    <n v="2"/>
    <n v="5"/>
    <n v="6"/>
    <n v="0"/>
    <n v="0"/>
    <n v="0"/>
    <x v="0"/>
  </r>
  <r>
    <x v="79"/>
    <x v="0"/>
    <n v="12"/>
    <n v="2"/>
    <n v="9"/>
    <n v="13"/>
    <n v="13"/>
    <n v="0"/>
    <n v="0"/>
    <n v="0"/>
    <x v="1"/>
  </r>
  <r>
    <x v="80"/>
    <x v="1"/>
    <n v="9"/>
    <n v="1"/>
    <n v="0"/>
    <n v="1"/>
    <n v="0"/>
    <n v="0"/>
    <n v="0"/>
    <n v="0"/>
    <x v="0"/>
  </r>
  <r>
    <x v="81"/>
    <x v="1"/>
    <n v="6"/>
    <n v="0"/>
    <n v="4"/>
    <n v="0"/>
    <n v="0"/>
    <n v="0"/>
    <n v="0"/>
    <n v="0"/>
    <x v="0"/>
  </r>
  <r>
    <x v="82"/>
    <x v="4"/>
    <n v="15"/>
    <n v="174"/>
    <n v="182"/>
    <n v="217"/>
    <n v="11"/>
    <n v="78"/>
    <n v="78"/>
    <n v="53"/>
    <x v="1"/>
  </r>
  <r>
    <x v="83"/>
    <x v="4"/>
    <n v="5"/>
    <n v="56"/>
    <n v="67"/>
    <n v="81"/>
    <n v="7"/>
    <n v="11"/>
    <n v="15"/>
    <n v="13"/>
    <x v="1"/>
  </r>
  <r>
    <x v="84"/>
    <x v="4"/>
    <n v="3"/>
    <n v="28"/>
    <n v="54"/>
    <n v="36"/>
    <n v="3"/>
    <n v="8"/>
    <n v="6"/>
    <n v="5"/>
    <x v="1"/>
  </r>
  <r>
    <x v="85"/>
    <x v="4"/>
    <n v="5"/>
    <n v="153"/>
    <n v="129"/>
    <n v="127"/>
    <n v="6"/>
    <n v="39"/>
    <n v="36"/>
    <n v="35"/>
    <x v="1"/>
  </r>
  <r>
    <x v="86"/>
    <x v="1"/>
    <n v="11"/>
    <n v="0"/>
    <n v="0"/>
    <n v="1"/>
    <n v="0"/>
    <n v="0"/>
    <n v="0"/>
    <n v="0"/>
    <x v="0"/>
  </r>
  <r>
    <x v="87"/>
    <x v="1"/>
    <n v="15"/>
    <n v="3"/>
    <n v="8"/>
    <n v="12"/>
    <n v="0"/>
    <n v="0"/>
    <n v="0"/>
    <n v="0"/>
    <x v="1"/>
  </r>
  <r>
    <x v="88"/>
    <x v="4"/>
    <n v="24"/>
    <n v="56"/>
    <n v="49"/>
    <n v="43"/>
    <n v="22"/>
    <n v="118"/>
    <n v="111"/>
    <n v="100"/>
    <x v="2"/>
  </r>
  <r>
    <x v="89"/>
    <x v="3"/>
    <n v="22"/>
    <n v="42"/>
    <n v="18"/>
    <n v="39"/>
    <n v="15"/>
    <n v="0"/>
    <n v="1"/>
    <n v="0"/>
    <x v="1"/>
  </r>
  <r>
    <x v="90"/>
    <x v="0"/>
    <n v="16"/>
    <n v="3"/>
    <n v="3"/>
    <n v="4"/>
    <n v="2"/>
    <n v="0"/>
    <n v="0"/>
    <n v="0"/>
    <x v="1"/>
  </r>
  <r>
    <x v="91"/>
    <x v="2"/>
    <n v="16"/>
    <n v="1"/>
    <n v="0"/>
    <n v="2"/>
    <n v="0"/>
    <n v="0"/>
    <n v="0"/>
    <n v="0"/>
    <x v="0"/>
  </r>
  <r>
    <x v="92"/>
    <x v="2"/>
    <n v="11"/>
    <n v="0"/>
    <n v="1"/>
    <n v="0"/>
    <n v="1"/>
    <n v="0"/>
    <n v="0"/>
    <n v="0"/>
    <x v="0"/>
  </r>
  <r>
    <x v="93"/>
    <x v="2"/>
    <n v="17"/>
    <n v="1"/>
    <n v="3"/>
    <n v="0"/>
    <n v="2"/>
    <n v="0"/>
    <n v="0"/>
    <n v="0"/>
    <x v="0"/>
  </r>
  <r>
    <x v="94"/>
    <x v="4"/>
    <n v="20"/>
    <n v="64"/>
    <n v="82"/>
    <n v="125"/>
    <n v="22"/>
    <n v="6"/>
    <n v="7"/>
    <n v="7"/>
    <x v="1"/>
  </r>
  <r>
    <x v="95"/>
    <x v="5"/>
    <n v="17"/>
    <n v="0"/>
    <n v="2"/>
    <n v="6"/>
    <n v="6"/>
    <n v="0"/>
    <n v="0"/>
    <n v="0"/>
    <x v="0"/>
  </r>
  <r>
    <x v="96"/>
    <x v="4"/>
    <n v="23"/>
    <n v="4"/>
    <n v="8"/>
    <n v="11"/>
    <n v="7"/>
    <n v="0"/>
    <n v="0"/>
    <n v="0"/>
    <x v="1"/>
  </r>
  <r>
    <x v="97"/>
    <x v="1"/>
    <n v="18"/>
    <n v="23"/>
    <n v="26"/>
    <n v="27"/>
    <n v="6"/>
    <n v="0"/>
    <n v="0"/>
    <n v="0"/>
    <x v="1"/>
  </r>
  <r>
    <x v="98"/>
    <x v="4"/>
    <n v="5"/>
    <n v="133"/>
    <n v="122"/>
    <n v="142"/>
    <n v="6"/>
    <n v="49"/>
    <n v="40"/>
    <n v="35"/>
    <x v="1"/>
  </r>
  <r>
    <x v="99"/>
    <x v="4"/>
    <n v="3"/>
    <n v="1"/>
    <n v="4"/>
    <n v="3"/>
    <n v="0"/>
    <n v="0"/>
    <n v="0"/>
    <n v="0"/>
    <x v="1"/>
  </r>
  <r>
    <x v="100"/>
    <x v="4"/>
    <n v="20"/>
    <n v="88"/>
    <n v="94"/>
    <n v="119"/>
    <n v="20"/>
    <n v="0"/>
    <n v="0"/>
    <n v="1"/>
    <x v="1"/>
  </r>
  <r>
    <x v="101"/>
    <x v="1"/>
    <n v="13"/>
    <n v="0"/>
    <n v="1"/>
    <n v="0"/>
    <n v="5"/>
    <n v="0"/>
    <n v="0"/>
    <n v="0"/>
    <x v="0"/>
  </r>
  <r>
    <x v="102"/>
    <x v="4"/>
    <n v="3"/>
    <n v="1"/>
    <n v="2"/>
    <n v="4"/>
    <n v="2"/>
    <n v="0"/>
    <n v="0"/>
    <n v="0"/>
    <x v="1"/>
  </r>
  <r>
    <x v="103"/>
    <x v="4"/>
    <n v="1"/>
    <n v="0"/>
    <n v="2"/>
    <n v="0"/>
    <n v="1"/>
    <n v="0"/>
    <n v="0"/>
    <n v="0"/>
    <x v="0"/>
  </r>
  <r>
    <x v="104"/>
    <x v="0"/>
    <n v="15"/>
    <n v="0"/>
    <n v="2"/>
    <n v="2"/>
    <n v="0"/>
    <n v="0"/>
    <n v="0"/>
    <n v="0"/>
    <x v="0"/>
  </r>
  <r>
    <x v="105"/>
    <x v="4"/>
    <n v="5"/>
    <n v="7"/>
    <n v="9"/>
    <n v="8"/>
    <n v="6"/>
    <n v="2"/>
    <n v="2"/>
    <n v="1"/>
    <x v="1"/>
  </r>
  <r>
    <x v="106"/>
    <x v="4"/>
    <n v="6"/>
    <n v="4"/>
    <n v="6"/>
    <n v="9"/>
    <n v="7"/>
    <n v="2"/>
    <n v="4"/>
    <n v="9"/>
    <x v="0"/>
  </r>
  <r>
    <x v="107"/>
    <x v="0"/>
    <n v="16"/>
    <n v="0"/>
    <n v="2"/>
    <n v="0"/>
    <n v="0"/>
    <n v="0"/>
    <n v="0"/>
    <n v="0"/>
    <x v="0"/>
  </r>
  <r>
    <x v="108"/>
    <x v="5"/>
    <n v="26"/>
    <n v="976"/>
    <n v="758"/>
    <n v="666"/>
    <n v="22"/>
    <n v="96"/>
    <n v="102"/>
    <n v="83"/>
    <x v="1"/>
  </r>
  <r>
    <x v="109"/>
    <x v="1"/>
    <n v="11"/>
    <n v="0"/>
    <n v="1"/>
    <n v="0"/>
    <n v="0"/>
    <n v="0"/>
    <n v="0"/>
    <n v="0"/>
    <x v="0"/>
  </r>
  <r>
    <x v="110"/>
    <x v="2"/>
    <n v="11"/>
    <n v="1"/>
    <n v="0"/>
    <n v="1"/>
    <n v="0"/>
    <n v="0"/>
    <n v="0"/>
    <n v="0"/>
    <x v="0"/>
  </r>
  <r>
    <x v="111"/>
    <x v="0"/>
    <n v="12"/>
    <n v="1"/>
    <n v="1"/>
    <n v="1"/>
    <n v="0"/>
    <n v="0"/>
    <n v="0"/>
    <n v="0"/>
    <x v="1"/>
  </r>
  <r>
    <x v="112"/>
    <x v="4"/>
    <n v="27"/>
    <n v="47"/>
    <n v="73"/>
    <n v="65"/>
    <n v="22"/>
    <n v="50"/>
    <n v="40"/>
    <n v="48"/>
    <x v="0"/>
  </r>
  <r>
    <x v="113"/>
    <x v="4"/>
    <n v="26"/>
    <n v="143"/>
    <n v="164"/>
    <n v="176"/>
    <n v="22"/>
    <n v="50"/>
    <n v="40"/>
    <n v="54"/>
    <x v="1"/>
  </r>
  <r>
    <x v="114"/>
    <x v="0"/>
    <n v="5"/>
    <n v="0"/>
    <n v="1"/>
    <n v="2"/>
    <n v="4"/>
    <n v="0"/>
    <n v="0"/>
    <n v="0"/>
    <x v="0"/>
  </r>
  <r>
    <x v="115"/>
    <x v="0"/>
    <n v="15"/>
    <n v="7"/>
    <n v="6"/>
    <n v="11"/>
    <n v="3"/>
    <n v="0"/>
    <n v="0"/>
    <n v="0"/>
    <x v="1"/>
  </r>
  <r>
    <x v="116"/>
    <x v="1"/>
    <n v="12"/>
    <n v="0"/>
    <n v="2"/>
    <n v="0"/>
    <n v="0"/>
    <n v="0"/>
    <n v="0"/>
    <n v="0"/>
    <x v="0"/>
  </r>
  <r>
    <x v="117"/>
    <x v="1"/>
    <n v="9"/>
    <n v="0"/>
    <n v="0"/>
    <n v="1"/>
    <n v="1"/>
    <n v="0"/>
    <n v="0"/>
    <n v="0"/>
    <x v="0"/>
  </r>
  <r>
    <x v="118"/>
    <x v="3"/>
    <n v="8"/>
    <n v="0"/>
    <n v="1"/>
    <n v="0"/>
    <n v="1"/>
    <n v="0"/>
    <n v="0"/>
    <n v="0"/>
    <x v="0"/>
  </r>
  <r>
    <x v="119"/>
    <x v="5"/>
    <n v="16"/>
    <n v="2"/>
    <n v="5"/>
    <n v="11"/>
    <n v="3"/>
    <n v="0"/>
    <n v="0"/>
    <n v="0"/>
    <x v="1"/>
  </r>
  <r>
    <x v="120"/>
    <x v="1"/>
    <n v="13"/>
    <n v="3"/>
    <n v="3"/>
    <n v="4"/>
    <n v="0"/>
    <n v="0"/>
    <n v="0"/>
    <n v="0"/>
    <x v="1"/>
  </r>
  <r>
    <x v="121"/>
    <x v="0"/>
    <n v="21"/>
    <n v="39"/>
    <n v="25"/>
    <n v="24"/>
    <n v="16"/>
    <n v="0"/>
    <n v="0"/>
    <n v="0"/>
    <x v="1"/>
  </r>
  <r>
    <x v="122"/>
    <x v="1"/>
    <n v="14"/>
    <n v="2"/>
    <n v="3"/>
    <n v="2"/>
    <n v="0"/>
    <n v="0"/>
    <n v="0"/>
    <n v="0"/>
    <x v="1"/>
  </r>
  <r>
    <x v="123"/>
    <x v="4"/>
    <n v="5"/>
    <n v="33"/>
    <n v="27"/>
    <n v="55"/>
    <n v="6"/>
    <n v="2"/>
    <n v="1"/>
    <n v="4"/>
    <x v="1"/>
  </r>
  <r>
    <x v="124"/>
    <x v="2"/>
    <n v="20"/>
    <n v="2"/>
    <n v="2"/>
    <n v="6"/>
    <n v="1"/>
    <n v="0"/>
    <n v="0"/>
    <n v="0"/>
    <x v="1"/>
  </r>
  <r>
    <x v="125"/>
    <x v="0"/>
    <n v="5"/>
    <n v="5"/>
    <n v="5"/>
    <n v="10"/>
    <n v="6"/>
    <n v="1"/>
    <n v="0"/>
    <n v="0"/>
    <x v="1"/>
  </r>
  <r>
    <x v="126"/>
    <x v="2"/>
    <n v="17"/>
    <n v="2"/>
    <n v="2"/>
    <n v="8"/>
    <n v="4"/>
    <n v="0"/>
    <n v="0"/>
    <n v="0"/>
    <x v="1"/>
  </r>
  <r>
    <x v="127"/>
    <x v="4"/>
    <n v="25"/>
    <n v="167"/>
    <n v="144"/>
    <n v="165"/>
    <n v="22"/>
    <n v="0"/>
    <n v="2"/>
    <n v="4"/>
    <x v="1"/>
  </r>
  <r>
    <x v="128"/>
    <x v="4"/>
    <n v="27"/>
    <n v="236"/>
    <n v="272"/>
    <n v="272"/>
    <n v="22"/>
    <n v="10"/>
    <n v="4"/>
    <n v="12"/>
    <x v="1"/>
  </r>
  <r>
    <x v="129"/>
    <x v="0"/>
    <n v="14"/>
    <n v="0"/>
    <n v="2"/>
    <n v="0"/>
    <n v="0"/>
    <n v="0"/>
    <n v="0"/>
    <n v="0"/>
    <x v="0"/>
  </r>
  <r>
    <x v="130"/>
    <x v="4"/>
    <n v="26"/>
    <n v="198"/>
    <n v="166"/>
    <n v="185"/>
    <n v="22"/>
    <n v="37"/>
    <n v="34"/>
    <n v="43"/>
    <x v="1"/>
  </r>
  <r>
    <x v="131"/>
    <x v="4"/>
    <n v="1"/>
    <n v="45"/>
    <n v="38"/>
    <n v="29"/>
    <n v="1"/>
    <n v="9"/>
    <n v="6"/>
    <n v="8"/>
    <x v="1"/>
  </r>
  <r>
    <x v="132"/>
    <x v="1"/>
    <n v="12"/>
    <n v="0"/>
    <n v="1"/>
    <n v="0"/>
    <n v="0"/>
    <n v="0"/>
    <n v="0"/>
    <n v="0"/>
    <x v="0"/>
  </r>
  <r>
    <x v="133"/>
    <x v="5"/>
    <n v="11"/>
    <n v="0"/>
    <n v="1"/>
    <n v="0"/>
    <n v="7"/>
    <n v="0"/>
    <n v="0"/>
    <n v="0"/>
    <x v="0"/>
  </r>
  <r>
    <x v="134"/>
    <x v="1"/>
    <n v="12"/>
    <n v="0"/>
    <n v="1"/>
    <n v="1"/>
    <n v="0"/>
    <n v="0"/>
    <n v="0"/>
    <n v="0"/>
    <x v="0"/>
  </r>
  <r>
    <x v="135"/>
    <x v="1"/>
    <n v="12"/>
    <n v="3"/>
    <n v="4"/>
    <n v="1"/>
    <n v="1"/>
    <n v="0"/>
    <n v="0"/>
    <n v="0"/>
    <x v="1"/>
  </r>
  <r>
    <x v="136"/>
    <x v="0"/>
    <n v="8"/>
    <n v="1"/>
    <n v="0"/>
    <n v="0"/>
    <n v="0"/>
    <n v="0"/>
    <n v="0"/>
    <n v="0"/>
    <x v="0"/>
  </r>
  <r>
    <x v="137"/>
    <x v="4"/>
    <n v="9"/>
    <n v="395"/>
    <n v="319"/>
    <n v="296"/>
    <n v="9"/>
    <n v="78"/>
    <n v="57"/>
    <n v="5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DC204A-01F9-46EC-9F09-3F65A05353BC}" name="Tabela przestawna2" cacheId="5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Q7:S9" firstHeaderRow="0" firstDataRow="1" firstDataCol="1"/>
  <pivotFields count="15">
    <pivotField dataField="1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9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1"/>
        <item x="82"/>
        <item x="86"/>
        <item x="87"/>
        <item x="88"/>
        <item x="89"/>
        <item x="85"/>
        <item x="90"/>
        <item x="91"/>
        <item x="92"/>
        <item x="93"/>
        <item x="94"/>
        <item x="95"/>
        <item x="96"/>
        <item x="97"/>
        <item x="83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6"/>
        <item x="128"/>
        <item x="129"/>
        <item x="130"/>
        <item x="131"/>
        <item x="84"/>
        <item x="132"/>
        <item x="133"/>
        <item x="134"/>
        <item x="135"/>
        <item x="136"/>
        <item x="13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h="1" x="0"/>
        <item x="1"/>
        <item t="default"/>
      </items>
    </pivotField>
    <pivotField dataField="1" showAll="0"/>
  </pivotFields>
  <rowFields count="1">
    <field x="13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Suma medali" fld="14" baseField="0" baseItem="0"/>
    <dataField name="Liczba z Panstw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A23BCE-0215-4621-8EBB-DEF0F792DF76}" name="Tabela przestawna3" cacheId="1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M8:O15" firstHeaderRow="0" firstDataRow="1" firstDataCol="1"/>
  <pivotFields count="10">
    <pivotField showAll="0"/>
    <pivotField axis="axisRow" showAll="0">
      <items count="7">
        <item x="1"/>
        <item x="2"/>
        <item x="5"/>
        <item x="3"/>
        <item x="0"/>
        <item x="4"/>
        <item t="default"/>
      </items>
    </pivotField>
    <pivotField dataField="1" showAll="0">
      <items count="28">
        <item x="26"/>
        <item x="16"/>
        <item x="25"/>
        <item x="19"/>
        <item x="4"/>
        <item x="15"/>
        <item x="18"/>
        <item x="8"/>
        <item x="11"/>
        <item x="2"/>
        <item x="9"/>
        <item x="1"/>
        <item x="0"/>
        <item x="23"/>
        <item x="7"/>
        <item x="17"/>
        <item x="10"/>
        <item x="24"/>
        <item x="13"/>
        <item x="20"/>
        <item x="12"/>
        <item x="14"/>
        <item x="3"/>
        <item x="21"/>
        <item x="5"/>
        <item x="6"/>
        <item x="22"/>
        <item t="default"/>
      </items>
    </pivotField>
    <pivotField showAll="0"/>
    <pivotField showAll="0"/>
    <pivotField showAll="0"/>
    <pivotField dataField="1" showAll="0">
      <items count="21">
        <item x="0"/>
        <item x="13"/>
        <item x="2"/>
        <item x="1"/>
        <item x="15"/>
        <item x="6"/>
        <item x="4"/>
        <item x="8"/>
        <item x="17"/>
        <item x="14"/>
        <item x="11"/>
        <item x="18"/>
        <item x="12"/>
        <item x="19"/>
        <item x="10"/>
        <item x="16"/>
        <item x="3"/>
        <item x="9"/>
        <item x="7"/>
        <item x="5"/>
        <item t="default"/>
      </items>
    </pivotField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Punktów za zimowe" fld="6" baseField="0" baseItem="0"/>
    <dataField name="Punktów za letni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F78C90-385C-428A-BE24-DCAA21C02616}" name="Tabela przestawna5" cacheId="2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M5:N150" firstHeaderRow="1" firstDataRow="1" firstDataCol="1"/>
  <pivotFields count="11">
    <pivotField axis="axisRow" showAll="0" sortType="descending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9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1"/>
        <item x="82"/>
        <item x="86"/>
        <item x="87"/>
        <item x="88"/>
        <item x="89"/>
        <item x="85"/>
        <item x="90"/>
        <item x="91"/>
        <item x="92"/>
        <item x="93"/>
        <item x="94"/>
        <item x="95"/>
        <item x="96"/>
        <item x="97"/>
        <item x="83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6"/>
        <item x="128"/>
        <item x="129"/>
        <item x="130"/>
        <item x="131"/>
        <item x="84"/>
        <item x="132"/>
        <item x="133"/>
        <item x="134"/>
        <item x="135"/>
        <item x="136"/>
        <item x="1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7">
        <item x="1"/>
        <item x="2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2">
    <field x="1"/>
    <field x="0"/>
  </rowFields>
  <rowItems count="145">
    <i>
      <x/>
    </i>
    <i r="1">
      <x v="61"/>
    </i>
    <i r="1">
      <x v="96"/>
    </i>
    <i r="1">
      <x v="33"/>
    </i>
    <i r="1">
      <x v="29"/>
    </i>
    <i r="1">
      <x v="85"/>
    </i>
    <i r="1">
      <x v="76"/>
    </i>
    <i r="1">
      <x v="1"/>
    </i>
    <i r="1">
      <x v="119"/>
    </i>
    <i r="1">
      <x v="135"/>
    </i>
    <i r="1">
      <x v="121"/>
    </i>
    <i r="1">
      <x v="57"/>
    </i>
    <i r="1">
      <x v="82"/>
    </i>
    <i r="1">
      <x v="38"/>
    </i>
    <i r="1">
      <x v="134"/>
    </i>
    <i r="1">
      <x v="115"/>
    </i>
    <i r="1">
      <x v="81"/>
    </i>
    <i r="1">
      <x v="132"/>
    </i>
    <i r="1">
      <x v="18"/>
    </i>
    <i r="1">
      <x v="28"/>
    </i>
    <i r="1">
      <x v="100"/>
    </i>
    <i r="1">
      <x v="31"/>
    </i>
    <i r="1">
      <x v="108"/>
    </i>
    <i r="1">
      <x v="84"/>
    </i>
    <i r="1">
      <x v="77"/>
    </i>
    <i r="1">
      <x v="37"/>
    </i>
    <i r="1">
      <x v="116"/>
    </i>
    <i>
      <x v="1"/>
    </i>
    <i r="1">
      <x v="16"/>
    </i>
    <i r="1">
      <x v="4"/>
    </i>
    <i r="1">
      <x v="63"/>
    </i>
    <i r="1">
      <x v="19"/>
    </i>
    <i r="1">
      <x v="126"/>
    </i>
    <i r="1">
      <x v="123"/>
    </i>
    <i r="1">
      <x v="92"/>
    </i>
    <i r="1">
      <x v="90"/>
    </i>
    <i r="1">
      <x v="30"/>
    </i>
    <i r="1">
      <x v="109"/>
    </i>
    <i r="1">
      <x v="91"/>
    </i>
    <i r="1">
      <x v="41"/>
    </i>
    <i r="1">
      <x v="2"/>
    </i>
    <i>
      <x v="2"/>
    </i>
    <i r="1">
      <x v="107"/>
    </i>
    <i r="1">
      <x v="58"/>
    </i>
    <i r="1">
      <x v="67"/>
    </i>
    <i r="1">
      <x v="54"/>
    </i>
    <i r="1">
      <x v="78"/>
    </i>
    <i r="1">
      <x v="118"/>
    </i>
    <i r="1">
      <x v="9"/>
    </i>
    <i r="1">
      <x v="94"/>
    </i>
    <i r="1">
      <x v="27"/>
    </i>
    <i r="1">
      <x v="66"/>
    </i>
    <i r="1">
      <x v="42"/>
    </i>
    <i r="1">
      <x v="13"/>
    </i>
    <i r="1">
      <x v="133"/>
    </i>
    <i r="1">
      <x v="11"/>
    </i>
    <i>
      <x v="3"/>
    </i>
    <i r="1">
      <x v="6"/>
    </i>
    <i r="1">
      <x v="87"/>
    </i>
    <i r="1">
      <x v="117"/>
    </i>
    <i>
      <x v="4"/>
    </i>
    <i r="1">
      <x v="20"/>
    </i>
    <i r="1">
      <x v="55"/>
    </i>
    <i r="1">
      <x v="65"/>
    </i>
    <i r="1">
      <x v="120"/>
    </i>
    <i r="1">
      <x v="50"/>
    </i>
    <i r="1">
      <x v="60"/>
    </i>
    <i r="1">
      <x v="64"/>
    </i>
    <i r="1">
      <x v="48"/>
    </i>
    <i r="1">
      <x v="47"/>
    </i>
    <i r="1">
      <x v="8"/>
    </i>
    <i r="1">
      <x v="40"/>
    </i>
    <i r="1">
      <x v="80"/>
    </i>
    <i r="1">
      <x v="114"/>
    </i>
    <i r="1">
      <x v="124"/>
    </i>
    <i r="1">
      <x v="5"/>
    </i>
    <i r="1">
      <x v="89"/>
    </i>
    <i r="1">
      <x v="34"/>
    </i>
    <i r="1">
      <x v="53"/>
    </i>
    <i r="1">
      <x v="75"/>
    </i>
    <i r="1">
      <x v="103"/>
    </i>
    <i r="1">
      <x v="69"/>
    </i>
    <i r="1">
      <x v="59"/>
    </i>
    <i r="1">
      <x v="45"/>
    </i>
    <i r="1">
      <x v="113"/>
    </i>
    <i r="1">
      <x v="110"/>
    </i>
    <i r="1">
      <x v="62"/>
    </i>
    <i r="1">
      <x v="3"/>
    </i>
    <i r="1">
      <x v="128"/>
    </i>
    <i r="1">
      <x v="106"/>
    </i>
    <i r="1">
      <x/>
    </i>
    <i r="1">
      <x v="68"/>
    </i>
    <i r="1">
      <x v="15"/>
    </i>
    <i r="1">
      <x v="136"/>
    </i>
    <i r="1">
      <x v="49"/>
    </i>
    <i r="1">
      <x v="10"/>
    </i>
    <i>
      <x v="5"/>
    </i>
    <i r="1">
      <x v="137"/>
    </i>
    <i r="1">
      <x v="127"/>
    </i>
    <i r="1">
      <x v="83"/>
    </i>
    <i r="1">
      <x v="36"/>
    </i>
    <i r="1">
      <x v="129"/>
    </i>
    <i r="1">
      <x v="112"/>
    </i>
    <i r="1">
      <x v="98"/>
    </i>
    <i r="1">
      <x v="88"/>
    </i>
    <i r="1">
      <x v="125"/>
    </i>
    <i r="1">
      <x v="86"/>
    </i>
    <i r="1">
      <x v="35"/>
    </i>
    <i r="1">
      <x v="44"/>
    </i>
    <i r="1">
      <x v="111"/>
    </i>
    <i r="1">
      <x v="7"/>
    </i>
    <i r="1">
      <x v="99"/>
    </i>
    <i r="1">
      <x v="93"/>
    </i>
    <i r="1">
      <x v="97"/>
    </i>
    <i r="1">
      <x v="17"/>
    </i>
    <i r="1">
      <x v="26"/>
    </i>
    <i r="1">
      <x v="24"/>
    </i>
    <i r="1">
      <x v="12"/>
    </i>
    <i r="1">
      <x v="131"/>
    </i>
    <i r="1">
      <x v="130"/>
    </i>
    <i r="1">
      <x v="43"/>
    </i>
    <i r="1">
      <x v="122"/>
    </i>
    <i r="1">
      <x v="39"/>
    </i>
    <i r="1">
      <x v="56"/>
    </i>
    <i r="1">
      <x v="14"/>
    </i>
    <i r="1">
      <x v="25"/>
    </i>
    <i r="1">
      <x v="32"/>
    </i>
    <i r="1">
      <x v="21"/>
    </i>
    <i r="1">
      <x v="105"/>
    </i>
    <i r="1">
      <x v="104"/>
    </i>
    <i r="1">
      <x v="51"/>
    </i>
    <i r="1">
      <x v="72"/>
    </i>
    <i r="1">
      <x v="95"/>
    </i>
    <i r="1">
      <x v="71"/>
    </i>
    <i r="1">
      <x v="70"/>
    </i>
    <i r="1">
      <x v="46"/>
    </i>
    <i r="1">
      <x v="79"/>
    </i>
    <i r="1">
      <x v="101"/>
    </i>
    <i r="1">
      <x v="52"/>
    </i>
    <i r="1">
      <x v="73"/>
    </i>
    <i r="1">
      <x v="102"/>
    </i>
    <i r="1">
      <x v="74"/>
    </i>
    <i r="1">
      <x v="23"/>
    </i>
    <i r="1">
      <x v="22"/>
    </i>
    <i t="grand">
      <x/>
    </i>
  </rowItems>
  <colItems count="1">
    <i/>
  </colItems>
  <dataFields count="1">
    <dataField name="Suma z Suma medali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31C0F1-E89C-4B35-9C55-F160FFEC05C2}" name="Tabela przestawna7" cacheId="3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L9:M12" firstHeaderRow="1" firstDataRow="1" firstDataCol="1" rowPageCount="1" colPageCount="1"/>
  <pivotFields count="11">
    <pivotField dataField="1" showAll="0">
      <items count="1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99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4"/>
        <item x="63"/>
        <item x="65"/>
        <item x="66"/>
        <item x="67"/>
        <item x="68"/>
        <item x="69"/>
        <item x="70"/>
        <item x="72"/>
        <item x="71"/>
        <item x="73"/>
        <item x="74"/>
        <item x="75"/>
        <item x="76"/>
        <item x="77"/>
        <item x="78"/>
        <item x="79"/>
        <item x="80"/>
        <item x="81"/>
        <item x="82"/>
        <item x="86"/>
        <item x="87"/>
        <item x="88"/>
        <item x="89"/>
        <item x="85"/>
        <item x="90"/>
        <item x="91"/>
        <item x="92"/>
        <item x="93"/>
        <item x="94"/>
        <item x="95"/>
        <item x="96"/>
        <item x="97"/>
        <item x="83"/>
        <item x="98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7"/>
        <item x="126"/>
        <item x="128"/>
        <item x="129"/>
        <item x="130"/>
        <item x="131"/>
        <item x="84"/>
        <item x="132"/>
        <item x="133"/>
        <item x="134"/>
        <item x="135"/>
        <item x="136"/>
        <item x="137"/>
        <item t="default"/>
      </items>
    </pivotField>
    <pivotField axis="axisPage" showAll="0">
      <items count="7">
        <item x="1"/>
        <item x="2"/>
        <item x="5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h="1" x="0"/>
        <item x="1"/>
        <item x="2"/>
        <item t="default"/>
      </items>
    </pivotField>
  </pivotFields>
  <rowFields count="1">
    <field x="10"/>
  </rowFields>
  <rowItems count="3">
    <i>
      <x v="1"/>
    </i>
    <i>
      <x v="2"/>
    </i>
    <i t="grand">
      <x/>
    </i>
  </rowItems>
  <colItems count="1">
    <i/>
  </colItems>
  <pageFields count="1">
    <pageField fld="1" item="5" hier="-1"/>
  </pageFields>
  <dataFields count="1">
    <dataField name="Liczba z Panstwo" fld="0" subtotal="count" baseField="0" baseItem="0"/>
  </dataFields>
  <formats count="2">
    <format dxfId="1">
      <pivotArea collapsedLevelsAreSubtotals="1" fieldPosition="0">
        <references count="1">
          <reference field="10" count="0"/>
        </references>
      </pivotArea>
    </format>
    <format dxfId="0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1" xr16:uid="{8FC7D1A6-3C47-41FB-B073-46832E233633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2" xr16:uid="{A9653DC6-3400-47B1-A5D9-C4AE9B2791CE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3" xr16:uid="{28322354-EFFE-463A-B19D-6A2088305F98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4" xr16:uid="{72411ED2-0E7E-46D4-98CF-7E32892A436B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5" xr16:uid="{E3835451-9066-44D3-9498-55C349C3DF0D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_medale" connectionId="6" xr16:uid="{FA6B49F3-FB42-4D53-B9DF-A9C0B31053D1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workbookViewId="0">
      <selection sqref="A1:XFD1048576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</row>
    <row r="2" spans="1:10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</row>
    <row r="3" spans="1:10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</row>
    <row r="4" spans="1:10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</row>
    <row r="5" spans="1:10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</row>
    <row r="7" spans="1:10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</row>
    <row r="8" spans="1:10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</row>
    <row r="9" spans="1:10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</row>
    <row r="10" spans="1:10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</row>
    <row r="11" spans="1:10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</row>
    <row r="15" spans="1:10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</row>
    <row r="16" spans="1:10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0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0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0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0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</row>
    <row r="23" spans="1:10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</row>
    <row r="24" spans="1:10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</row>
    <row r="25" spans="1:10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</row>
    <row r="26" spans="1:10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</row>
    <row r="27" spans="1:10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</row>
    <row r="28" spans="1:10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</row>
    <row r="29" spans="1:10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0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25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A823-E49E-4692-8F6F-026FB1824B45}">
  <dimension ref="A1:S139"/>
  <sheetViews>
    <sheetView topLeftCell="G1" workbookViewId="0">
      <selection activeCell="R17" sqref="R17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  <col min="11" max="11" width="19.7109375" customWidth="1"/>
    <col min="12" max="12" width="21.42578125" customWidth="1"/>
    <col min="13" max="14" width="28.5703125" customWidth="1"/>
    <col min="15" max="15" width="17.5703125" customWidth="1"/>
    <col min="17" max="17" width="17.7109375" bestFit="1" customWidth="1"/>
    <col min="18" max="18" width="19.28515625" bestFit="1" customWidth="1"/>
    <col min="19" max="19" width="15.710937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151</v>
      </c>
      <c r="L1" t="s">
        <v>152</v>
      </c>
      <c r="M1" t="s">
        <v>153</v>
      </c>
      <c r="N1" t="s">
        <v>155</v>
      </c>
      <c r="O1" t="s">
        <v>154</v>
      </c>
    </row>
    <row r="2" spans="1:19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IF(C2&gt;0,1,0)</f>
        <v>1</v>
      </c>
      <c r="L2">
        <f>IF(G2&gt;0,1,0)</f>
        <v>0</v>
      </c>
      <c r="M2">
        <f>IF(AND(SUM(D2:F2)&gt;0, SUM(H2:J2)=0),1,0)</f>
        <v>1</v>
      </c>
      <c r="N2" t="str">
        <f>IF(SUM(K2:M2)=3,"TAK","NIE")</f>
        <v>NIE</v>
      </c>
      <c r="O2">
        <f>SUM(D2:F2,H2:J2)</f>
        <v>2</v>
      </c>
    </row>
    <row r="3" spans="1:19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IF(C3&gt;0,1,0)</f>
        <v>1</v>
      </c>
      <c r="L3">
        <f t="shared" ref="L3:L66" si="1">IF(G3&gt;0,1,0)</f>
        <v>1</v>
      </c>
      <c r="M3">
        <f t="shared" ref="M3:M66" si="2">IF(AND(SUM(D3:F3)&gt;0, SUM(H3:J3)=0),1,0)</f>
        <v>1</v>
      </c>
      <c r="N3" t="str">
        <f t="shared" ref="N3:N66" si="3">IF(SUM(K3:M3)=3,"TAK","NIE")</f>
        <v>TAK</v>
      </c>
      <c r="O3">
        <f t="shared" ref="O3:O66" si="4">SUM(D3:F3,H3:J3)</f>
        <v>15</v>
      </c>
    </row>
    <row r="4" spans="1:19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1</v>
      </c>
      <c r="L4">
        <f t="shared" si="1"/>
        <v>1</v>
      </c>
      <c r="M4">
        <f t="shared" si="2"/>
        <v>1</v>
      </c>
      <c r="N4" t="str">
        <f t="shared" si="3"/>
        <v>TAK</v>
      </c>
      <c r="O4">
        <f t="shared" si="4"/>
        <v>1</v>
      </c>
    </row>
    <row r="5" spans="1:19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1</v>
      </c>
      <c r="L5">
        <f t="shared" si="1"/>
        <v>0</v>
      </c>
      <c r="M5">
        <f t="shared" si="2"/>
        <v>1</v>
      </c>
      <c r="N5" t="str">
        <f t="shared" si="3"/>
        <v>NIE</v>
      </c>
      <c r="O5">
        <f t="shared" si="4"/>
        <v>3</v>
      </c>
    </row>
    <row r="6" spans="1:19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1</v>
      </c>
      <c r="L6">
        <f t="shared" si="1"/>
        <v>1</v>
      </c>
      <c r="M6">
        <f t="shared" si="2"/>
        <v>1</v>
      </c>
      <c r="N6" t="str">
        <f t="shared" si="3"/>
        <v>TAK</v>
      </c>
      <c r="O6">
        <f t="shared" si="4"/>
        <v>70</v>
      </c>
    </row>
    <row r="7" spans="1:19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</v>
      </c>
      <c r="L7">
        <f t="shared" si="1"/>
        <v>1</v>
      </c>
      <c r="M7">
        <f t="shared" si="2"/>
        <v>1</v>
      </c>
      <c r="N7" t="str">
        <f t="shared" si="3"/>
        <v>TAK</v>
      </c>
      <c r="O7">
        <f t="shared" si="4"/>
        <v>12</v>
      </c>
      <c r="Q7" s="1" t="s">
        <v>156</v>
      </c>
      <c r="R7" t="s">
        <v>159</v>
      </c>
      <c r="S7" t="s">
        <v>160</v>
      </c>
    </row>
    <row r="8" spans="1:19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1</v>
      </c>
      <c r="L8">
        <f t="shared" si="1"/>
        <v>1</v>
      </c>
      <c r="M8">
        <f t="shared" si="2"/>
        <v>0</v>
      </c>
      <c r="N8" t="str">
        <f t="shared" si="3"/>
        <v>NIE</v>
      </c>
      <c r="O8">
        <f t="shared" si="4"/>
        <v>480</v>
      </c>
      <c r="Q8" s="2" t="s">
        <v>157</v>
      </c>
      <c r="R8" s="3">
        <v>1218</v>
      </c>
      <c r="S8" s="3">
        <v>54</v>
      </c>
    </row>
    <row r="9" spans="1:19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1</v>
      </c>
      <c r="L9">
        <f t="shared" si="1"/>
        <v>1</v>
      </c>
      <c r="M9">
        <f t="shared" si="2"/>
        <v>0</v>
      </c>
      <c r="N9" t="str">
        <f t="shared" si="3"/>
        <v>NIE</v>
      </c>
      <c r="O9">
        <f t="shared" si="4"/>
        <v>304</v>
      </c>
      <c r="Q9" s="2" t="s">
        <v>158</v>
      </c>
      <c r="R9" s="3">
        <v>1218</v>
      </c>
      <c r="S9" s="3">
        <v>54</v>
      </c>
    </row>
    <row r="10" spans="1:19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1</v>
      </c>
      <c r="L10">
        <f t="shared" si="1"/>
        <v>1</v>
      </c>
      <c r="M10">
        <f t="shared" si="2"/>
        <v>1</v>
      </c>
      <c r="N10" t="str">
        <f t="shared" si="3"/>
        <v>TAK</v>
      </c>
      <c r="O10">
        <f t="shared" si="4"/>
        <v>26</v>
      </c>
    </row>
    <row r="11" spans="1:19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1</v>
      </c>
      <c r="L11">
        <f t="shared" si="1"/>
        <v>0</v>
      </c>
      <c r="M11">
        <f t="shared" si="2"/>
        <v>1</v>
      </c>
      <c r="N11" t="str">
        <f t="shared" si="3"/>
        <v>NIE</v>
      </c>
      <c r="O11">
        <f t="shared" si="4"/>
        <v>12</v>
      </c>
    </row>
    <row r="12" spans="1:19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1</v>
      </c>
      <c r="L12">
        <f t="shared" si="1"/>
        <v>0</v>
      </c>
      <c r="M12">
        <f t="shared" si="2"/>
        <v>1</v>
      </c>
      <c r="N12" t="str">
        <f t="shared" si="3"/>
        <v>NIE</v>
      </c>
      <c r="O12">
        <f t="shared" si="4"/>
        <v>1</v>
      </c>
    </row>
    <row r="13" spans="1:19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L13">
        <f t="shared" si="1"/>
        <v>0</v>
      </c>
      <c r="M13">
        <f t="shared" si="2"/>
        <v>1</v>
      </c>
      <c r="N13" t="str">
        <f t="shared" si="3"/>
        <v>NIE</v>
      </c>
      <c r="O13">
        <f t="shared" si="4"/>
        <v>1</v>
      </c>
    </row>
    <row r="14" spans="1:19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1</v>
      </c>
      <c r="L14">
        <f t="shared" si="1"/>
        <v>1</v>
      </c>
      <c r="M14">
        <f t="shared" si="2"/>
        <v>0</v>
      </c>
      <c r="N14" t="str">
        <f t="shared" si="3"/>
        <v>NIE</v>
      </c>
      <c r="O14">
        <f t="shared" si="4"/>
        <v>147</v>
      </c>
    </row>
    <row r="15" spans="1:19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1</v>
      </c>
      <c r="L15">
        <f t="shared" si="1"/>
        <v>1</v>
      </c>
      <c r="M15">
        <f t="shared" si="2"/>
        <v>1</v>
      </c>
      <c r="N15" t="str">
        <f t="shared" si="3"/>
        <v>TAK</v>
      </c>
      <c r="O15">
        <f t="shared" si="4"/>
        <v>1</v>
      </c>
    </row>
    <row r="16" spans="1:19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1</v>
      </c>
      <c r="L16">
        <f t="shared" si="1"/>
        <v>1</v>
      </c>
      <c r="M16">
        <f t="shared" si="2"/>
        <v>0</v>
      </c>
      <c r="N16" t="str">
        <f t="shared" si="3"/>
        <v>NIE</v>
      </c>
      <c r="O16">
        <f t="shared" si="4"/>
        <v>91</v>
      </c>
    </row>
    <row r="17" spans="1:15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  <c r="L17">
        <f t="shared" si="1"/>
        <v>0</v>
      </c>
      <c r="M17">
        <f t="shared" si="2"/>
        <v>1</v>
      </c>
      <c r="N17" t="str">
        <f t="shared" si="3"/>
        <v>NIE</v>
      </c>
      <c r="O17">
        <f t="shared" si="4"/>
        <v>1</v>
      </c>
    </row>
    <row r="18" spans="1:15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1</v>
      </c>
      <c r="L18">
        <f t="shared" si="1"/>
        <v>1</v>
      </c>
      <c r="M18">
        <f t="shared" si="2"/>
        <v>1</v>
      </c>
      <c r="N18" t="str">
        <f t="shared" si="3"/>
        <v>TAK</v>
      </c>
      <c r="O18">
        <f t="shared" si="4"/>
        <v>108</v>
      </c>
    </row>
    <row r="19" spans="1:15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1</v>
      </c>
      <c r="L19">
        <f t="shared" si="1"/>
        <v>1</v>
      </c>
      <c r="M19">
        <f t="shared" si="2"/>
        <v>0</v>
      </c>
      <c r="N19" t="str">
        <f t="shared" si="3"/>
        <v>NIE</v>
      </c>
      <c r="O19">
        <f t="shared" si="4"/>
        <v>220</v>
      </c>
    </row>
    <row r="20" spans="1:15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  <c r="L20">
        <f t="shared" si="1"/>
        <v>0</v>
      </c>
      <c r="M20">
        <f t="shared" si="2"/>
        <v>1</v>
      </c>
      <c r="N20" t="str">
        <f t="shared" si="3"/>
        <v>NIE</v>
      </c>
      <c r="O20">
        <f t="shared" si="4"/>
        <v>1</v>
      </c>
    </row>
    <row r="21" spans="1:15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1</v>
      </c>
      <c r="L21">
        <f t="shared" si="1"/>
        <v>1</v>
      </c>
      <c r="M21">
        <f t="shared" si="2"/>
        <v>1</v>
      </c>
      <c r="N21" t="str">
        <f t="shared" si="3"/>
        <v>TAK</v>
      </c>
      <c r="O21">
        <f t="shared" si="4"/>
        <v>13</v>
      </c>
    </row>
    <row r="22" spans="1:15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1</v>
      </c>
      <c r="L22">
        <f t="shared" si="1"/>
        <v>1</v>
      </c>
      <c r="M22">
        <f t="shared" si="2"/>
        <v>0</v>
      </c>
      <c r="N22" t="str">
        <f t="shared" si="3"/>
        <v>NIE</v>
      </c>
      <c r="O22">
        <f t="shared" si="4"/>
        <v>526</v>
      </c>
    </row>
    <row r="23" spans="1:15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1</v>
      </c>
      <c r="L23">
        <f t="shared" si="1"/>
        <v>1</v>
      </c>
      <c r="M23">
        <f t="shared" si="2"/>
        <v>0</v>
      </c>
      <c r="N23" t="str">
        <f t="shared" si="3"/>
        <v>NIE</v>
      </c>
      <c r="O23">
        <f t="shared" si="4"/>
        <v>34</v>
      </c>
    </row>
    <row r="24" spans="1:15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1</v>
      </c>
      <c r="L24">
        <f t="shared" si="1"/>
        <v>1</v>
      </c>
      <c r="M24">
        <f t="shared" si="2"/>
        <v>1</v>
      </c>
      <c r="N24" t="str">
        <f t="shared" si="3"/>
        <v>TAK</v>
      </c>
      <c r="O24">
        <f t="shared" si="4"/>
        <v>1</v>
      </c>
    </row>
    <row r="25" spans="1:15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1</v>
      </c>
      <c r="L25">
        <f t="shared" si="1"/>
        <v>1</v>
      </c>
      <c r="M25">
        <f t="shared" si="2"/>
        <v>1</v>
      </c>
      <c r="N25" t="str">
        <f t="shared" si="3"/>
        <v>TAK</v>
      </c>
      <c r="O25">
        <f t="shared" si="4"/>
        <v>1</v>
      </c>
    </row>
    <row r="26" spans="1:15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1</v>
      </c>
      <c r="L26">
        <f t="shared" si="1"/>
        <v>1</v>
      </c>
      <c r="M26">
        <f t="shared" si="2"/>
        <v>0</v>
      </c>
      <c r="N26" t="str">
        <f t="shared" si="3"/>
        <v>NIE</v>
      </c>
      <c r="O26">
        <f t="shared" si="4"/>
        <v>168</v>
      </c>
    </row>
    <row r="27" spans="1:15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1</v>
      </c>
      <c r="L27">
        <f t="shared" si="1"/>
        <v>1</v>
      </c>
      <c r="M27">
        <f t="shared" si="2"/>
        <v>0</v>
      </c>
      <c r="N27" t="str">
        <f t="shared" si="3"/>
        <v>NIE</v>
      </c>
      <c r="O27">
        <f t="shared" si="4"/>
        <v>68</v>
      </c>
    </row>
    <row r="28" spans="1:15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1</v>
      </c>
      <c r="L28">
        <f t="shared" si="1"/>
        <v>1</v>
      </c>
      <c r="M28">
        <f t="shared" si="2"/>
        <v>0</v>
      </c>
      <c r="N28" t="str">
        <f t="shared" si="3"/>
        <v>NIE</v>
      </c>
      <c r="O28">
        <f t="shared" si="4"/>
        <v>180</v>
      </c>
    </row>
    <row r="29" spans="1:15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1</v>
      </c>
      <c r="L29">
        <f t="shared" si="1"/>
        <v>0</v>
      </c>
      <c r="M29">
        <f t="shared" si="2"/>
        <v>1</v>
      </c>
      <c r="N29" t="str">
        <f t="shared" si="3"/>
        <v>NIE</v>
      </c>
      <c r="O29">
        <f t="shared" si="4"/>
        <v>6</v>
      </c>
    </row>
    <row r="30" spans="1:15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1</v>
      </c>
      <c r="L30">
        <f t="shared" si="1"/>
        <v>0</v>
      </c>
      <c r="M30">
        <f t="shared" si="2"/>
        <v>1</v>
      </c>
      <c r="N30" t="str">
        <f t="shared" si="3"/>
        <v>NIE</v>
      </c>
      <c r="O30">
        <f t="shared" si="4"/>
        <v>1</v>
      </c>
    </row>
    <row r="31" spans="1:15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1</v>
      </c>
      <c r="L31">
        <f t="shared" si="1"/>
        <v>1</v>
      </c>
      <c r="M31">
        <f t="shared" si="2"/>
        <v>1</v>
      </c>
      <c r="N31" t="str">
        <f t="shared" si="3"/>
        <v>TAK</v>
      </c>
      <c r="O31">
        <f t="shared" si="4"/>
        <v>26</v>
      </c>
    </row>
    <row r="32" spans="1:15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1</v>
      </c>
      <c r="L32">
        <f t="shared" si="1"/>
        <v>0</v>
      </c>
      <c r="M32">
        <f t="shared" si="2"/>
        <v>1</v>
      </c>
      <c r="N32" t="str">
        <f t="shared" si="3"/>
        <v>NIE</v>
      </c>
      <c r="O32">
        <f t="shared" si="4"/>
        <v>2</v>
      </c>
    </row>
    <row r="33" spans="1:15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1</v>
      </c>
      <c r="L33">
        <f t="shared" si="1"/>
        <v>0</v>
      </c>
      <c r="M33">
        <f t="shared" si="2"/>
        <v>1</v>
      </c>
      <c r="N33" t="str">
        <f t="shared" si="3"/>
        <v>NIE</v>
      </c>
      <c r="O33">
        <f t="shared" si="4"/>
        <v>1</v>
      </c>
    </row>
    <row r="34" spans="1:15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1</v>
      </c>
      <c r="L34">
        <f t="shared" si="1"/>
        <v>1</v>
      </c>
      <c r="M34">
        <f t="shared" si="2"/>
        <v>0</v>
      </c>
      <c r="N34" t="str">
        <f t="shared" si="3"/>
        <v>NIE</v>
      </c>
      <c r="O34">
        <f t="shared" si="4"/>
        <v>40</v>
      </c>
    </row>
    <row r="35" spans="1:15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1</v>
      </c>
      <c r="L35">
        <f t="shared" si="1"/>
        <v>1</v>
      </c>
      <c r="M35">
        <f t="shared" si="2"/>
        <v>1</v>
      </c>
      <c r="N35" t="str">
        <f t="shared" si="3"/>
        <v>TAK</v>
      </c>
      <c r="O35">
        <f t="shared" si="4"/>
        <v>45</v>
      </c>
    </row>
    <row r="36" spans="1:15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1</v>
      </c>
      <c r="L36">
        <f t="shared" si="1"/>
        <v>1</v>
      </c>
      <c r="M36">
        <f t="shared" si="2"/>
        <v>1</v>
      </c>
      <c r="N36" t="str">
        <f t="shared" si="3"/>
        <v>TAK</v>
      </c>
      <c r="O36">
        <f t="shared" si="4"/>
        <v>9</v>
      </c>
    </row>
    <row r="37" spans="1:15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1</v>
      </c>
      <c r="L37">
        <f t="shared" si="1"/>
        <v>1</v>
      </c>
      <c r="M37">
        <f t="shared" si="2"/>
        <v>0</v>
      </c>
      <c r="N37" t="str">
        <f t="shared" si="3"/>
        <v>NIE</v>
      </c>
      <c r="O37">
        <f t="shared" si="4"/>
        <v>462</v>
      </c>
    </row>
    <row r="38" spans="1:15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1</v>
      </c>
      <c r="L38">
        <f t="shared" si="1"/>
        <v>1</v>
      </c>
      <c r="M38">
        <f t="shared" si="2"/>
        <v>0</v>
      </c>
      <c r="N38" t="str">
        <f t="shared" si="3"/>
        <v>NIE</v>
      </c>
      <c r="O38">
        <f t="shared" si="4"/>
        <v>780</v>
      </c>
    </row>
    <row r="39" spans="1:15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1</v>
      </c>
      <c r="L39">
        <f t="shared" si="1"/>
        <v>0</v>
      </c>
      <c r="M39">
        <f t="shared" si="2"/>
        <v>1</v>
      </c>
      <c r="N39" t="str">
        <f t="shared" si="3"/>
        <v>NIE</v>
      </c>
      <c r="O39">
        <f t="shared" si="4"/>
        <v>1</v>
      </c>
    </row>
    <row r="40" spans="1:15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1</v>
      </c>
      <c r="L40">
        <f t="shared" si="1"/>
        <v>1</v>
      </c>
      <c r="M40">
        <f t="shared" si="2"/>
        <v>1</v>
      </c>
      <c r="N40" t="str">
        <f t="shared" si="3"/>
        <v>TAK</v>
      </c>
      <c r="O40">
        <f t="shared" si="4"/>
        <v>4</v>
      </c>
    </row>
    <row r="41" spans="1:15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1</v>
      </c>
      <c r="L41">
        <f t="shared" si="1"/>
        <v>1</v>
      </c>
      <c r="M41">
        <f t="shared" si="2"/>
        <v>1</v>
      </c>
      <c r="N41" t="str">
        <f t="shared" si="3"/>
        <v>TAK</v>
      </c>
      <c r="O41">
        <f t="shared" si="4"/>
        <v>110</v>
      </c>
    </row>
    <row r="42" spans="1:15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1</v>
      </c>
      <c r="L42">
        <f t="shared" si="1"/>
        <v>1</v>
      </c>
      <c r="M42">
        <f t="shared" si="2"/>
        <v>1</v>
      </c>
      <c r="N42" t="str">
        <f t="shared" si="3"/>
        <v>TAK</v>
      </c>
      <c r="O42">
        <f t="shared" si="4"/>
        <v>25</v>
      </c>
    </row>
    <row r="43" spans="1:15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1</v>
      </c>
      <c r="L43">
        <f t="shared" si="1"/>
        <v>0</v>
      </c>
      <c r="M43">
        <f t="shared" si="2"/>
        <v>1</v>
      </c>
      <c r="N43" t="str">
        <f t="shared" si="3"/>
        <v>NIE</v>
      </c>
      <c r="O43">
        <f t="shared" si="4"/>
        <v>1</v>
      </c>
    </row>
    <row r="44" spans="1:15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1</v>
      </c>
      <c r="L44">
        <f t="shared" si="1"/>
        <v>0</v>
      </c>
      <c r="M44">
        <f t="shared" si="2"/>
        <v>1</v>
      </c>
      <c r="N44" t="str">
        <f t="shared" si="3"/>
        <v>NIE</v>
      </c>
      <c r="O44">
        <f t="shared" si="4"/>
        <v>2</v>
      </c>
    </row>
    <row r="45" spans="1:15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1</v>
      </c>
      <c r="L45">
        <f t="shared" si="1"/>
        <v>1</v>
      </c>
      <c r="M45">
        <f t="shared" si="2"/>
        <v>0</v>
      </c>
      <c r="N45" t="str">
        <f t="shared" si="3"/>
        <v>NIE</v>
      </c>
      <c r="O45">
        <f t="shared" si="4"/>
        <v>133</v>
      </c>
    </row>
    <row r="46" spans="1:15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1</v>
      </c>
      <c r="L46">
        <f t="shared" si="1"/>
        <v>1</v>
      </c>
      <c r="M46">
        <f t="shared" si="2"/>
        <v>0</v>
      </c>
      <c r="N46" t="str">
        <f t="shared" si="3"/>
        <v>NIE</v>
      </c>
      <c r="O46">
        <f t="shared" si="4"/>
        <v>376</v>
      </c>
    </row>
    <row r="47" spans="1:15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1</v>
      </c>
      <c r="L47">
        <f t="shared" si="1"/>
        <v>1</v>
      </c>
      <c r="M47">
        <f t="shared" si="2"/>
        <v>1</v>
      </c>
      <c r="N47" t="str">
        <f t="shared" si="3"/>
        <v>TAK</v>
      </c>
      <c r="O47">
        <f t="shared" si="4"/>
        <v>3</v>
      </c>
    </row>
    <row r="48" spans="1:15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1</v>
      </c>
      <c r="L48">
        <f t="shared" si="1"/>
        <v>1</v>
      </c>
      <c r="M48">
        <f t="shared" si="2"/>
        <v>1</v>
      </c>
      <c r="N48" t="str">
        <f t="shared" si="3"/>
        <v>TAK</v>
      </c>
      <c r="O48">
        <f t="shared" si="4"/>
        <v>26</v>
      </c>
    </row>
    <row r="49" spans="1:15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1</v>
      </c>
      <c r="L49">
        <f t="shared" si="1"/>
        <v>0</v>
      </c>
      <c r="M49">
        <f t="shared" si="2"/>
        <v>1</v>
      </c>
      <c r="N49" t="str">
        <f t="shared" si="3"/>
        <v>NIE</v>
      </c>
      <c r="O49">
        <f t="shared" si="4"/>
        <v>27</v>
      </c>
    </row>
    <row r="50" spans="1:15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1</v>
      </c>
      <c r="L50">
        <f t="shared" si="1"/>
        <v>0</v>
      </c>
      <c r="M50">
        <f t="shared" si="2"/>
        <v>1</v>
      </c>
      <c r="N50" t="str">
        <f t="shared" si="3"/>
        <v>NIE</v>
      </c>
      <c r="O50">
        <f t="shared" si="4"/>
        <v>1</v>
      </c>
    </row>
    <row r="51" spans="1:15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1</v>
      </c>
      <c r="L51">
        <f t="shared" si="1"/>
        <v>1</v>
      </c>
      <c r="M51">
        <f t="shared" si="2"/>
        <v>1</v>
      </c>
      <c r="N51" t="str">
        <f t="shared" si="3"/>
        <v>TAK</v>
      </c>
      <c r="O51">
        <f t="shared" si="4"/>
        <v>60</v>
      </c>
    </row>
    <row r="52" spans="1:15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1</v>
      </c>
      <c r="L52">
        <f t="shared" si="1"/>
        <v>1</v>
      </c>
      <c r="M52">
        <f t="shared" si="2"/>
        <v>1</v>
      </c>
      <c r="N52" t="str">
        <f t="shared" si="3"/>
        <v>TAK</v>
      </c>
      <c r="O52">
        <f t="shared" si="4"/>
        <v>28</v>
      </c>
    </row>
    <row r="53" spans="1:15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1</v>
      </c>
      <c r="L53">
        <f t="shared" si="1"/>
        <v>1</v>
      </c>
      <c r="M53">
        <f t="shared" si="2"/>
        <v>1</v>
      </c>
      <c r="N53" t="str">
        <f t="shared" si="3"/>
        <v>TAK</v>
      </c>
      <c r="O53">
        <f t="shared" si="4"/>
        <v>4</v>
      </c>
    </row>
    <row r="54" spans="1:15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1</v>
      </c>
      <c r="L54">
        <f t="shared" si="1"/>
        <v>1</v>
      </c>
      <c r="M54">
        <f t="shared" si="2"/>
        <v>1</v>
      </c>
      <c r="N54" t="str">
        <f t="shared" si="3"/>
        <v>TAK</v>
      </c>
      <c r="O54">
        <f t="shared" si="4"/>
        <v>7</v>
      </c>
    </row>
    <row r="55" spans="1:15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1</v>
      </c>
      <c r="L55">
        <f t="shared" si="1"/>
        <v>1</v>
      </c>
      <c r="M55">
        <f t="shared" si="2"/>
        <v>1</v>
      </c>
      <c r="N55" t="str">
        <f t="shared" si="3"/>
        <v>TAK</v>
      </c>
      <c r="O55">
        <f t="shared" si="4"/>
        <v>67</v>
      </c>
    </row>
    <row r="56" spans="1:15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1</v>
      </c>
      <c r="L56">
        <f t="shared" si="1"/>
        <v>1</v>
      </c>
      <c r="M56">
        <f t="shared" si="2"/>
        <v>0</v>
      </c>
      <c r="N56" t="str">
        <f t="shared" si="3"/>
        <v>NIE</v>
      </c>
      <c r="O56">
        <f t="shared" si="4"/>
        <v>443</v>
      </c>
    </row>
    <row r="57" spans="1:15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1</v>
      </c>
      <c r="L57">
        <f t="shared" si="1"/>
        <v>1</v>
      </c>
      <c r="M57">
        <f t="shared" si="2"/>
        <v>0</v>
      </c>
      <c r="N57" t="str">
        <f t="shared" si="3"/>
        <v>NIE</v>
      </c>
      <c r="O57">
        <f t="shared" si="4"/>
        <v>94</v>
      </c>
    </row>
    <row r="58" spans="1:15" x14ac:dyDescent="0.25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1</v>
      </c>
      <c r="L58">
        <f t="shared" si="1"/>
        <v>1</v>
      </c>
      <c r="M58">
        <f t="shared" si="2"/>
        <v>1</v>
      </c>
      <c r="N58" t="str">
        <f t="shared" si="3"/>
        <v>TAK</v>
      </c>
      <c r="O58">
        <f t="shared" si="4"/>
        <v>5</v>
      </c>
    </row>
    <row r="59" spans="1:15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1</v>
      </c>
      <c r="L59">
        <f t="shared" si="1"/>
        <v>1</v>
      </c>
      <c r="M59">
        <f t="shared" si="2"/>
        <v>0</v>
      </c>
      <c r="N59" t="str">
        <f t="shared" si="3"/>
        <v>NIE</v>
      </c>
      <c r="O59">
        <f t="shared" si="4"/>
        <v>448</v>
      </c>
    </row>
    <row r="60" spans="1:15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1</v>
      </c>
      <c r="L60">
        <f t="shared" si="1"/>
        <v>0</v>
      </c>
      <c r="M60">
        <f t="shared" si="2"/>
        <v>1</v>
      </c>
      <c r="N60" t="str">
        <f t="shared" si="3"/>
        <v>NIE</v>
      </c>
      <c r="O60">
        <f t="shared" si="4"/>
        <v>4</v>
      </c>
    </row>
    <row r="61" spans="1:15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1</v>
      </c>
      <c r="L61">
        <f t="shared" si="1"/>
        <v>1</v>
      </c>
      <c r="M61">
        <f t="shared" si="2"/>
        <v>0</v>
      </c>
      <c r="N61" t="str">
        <f t="shared" si="3"/>
        <v>NIE</v>
      </c>
      <c r="O61">
        <f t="shared" si="4"/>
        <v>59</v>
      </c>
    </row>
    <row r="62" spans="1:15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1</v>
      </c>
      <c r="L62">
        <f t="shared" si="1"/>
        <v>1</v>
      </c>
      <c r="M62">
        <f t="shared" si="2"/>
        <v>1</v>
      </c>
      <c r="N62" t="str">
        <f t="shared" si="3"/>
        <v>TAK</v>
      </c>
      <c r="O62">
        <f t="shared" si="4"/>
        <v>86</v>
      </c>
    </row>
    <row r="63" spans="1:15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1</v>
      </c>
      <c r="L63">
        <f t="shared" si="1"/>
        <v>1</v>
      </c>
      <c r="M63">
        <f t="shared" si="2"/>
        <v>1</v>
      </c>
      <c r="N63" t="str">
        <f t="shared" si="3"/>
        <v>TAK</v>
      </c>
      <c r="O63">
        <f t="shared" si="4"/>
        <v>3</v>
      </c>
    </row>
    <row r="64" spans="1:15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1</v>
      </c>
      <c r="L64">
        <f t="shared" si="1"/>
        <v>1</v>
      </c>
      <c r="M64">
        <f t="shared" si="2"/>
        <v>1</v>
      </c>
      <c r="N64" t="str">
        <f t="shared" si="3"/>
        <v>TAK</v>
      </c>
      <c r="O64">
        <f t="shared" si="4"/>
        <v>19</v>
      </c>
    </row>
    <row r="65" spans="1:15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1</v>
      </c>
      <c r="L65">
        <f t="shared" si="1"/>
        <v>1</v>
      </c>
      <c r="M65">
        <f t="shared" si="2"/>
        <v>0</v>
      </c>
      <c r="N65" t="str">
        <f t="shared" si="3"/>
        <v>NIE</v>
      </c>
      <c r="O65">
        <f t="shared" si="4"/>
        <v>296</v>
      </c>
    </row>
    <row r="66" spans="1:15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1</v>
      </c>
      <c r="L66">
        <f t="shared" si="1"/>
        <v>1</v>
      </c>
      <c r="M66">
        <f t="shared" si="2"/>
        <v>0</v>
      </c>
      <c r="N66" t="str">
        <f t="shared" si="3"/>
        <v>NIE</v>
      </c>
      <c r="O66">
        <f t="shared" si="4"/>
        <v>49</v>
      </c>
    </row>
    <row r="67" spans="1:15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5">IF(C67&gt;0,1,0)</f>
        <v>1</v>
      </c>
      <c r="L67">
        <f t="shared" ref="L67:L130" si="6">IF(G67&gt;0,1,0)</f>
        <v>1</v>
      </c>
      <c r="M67">
        <f t="shared" ref="M67:M130" si="7">IF(AND(SUM(D67:F67)&gt;0, SUM(H67:J67)=0),1,0)</f>
        <v>1</v>
      </c>
      <c r="N67" t="str">
        <f t="shared" ref="N67:N130" si="8">IF(SUM(K67:M67)=3,"TAK","NIE")</f>
        <v>TAK</v>
      </c>
      <c r="O67">
        <f t="shared" ref="O67:O130" si="9">SUM(D67:F67,H67:J67)</f>
        <v>4</v>
      </c>
    </row>
    <row r="68" spans="1:15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5"/>
        <v>1</v>
      </c>
      <c r="L68">
        <f t="shared" si="6"/>
        <v>0</v>
      </c>
      <c r="M68">
        <f t="shared" si="7"/>
        <v>1</v>
      </c>
      <c r="N68" t="str">
        <f t="shared" si="8"/>
        <v>NIE</v>
      </c>
      <c r="O68">
        <f t="shared" si="9"/>
        <v>208</v>
      </c>
    </row>
    <row r="69" spans="1:15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5"/>
        <v>1</v>
      </c>
      <c r="L69">
        <f t="shared" si="6"/>
        <v>0</v>
      </c>
      <c r="M69">
        <f t="shared" si="7"/>
        <v>1</v>
      </c>
      <c r="N69" t="str">
        <f t="shared" si="8"/>
        <v>NIE</v>
      </c>
      <c r="O69">
        <f t="shared" si="9"/>
        <v>2</v>
      </c>
    </row>
    <row r="70" spans="1:15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5"/>
        <v>1</v>
      </c>
      <c r="L70">
        <f t="shared" si="6"/>
        <v>1</v>
      </c>
      <c r="M70">
        <f t="shared" si="7"/>
        <v>1</v>
      </c>
      <c r="N70" t="str">
        <f t="shared" si="8"/>
        <v>TAK</v>
      </c>
      <c r="O70">
        <f t="shared" si="9"/>
        <v>4</v>
      </c>
    </row>
    <row r="71" spans="1:15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5"/>
        <v>1</v>
      </c>
      <c r="L71">
        <f t="shared" si="6"/>
        <v>1</v>
      </c>
      <c r="M71">
        <f t="shared" si="7"/>
        <v>0</v>
      </c>
      <c r="N71" t="str">
        <f t="shared" si="8"/>
        <v>NIE</v>
      </c>
      <c r="O71">
        <f t="shared" si="9"/>
        <v>9</v>
      </c>
    </row>
    <row r="72" spans="1:15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5"/>
        <v>1</v>
      </c>
      <c r="L72">
        <f t="shared" si="6"/>
        <v>1</v>
      </c>
      <c r="M72">
        <f t="shared" si="7"/>
        <v>1</v>
      </c>
      <c r="N72" t="str">
        <f t="shared" si="8"/>
        <v>TAK</v>
      </c>
      <c r="O72">
        <f t="shared" si="9"/>
        <v>21</v>
      </c>
    </row>
    <row r="73" spans="1:15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5"/>
        <v>1</v>
      </c>
      <c r="L73">
        <f t="shared" si="6"/>
        <v>1</v>
      </c>
      <c r="M73">
        <f t="shared" si="7"/>
        <v>0</v>
      </c>
      <c r="N73" t="str">
        <f t="shared" si="8"/>
        <v>NIE</v>
      </c>
      <c r="O73">
        <f t="shared" si="9"/>
        <v>4</v>
      </c>
    </row>
    <row r="74" spans="1:15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5"/>
        <v>1</v>
      </c>
      <c r="L74">
        <f t="shared" si="6"/>
        <v>1</v>
      </c>
      <c r="M74">
        <f t="shared" si="7"/>
        <v>0</v>
      </c>
      <c r="N74" t="str">
        <f t="shared" si="8"/>
        <v>NIE</v>
      </c>
      <c r="O74">
        <f t="shared" si="9"/>
        <v>26</v>
      </c>
    </row>
    <row r="75" spans="1:15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5"/>
        <v>1</v>
      </c>
      <c r="L75">
        <f t="shared" si="6"/>
        <v>1</v>
      </c>
      <c r="M75">
        <f t="shared" si="7"/>
        <v>1</v>
      </c>
      <c r="N75" t="str">
        <f t="shared" si="8"/>
        <v>TAK</v>
      </c>
      <c r="O75">
        <f t="shared" si="9"/>
        <v>1</v>
      </c>
    </row>
    <row r="76" spans="1:15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5"/>
        <v>1</v>
      </c>
      <c r="L76">
        <f t="shared" si="6"/>
        <v>0</v>
      </c>
      <c r="M76">
        <f t="shared" si="7"/>
        <v>1</v>
      </c>
      <c r="N76" t="str">
        <f t="shared" si="8"/>
        <v>NIE</v>
      </c>
      <c r="O76">
        <f t="shared" si="9"/>
        <v>6</v>
      </c>
    </row>
    <row r="77" spans="1:15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5"/>
        <v>1</v>
      </c>
      <c r="L77">
        <f t="shared" si="6"/>
        <v>1</v>
      </c>
      <c r="M77">
        <f t="shared" si="7"/>
        <v>1</v>
      </c>
      <c r="N77" t="str">
        <f t="shared" si="8"/>
        <v>TAK</v>
      </c>
      <c r="O77">
        <f t="shared" si="9"/>
        <v>22</v>
      </c>
    </row>
    <row r="78" spans="1:15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5"/>
        <v>1</v>
      </c>
      <c r="L78">
        <f t="shared" si="6"/>
        <v>0</v>
      </c>
      <c r="M78">
        <f t="shared" si="7"/>
        <v>1</v>
      </c>
      <c r="N78" t="str">
        <f t="shared" si="8"/>
        <v>NIE</v>
      </c>
      <c r="O78">
        <f t="shared" si="9"/>
        <v>1</v>
      </c>
    </row>
    <row r="79" spans="1:15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5"/>
        <v>1</v>
      </c>
      <c r="L79">
        <f t="shared" si="6"/>
        <v>1</v>
      </c>
      <c r="M79">
        <f t="shared" si="7"/>
        <v>1</v>
      </c>
      <c r="N79" t="str">
        <f t="shared" si="8"/>
        <v>TAK</v>
      </c>
      <c r="O79">
        <f t="shared" si="9"/>
        <v>62</v>
      </c>
    </row>
    <row r="80" spans="1:15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5"/>
        <v>1</v>
      </c>
      <c r="L80">
        <f t="shared" si="6"/>
        <v>1</v>
      </c>
      <c r="M80">
        <f t="shared" si="7"/>
        <v>1</v>
      </c>
      <c r="N80" t="str">
        <f t="shared" si="8"/>
        <v>TAK</v>
      </c>
      <c r="O80">
        <f t="shared" si="9"/>
        <v>7</v>
      </c>
    </row>
    <row r="81" spans="1:15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5"/>
        <v>1</v>
      </c>
      <c r="L81">
        <f t="shared" si="6"/>
        <v>1</v>
      </c>
      <c r="M81">
        <f t="shared" si="7"/>
        <v>1</v>
      </c>
      <c r="N81" t="str">
        <f t="shared" si="8"/>
        <v>TAK</v>
      </c>
      <c r="O81">
        <f t="shared" si="9"/>
        <v>24</v>
      </c>
    </row>
    <row r="82" spans="1:15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5"/>
        <v>1</v>
      </c>
      <c r="L82">
        <f t="shared" si="6"/>
        <v>0</v>
      </c>
      <c r="M82">
        <f t="shared" si="7"/>
        <v>1</v>
      </c>
      <c r="N82" t="str">
        <f t="shared" si="8"/>
        <v>NIE</v>
      </c>
      <c r="O82">
        <f t="shared" si="9"/>
        <v>2</v>
      </c>
    </row>
    <row r="83" spans="1:15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5"/>
        <v>1</v>
      </c>
      <c r="L83">
        <f t="shared" si="6"/>
        <v>0</v>
      </c>
      <c r="M83">
        <f t="shared" si="7"/>
        <v>1</v>
      </c>
      <c r="N83" t="str">
        <f t="shared" si="8"/>
        <v>NIE</v>
      </c>
      <c r="O83">
        <f t="shared" si="9"/>
        <v>4</v>
      </c>
    </row>
    <row r="84" spans="1:15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5"/>
        <v>1</v>
      </c>
      <c r="L84">
        <f t="shared" si="6"/>
        <v>1</v>
      </c>
      <c r="M84">
        <f t="shared" si="7"/>
        <v>0</v>
      </c>
      <c r="N84" t="str">
        <f t="shared" si="8"/>
        <v>NIE</v>
      </c>
      <c r="O84">
        <f t="shared" si="9"/>
        <v>782</v>
      </c>
    </row>
    <row r="85" spans="1:15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5"/>
        <v>1</v>
      </c>
      <c r="L85">
        <f t="shared" si="6"/>
        <v>1</v>
      </c>
      <c r="M85">
        <f t="shared" si="7"/>
        <v>0</v>
      </c>
      <c r="N85" t="str">
        <f t="shared" si="8"/>
        <v>NIE</v>
      </c>
      <c r="O85">
        <f t="shared" si="9"/>
        <v>243</v>
      </c>
    </row>
    <row r="86" spans="1:15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5"/>
        <v>1</v>
      </c>
      <c r="L86">
        <f t="shared" si="6"/>
        <v>1</v>
      </c>
      <c r="M86">
        <f t="shared" si="7"/>
        <v>0</v>
      </c>
      <c r="N86" t="str">
        <f t="shared" si="8"/>
        <v>NIE</v>
      </c>
      <c r="O86">
        <f t="shared" si="9"/>
        <v>137</v>
      </c>
    </row>
    <row r="87" spans="1:15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5"/>
        <v>1</v>
      </c>
      <c r="L87">
        <f t="shared" si="6"/>
        <v>1</v>
      </c>
      <c r="M87">
        <f t="shared" si="7"/>
        <v>0</v>
      </c>
      <c r="N87" t="str">
        <f t="shared" si="8"/>
        <v>NIE</v>
      </c>
      <c r="O87">
        <f t="shared" si="9"/>
        <v>519</v>
      </c>
    </row>
    <row r="88" spans="1:15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5"/>
        <v>1</v>
      </c>
      <c r="L88">
        <f t="shared" si="6"/>
        <v>0</v>
      </c>
      <c r="M88">
        <f t="shared" si="7"/>
        <v>1</v>
      </c>
      <c r="N88" t="str">
        <f t="shared" si="8"/>
        <v>NIE</v>
      </c>
      <c r="O88">
        <f t="shared" si="9"/>
        <v>1</v>
      </c>
    </row>
    <row r="89" spans="1:15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5"/>
        <v>1</v>
      </c>
      <c r="L89">
        <f t="shared" si="6"/>
        <v>0</v>
      </c>
      <c r="M89">
        <f t="shared" si="7"/>
        <v>1</v>
      </c>
      <c r="N89" t="str">
        <f t="shared" si="8"/>
        <v>NIE</v>
      </c>
      <c r="O89">
        <f t="shared" si="9"/>
        <v>23</v>
      </c>
    </row>
    <row r="90" spans="1:15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5"/>
        <v>1</v>
      </c>
      <c r="L90">
        <f t="shared" si="6"/>
        <v>1</v>
      </c>
      <c r="M90">
        <f t="shared" si="7"/>
        <v>0</v>
      </c>
      <c r="N90" t="str">
        <f t="shared" si="8"/>
        <v>NIE</v>
      </c>
      <c r="O90">
        <f t="shared" si="9"/>
        <v>477</v>
      </c>
    </row>
    <row r="91" spans="1:15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5"/>
        <v>1</v>
      </c>
      <c r="L91">
        <f t="shared" si="6"/>
        <v>1</v>
      </c>
      <c r="M91">
        <f t="shared" si="7"/>
        <v>0</v>
      </c>
      <c r="N91" t="str">
        <f t="shared" si="8"/>
        <v>NIE</v>
      </c>
      <c r="O91">
        <f t="shared" si="9"/>
        <v>100</v>
      </c>
    </row>
    <row r="92" spans="1:15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5"/>
        <v>1</v>
      </c>
      <c r="L92">
        <f t="shared" si="6"/>
        <v>1</v>
      </c>
      <c r="M92">
        <f t="shared" si="7"/>
        <v>1</v>
      </c>
      <c r="N92" t="str">
        <f t="shared" si="8"/>
        <v>TAK</v>
      </c>
      <c r="O92">
        <f t="shared" si="9"/>
        <v>10</v>
      </c>
    </row>
    <row r="93" spans="1:15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5"/>
        <v>1</v>
      </c>
      <c r="L93">
        <f t="shared" si="6"/>
        <v>0</v>
      </c>
      <c r="M93">
        <f t="shared" si="7"/>
        <v>1</v>
      </c>
      <c r="N93" t="str">
        <f t="shared" si="8"/>
        <v>NIE</v>
      </c>
      <c r="O93">
        <f t="shared" si="9"/>
        <v>3</v>
      </c>
    </row>
    <row r="94" spans="1:15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5"/>
        <v>1</v>
      </c>
      <c r="L94">
        <f t="shared" si="6"/>
        <v>1</v>
      </c>
      <c r="M94">
        <f t="shared" si="7"/>
        <v>1</v>
      </c>
      <c r="N94" t="str">
        <f t="shared" si="8"/>
        <v>TAK</v>
      </c>
      <c r="O94">
        <f t="shared" si="9"/>
        <v>1</v>
      </c>
    </row>
    <row r="95" spans="1:15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5"/>
        <v>1</v>
      </c>
      <c r="L95">
        <f t="shared" si="6"/>
        <v>1</v>
      </c>
      <c r="M95">
        <f t="shared" si="7"/>
        <v>1</v>
      </c>
      <c r="N95" t="str">
        <f t="shared" si="8"/>
        <v>TAK</v>
      </c>
      <c r="O95">
        <f t="shared" si="9"/>
        <v>4</v>
      </c>
    </row>
    <row r="96" spans="1:15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5"/>
        <v>1</v>
      </c>
      <c r="L96">
        <f t="shared" si="6"/>
        <v>1</v>
      </c>
      <c r="M96">
        <f t="shared" si="7"/>
        <v>0</v>
      </c>
      <c r="N96" t="str">
        <f t="shared" si="8"/>
        <v>NIE</v>
      </c>
      <c r="O96">
        <f t="shared" si="9"/>
        <v>291</v>
      </c>
    </row>
    <row r="97" spans="1:15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5"/>
        <v>1</v>
      </c>
      <c r="L97">
        <f t="shared" si="6"/>
        <v>1</v>
      </c>
      <c r="M97">
        <f t="shared" si="7"/>
        <v>1</v>
      </c>
      <c r="N97" t="str">
        <f t="shared" si="8"/>
        <v>TAK</v>
      </c>
      <c r="O97">
        <f t="shared" si="9"/>
        <v>8</v>
      </c>
    </row>
    <row r="98" spans="1:15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5"/>
        <v>1</v>
      </c>
      <c r="L98">
        <f t="shared" si="6"/>
        <v>1</v>
      </c>
      <c r="M98">
        <f t="shared" si="7"/>
        <v>1</v>
      </c>
      <c r="N98" t="str">
        <f t="shared" si="8"/>
        <v>TAK</v>
      </c>
      <c r="O98">
        <f t="shared" si="9"/>
        <v>23</v>
      </c>
    </row>
    <row r="99" spans="1:15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5"/>
        <v>1</v>
      </c>
      <c r="L99">
        <f t="shared" si="6"/>
        <v>1</v>
      </c>
      <c r="M99">
        <f t="shared" si="7"/>
        <v>1</v>
      </c>
      <c r="N99" t="str">
        <f t="shared" si="8"/>
        <v>TAK</v>
      </c>
      <c r="O99">
        <f t="shared" si="9"/>
        <v>76</v>
      </c>
    </row>
    <row r="100" spans="1:15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5"/>
        <v>1</v>
      </c>
      <c r="L100">
        <f t="shared" si="6"/>
        <v>1</v>
      </c>
      <c r="M100">
        <f t="shared" si="7"/>
        <v>0</v>
      </c>
      <c r="N100" t="str">
        <f t="shared" si="8"/>
        <v>NIE</v>
      </c>
      <c r="O100">
        <f t="shared" si="9"/>
        <v>521</v>
      </c>
    </row>
    <row r="101" spans="1:15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5"/>
        <v>1</v>
      </c>
      <c r="L101">
        <f t="shared" si="6"/>
        <v>0</v>
      </c>
      <c r="M101">
        <f t="shared" si="7"/>
        <v>1</v>
      </c>
      <c r="N101" t="str">
        <f t="shared" si="8"/>
        <v>NIE</v>
      </c>
      <c r="O101">
        <f t="shared" si="9"/>
        <v>8</v>
      </c>
    </row>
    <row r="102" spans="1:15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5"/>
        <v>1</v>
      </c>
      <c r="L102">
        <f t="shared" si="6"/>
        <v>1</v>
      </c>
      <c r="M102">
        <f t="shared" si="7"/>
        <v>0</v>
      </c>
      <c r="N102" t="str">
        <f t="shared" si="8"/>
        <v>NIE</v>
      </c>
      <c r="O102">
        <f t="shared" si="9"/>
        <v>302</v>
      </c>
    </row>
    <row r="103" spans="1:15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5"/>
        <v>1</v>
      </c>
      <c r="L103">
        <f t="shared" si="6"/>
        <v>1</v>
      </c>
      <c r="M103">
        <f t="shared" si="7"/>
        <v>1</v>
      </c>
      <c r="N103" t="str">
        <f t="shared" si="8"/>
        <v>TAK</v>
      </c>
      <c r="O103">
        <f t="shared" si="9"/>
        <v>1</v>
      </c>
    </row>
    <row r="104" spans="1:15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5"/>
        <v>1</v>
      </c>
      <c r="L104">
        <f t="shared" si="6"/>
        <v>1</v>
      </c>
      <c r="M104">
        <f t="shared" si="7"/>
        <v>1</v>
      </c>
      <c r="N104" t="str">
        <f t="shared" si="8"/>
        <v>TAK</v>
      </c>
      <c r="O104">
        <f t="shared" si="9"/>
        <v>7</v>
      </c>
    </row>
    <row r="105" spans="1:15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5"/>
        <v>1</v>
      </c>
      <c r="L105">
        <f t="shared" si="6"/>
        <v>1</v>
      </c>
      <c r="M105">
        <f t="shared" si="7"/>
        <v>1</v>
      </c>
      <c r="N105" t="str">
        <f t="shared" si="8"/>
        <v>TAK</v>
      </c>
      <c r="O105">
        <f t="shared" si="9"/>
        <v>2</v>
      </c>
    </row>
    <row r="106" spans="1:15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5"/>
        <v>1</v>
      </c>
      <c r="L106">
        <f t="shared" si="6"/>
        <v>0</v>
      </c>
      <c r="M106">
        <f t="shared" si="7"/>
        <v>1</v>
      </c>
      <c r="N106" t="str">
        <f t="shared" si="8"/>
        <v>NIE</v>
      </c>
      <c r="O106">
        <f t="shared" si="9"/>
        <v>4</v>
      </c>
    </row>
    <row r="107" spans="1:15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5"/>
        <v>1</v>
      </c>
      <c r="L107">
        <f t="shared" si="6"/>
        <v>1</v>
      </c>
      <c r="M107">
        <f t="shared" si="7"/>
        <v>0</v>
      </c>
      <c r="N107" t="str">
        <f t="shared" si="8"/>
        <v>NIE</v>
      </c>
      <c r="O107">
        <f t="shared" si="9"/>
        <v>29</v>
      </c>
    </row>
    <row r="108" spans="1:15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5"/>
        <v>1</v>
      </c>
      <c r="L108">
        <f t="shared" si="6"/>
        <v>1</v>
      </c>
      <c r="M108">
        <f t="shared" si="7"/>
        <v>0</v>
      </c>
      <c r="N108" t="str">
        <f t="shared" si="8"/>
        <v>NIE</v>
      </c>
      <c r="O108">
        <f t="shared" si="9"/>
        <v>34</v>
      </c>
    </row>
    <row r="109" spans="1:15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5"/>
        <v>1</v>
      </c>
      <c r="L109">
        <f t="shared" si="6"/>
        <v>0</v>
      </c>
      <c r="M109">
        <f t="shared" si="7"/>
        <v>1</v>
      </c>
      <c r="N109" t="str">
        <f t="shared" si="8"/>
        <v>NIE</v>
      </c>
      <c r="O109">
        <f t="shared" si="9"/>
        <v>2</v>
      </c>
    </row>
    <row r="110" spans="1:15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5"/>
        <v>1</v>
      </c>
      <c r="L110">
        <f t="shared" si="6"/>
        <v>1</v>
      </c>
      <c r="M110">
        <f t="shared" si="7"/>
        <v>0</v>
      </c>
      <c r="N110" t="str">
        <f t="shared" si="8"/>
        <v>NIE</v>
      </c>
      <c r="O110">
        <f t="shared" si="9"/>
        <v>2681</v>
      </c>
    </row>
    <row r="111" spans="1:15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5"/>
        <v>1</v>
      </c>
      <c r="L111">
        <f t="shared" si="6"/>
        <v>0</v>
      </c>
      <c r="M111">
        <f t="shared" si="7"/>
        <v>1</v>
      </c>
      <c r="N111" t="str">
        <f t="shared" si="8"/>
        <v>NIE</v>
      </c>
      <c r="O111">
        <f t="shared" si="9"/>
        <v>1</v>
      </c>
    </row>
    <row r="112" spans="1:15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5"/>
        <v>1</v>
      </c>
      <c r="L112">
        <f t="shared" si="6"/>
        <v>0</v>
      </c>
      <c r="M112">
        <f t="shared" si="7"/>
        <v>1</v>
      </c>
      <c r="N112" t="str">
        <f t="shared" si="8"/>
        <v>NIE</v>
      </c>
      <c r="O112">
        <f t="shared" si="9"/>
        <v>2</v>
      </c>
    </row>
    <row r="113" spans="1:15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5"/>
        <v>1</v>
      </c>
      <c r="L113">
        <f t="shared" si="6"/>
        <v>0</v>
      </c>
      <c r="M113">
        <f t="shared" si="7"/>
        <v>1</v>
      </c>
      <c r="N113" t="str">
        <f t="shared" si="8"/>
        <v>NIE</v>
      </c>
      <c r="O113">
        <f t="shared" si="9"/>
        <v>3</v>
      </c>
    </row>
    <row r="114" spans="1:15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5"/>
        <v>1</v>
      </c>
      <c r="L114">
        <f t="shared" si="6"/>
        <v>1</v>
      </c>
      <c r="M114">
        <f t="shared" si="7"/>
        <v>0</v>
      </c>
      <c r="N114" t="str">
        <f t="shared" si="8"/>
        <v>NIE</v>
      </c>
      <c r="O114">
        <f t="shared" si="9"/>
        <v>323</v>
      </c>
    </row>
    <row r="115" spans="1:15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5"/>
        <v>1</v>
      </c>
      <c r="L115">
        <f t="shared" si="6"/>
        <v>1</v>
      </c>
      <c r="M115">
        <f t="shared" si="7"/>
        <v>0</v>
      </c>
      <c r="N115" t="str">
        <f t="shared" si="8"/>
        <v>NIE</v>
      </c>
      <c r="O115">
        <f t="shared" si="9"/>
        <v>627</v>
      </c>
    </row>
    <row r="116" spans="1:15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5"/>
        <v>1</v>
      </c>
      <c r="L116">
        <f t="shared" si="6"/>
        <v>1</v>
      </c>
      <c r="M116">
        <f t="shared" si="7"/>
        <v>1</v>
      </c>
      <c r="N116" t="str">
        <f t="shared" si="8"/>
        <v>TAK</v>
      </c>
      <c r="O116">
        <f t="shared" si="9"/>
        <v>3</v>
      </c>
    </row>
    <row r="117" spans="1:15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5"/>
        <v>1</v>
      </c>
      <c r="L117">
        <f t="shared" si="6"/>
        <v>1</v>
      </c>
      <c r="M117">
        <f t="shared" si="7"/>
        <v>1</v>
      </c>
      <c r="N117" t="str">
        <f t="shared" si="8"/>
        <v>TAK</v>
      </c>
      <c r="O117">
        <f t="shared" si="9"/>
        <v>24</v>
      </c>
    </row>
    <row r="118" spans="1:15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5"/>
        <v>1</v>
      </c>
      <c r="L118">
        <f t="shared" si="6"/>
        <v>0</v>
      </c>
      <c r="M118">
        <f t="shared" si="7"/>
        <v>1</v>
      </c>
      <c r="N118" t="str">
        <f t="shared" si="8"/>
        <v>NIE</v>
      </c>
      <c r="O118">
        <f t="shared" si="9"/>
        <v>2</v>
      </c>
    </row>
    <row r="119" spans="1:15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5"/>
        <v>1</v>
      </c>
      <c r="L119">
        <f t="shared" si="6"/>
        <v>1</v>
      </c>
      <c r="M119">
        <f t="shared" si="7"/>
        <v>1</v>
      </c>
      <c r="N119" t="str">
        <f t="shared" si="8"/>
        <v>TAK</v>
      </c>
      <c r="O119">
        <f t="shared" si="9"/>
        <v>1</v>
      </c>
    </row>
    <row r="120" spans="1:15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5"/>
        <v>1</v>
      </c>
      <c r="L120">
        <f t="shared" si="6"/>
        <v>1</v>
      </c>
      <c r="M120">
        <f t="shared" si="7"/>
        <v>1</v>
      </c>
      <c r="N120" t="str">
        <f t="shared" si="8"/>
        <v>TAK</v>
      </c>
      <c r="O120">
        <f t="shared" si="9"/>
        <v>1</v>
      </c>
    </row>
    <row r="121" spans="1:15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5"/>
        <v>1</v>
      </c>
      <c r="L121">
        <f t="shared" si="6"/>
        <v>1</v>
      </c>
      <c r="M121">
        <f t="shared" si="7"/>
        <v>1</v>
      </c>
      <c r="N121" t="str">
        <f t="shared" si="8"/>
        <v>TAK</v>
      </c>
      <c r="O121">
        <f t="shared" si="9"/>
        <v>18</v>
      </c>
    </row>
    <row r="122" spans="1:15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5"/>
        <v>1</v>
      </c>
      <c r="L122">
        <f t="shared" si="6"/>
        <v>0</v>
      </c>
      <c r="M122">
        <f t="shared" si="7"/>
        <v>1</v>
      </c>
      <c r="N122" t="str">
        <f t="shared" si="8"/>
        <v>NIE</v>
      </c>
      <c r="O122">
        <f t="shared" si="9"/>
        <v>10</v>
      </c>
    </row>
    <row r="123" spans="1:15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5"/>
        <v>1</v>
      </c>
      <c r="L123">
        <f t="shared" si="6"/>
        <v>1</v>
      </c>
      <c r="M123">
        <f t="shared" si="7"/>
        <v>1</v>
      </c>
      <c r="N123" t="str">
        <f t="shared" si="8"/>
        <v>TAK</v>
      </c>
      <c r="O123">
        <f t="shared" si="9"/>
        <v>88</v>
      </c>
    </row>
    <row r="124" spans="1:15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5"/>
        <v>1</v>
      </c>
      <c r="L124">
        <f t="shared" si="6"/>
        <v>0</v>
      </c>
      <c r="M124">
        <f t="shared" si="7"/>
        <v>1</v>
      </c>
      <c r="N124" t="str">
        <f t="shared" si="8"/>
        <v>NIE</v>
      </c>
      <c r="O124">
        <f t="shared" si="9"/>
        <v>7</v>
      </c>
    </row>
    <row r="125" spans="1:15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5"/>
        <v>1</v>
      </c>
      <c r="L125">
        <f t="shared" si="6"/>
        <v>1</v>
      </c>
      <c r="M125">
        <f t="shared" si="7"/>
        <v>0</v>
      </c>
      <c r="N125" t="str">
        <f t="shared" si="8"/>
        <v>NIE</v>
      </c>
      <c r="O125">
        <f t="shared" si="9"/>
        <v>122</v>
      </c>
    </row>
    <row r="126" spans="1:15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5"/>
        <v>1</v>
      </c>
      <c r="L126">
        <f t="shared" si="6"/>
        <v>1</v>
      </c>
      <c r="M126">
        <f t="shared" si="7"/>
        <v>1</v>
      </c>
      <c r="N126" t="str">
        <f t="shared" si="8"/>
        <v>TAK</v>
      </c>
      <c r="O126">
        <f t="shared" si="9"/>
        <v>10</v>
      </c>
    </row>
    <row r="127" spans="1:15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5"/>
        <v>1</v>
      </c>
      <c r="L127">
        <f t="shared" si="6"/>
        <v>1</v>
      </c>
      <c r="M127">
        <f t="shared" si="7"/>
        <v>0</v>
      </c>
      <c r="N127" t="str">
        <f t="shared" si="8"/>
        <v>NIE</v>
      </c>
      <c r="O127">
        <f t="shared" si="9"/>
        <v>21</v>
      </c>
    </row>
    <row r="128" spans="1:15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5"/>
        <v>1</v>
      </c>
      <c r="L128">
        <f t="shared" si="6"/>
        <v>1</v>
      </c>
      <c r="M128">
        <f t="shared" si="7"/>
        <v>1</v>
      </c>
      <c r="N128" t="str">
        <f t="shared" si="8"/>
        <v>TAK</v>
      </c>
      <c r="O128">
        <f t="shared" si="9"/>
        <v>12</v>
      </c>
    </row>
    <row r="129" spans="1:15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5"/>
        <v>1</v>
      </c>
      <c r="L129">
        <f t="shared" si="6"/>
        <v>1</v>
      </c>
      <c r="M129">
        <f t="shared" si="7"/>
        <v>0</v>
      </c>
      <c r="N129" t="str">
        <f t="shared" si="8"/>
        <v>NIE</v>
      </c>
      <c r="O129">
        <f t="shared" si="9"/>
        <v>482</v>
      </c>
    </row>
    <row r="130" spans="1:15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5"/>
        <v>1</v>
      </c>
      <c r="L130">
        <f t="shared" si="6"/>
        <v>1</v>
      </c>
      <c r="M130">
        <f t="shared" si="7"/>
        <v>0</v>
      </c>
      <c r="N130" t="str">
        <f t="shared" si="8"/>
        <v>NIE</v>
      </c>
      <c r="O130">
        <f t="shared" si="9"/>
        <v>806</v>
      </c>
    </row>
    <row r="131" spans="1:15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10">IF(C131&gt;0,1,0)</f>
        <v>1</v>
      </c>
      <c r="L131">
        <f t="shared" ref="L131:L139" si="11">IF(G131&gt;0,1,0)</f>
        <v>0</v>
      </c>
      <c r="M131">
        <f t="shared" ref="M131:M139" si="12">IF(AND(SUM(D131:F131)&gt;0, SUM(H131:J131)=0),1,0)</f>
        <v>1</v>
      </c>
      <c r="N131" t="str">
        <f t="shared" ref="N131:N139" si="13">IF(SUM(K131:M131)=3,"TAK","NIE")</f>
        <v>NIE</v>
      </c>
      <c r="O131">
        <f t="shared" ref="O131:O139" si="14">SUM(D131:F131,H131:J131)</f>
        <v>2</v>
      </c>
    </row>
    <row r="132" spans="1:15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10"/>
        <v>1</v>
      </c>
      <c r="L132">
        <f t="shared" si="11"/>
        <v>1</v>
      </c>
      <c r="M132">
        <f t="shared" si="12"/>
        <v>0</v>
      </c>
      <c r="N132" t="str">
        <f t="shared" si="13"/>
        <v>NIE</v>
      </c>
      <c r="O132">
        <f t="shared" si="14"/>
        <v>663</v>
      </c>
    </row>
    <row r="133" spans="1:15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10"/>
        <v>1</v>
      </c>
      <c r="L133">
        <f t="shared" si="11"/>
        <v>1</v>
      </c>
      <c r="M133">
        <f t="shared" si="12"/>
        <v>0</v>
      </c>
      <c r="N133" t="str">
        <f t="shared" si="13"/>
        <v>NIE</v>
      </c>
      <c r="O133">
        <f t="shared" si="14"/>
        <v>135</v>
      </c>
    </row>
    <row r="134" spans="1:15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10"/>
        <v>1</v>
      </c>
      <c r="L134">
        <f t="shared" si="11"/>
        <v>0</v>
      </c>
      <c r="M134">
        <f t="shared" si="12"/>
        <v>1</v>
      </c>
      <c r="N134" t="str">
        <f t="shared" si="13"/>
        <v>NIE</v>
      </c>
      <c r="O134">
        <f t="shared" si="14"/>
        <v>1</v>
      </c>
    </row>
    <row r="135" spans="1:15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10"/>
        <v>1</v>
      </c>
      <c r="L135">
        <f t="shared" si="11"/>
        <v>1</v>
      </c>
      <c r="M135">
        <f t="shared" si="12"/>
        <v>1</v>
      </c>
      <c r="N135" t="str">
        <f t="shared" si="13"/>
        <v>TAK</v>
      </c>
      <c r="O135">
        <f t="shared" si="14"/>
        <v>1</v>
      </c>
    </row>
    <row r="136" spans="1:15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10"/>
        <v>1</v>
      </c>
      <c r="L136">
        <f t="shared" si="11"/>
        <v>0</v>
      </c>
      <c r="M136">
        <f t="shared" si="12"/>
        <v>1</v>
      </c>
      <c r="N136" t="str">
        <f t="shared" si="13"/>
        <v>NIE</v>
      </c>
      <c r="O136">
        <f t="shared" si="14"/>
        <v>2</v>
      </c>
    </row>
    <row r="137" spans="1:15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10"/>
        <v>1</v>
      </c>
      <c r="L137">
        <f t="shared" si="11"/>
        <v>1</v>
      </c>
      <c r="M137">
        <f t="shared" si="12"/>
        <v>1</v>
      </c>
      <c r="N137" t="str">
        <f t="shared" si="13"/>
        <v>TAK</v>
      </c>
      <c r="O137">
        <f t="shared" si="14"/>
        <v>8</v>
      </c>
    </row>
    <row r="138" spans="1:15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10"/>
        <v>1</v>
      </c>
      <c r="L138">
        <f t="shared" si="11"/>
        <v>0</v>
      </c>
      <c r="M138">
        <f t="shared" si="12"/>
        <v>1</v>
      </c>
      <c r="N138" t="str">
        <f t="shared" si="13"/>
        <v>NIE</v>
      </c>
      <c r="O138">
        <f t="shared" si="14"/>
        <v>1</v>
      </c>
    </row>
    <row r="139" spans="1:15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10"/>
        <v>1</v>
      </c>
      <c r="L139">
        <f t="shared" si="11"/>
        <v>1</v>
      </c>
      <c r="M139">
        <f t="shared" si="12"/>
        <v>0</v>
      </c>
      <c r="N139" t="str">
        <f t="shared" si="13"/>
        <v>NIE</v>
      </c>
      <c r="O139">
        <f t="shared" si="14"/>
        <v>1204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49DF-7F75-4401-9ED2-1413CFA6808E}">
  <dimension ref="A1:O139"/>
  <sheetViews>
    <sheetView workbookViewId="0">
      <selection activeCell="R9" sqref="R9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  <col min="13" max="13" width="17.7109375" bestFit="1" customWidth="1"/>
    <col min="14" max="14" width="18.140625" bestFit="1" customWidth="1"/>
    <col min="15" max="15" width="16.28515625" bestFit="1" customWidth="1"/>
    <col min="16" max="22" width="2" bestFit="1" customWidth="1"/>
    <col min="23" max="40" width="3" bestFit="1" customWidth="1"/>
    <col min="41" max="41" width="14.28515625" bestFit="1" customWidth="1"/>
    <col min="42" max="42" width="2" bestFit="1" customWidth="1"/>
    <col min="43" max="43" width="3" bestFit="1" customWidth="1"/>
    <col min="44" max="44" width="7.28515625" bestFit="1" customWidth="1"/>
    <col min="45" max="45" width="4.85546875" bestFit="1" customWidth="1"/>
    <col min="46" max="46" width="3" bestFit="1" customWidth="1"/>
    <col min="47" max="47" width="8.28515625" bestFit="1" customWidth="1"/>
    <col min="48" max="48" width="4.85546875" bestFit="1" customWidth="1"/>
    <col min="49" max="51" width="2" bestFit="1" customWidth="1"/>
    <col min="52" max="52" width="8.28515625" bestFit="1" customWidth="1"/>
    <col min="53" max="53" width="4.85546875" bestFit="1" customWidth="1"/>
    <col min="54" max="56" width="2" bestFit="1" customWidth="1"/>
    <col min="57" max="57" width="3" bestFit="1" customWidth="1"/>
    <col min="58" max="58" width="8.28515625" bestFit="1" customWidth="1"/>
    <col min="59" max="59" width="4.85546875" bestFit="1" customWidth="1"/>
    <col min="60" max="64" width="2" bestFit="1" customWidth="1"/>
    <col min="65" max="65" width="8.28515625" bestFit="1" customWidth="1"/>
    <col min="66" max="66" width="4.85546875" bestFit="1" customWidth="1"/>
    <col min="67" max="67" width="2" bestFit="1" customWidth="1"/>
    <col min="68" max="68" width="8.28515625" bestFit="1" customWidth="1"/>
    <col min="69" max="69" width="4.85546875" bestFit="1" customWidth="1"/>
    <col min="70" max="72" width="2" bestFit="1" customWidth="1"/>
    <col min="73" max="74" width="3" bestFit="1" customWidth="1"/>
    <col min="75" max="75" width="8.28515625" bestFit="1" customWidth="1"/>
    <col min="76" max="76" width="4.85546875" bestFit="1" customWidth="1"/>
    <col min="77" max="79" width="2" bestFit="1" customWidth="1"/>
    <col min="80" max="82" width="3" bestFit="1" customWidth="1"/>
    <col min="83" max="83" width="8.28515625" bestFit="1" customWidth="1"/>
    <col min="84" max="84" width="4.85546875" bestFit="1" customWidth="1"/>
    <col min="85" max="87" width="2" bestFit="1" customWidth="1"/>
    <col min="88" max="88" width="8.28515625" bestFit="1" customWidth="1"/>
    <col min="89" max="89" width="4.85546875" bestFit="1" customWidth="1"/>
    <col min="90" max="90" width="2" bestFit="1" customWidth="1"/>
    <col min="91" max="91" width="3" bestFit="1" customWidth="1"/>
    <col min="92" max="92" width="8.28515625" bestFit="1" customWidth="1"/>
    <col min="93" max="93" width="4.85546875" bestFit="1" customWidth="1"/>
    <col min="94" max="95" width="3" bestFit="1" customWidth="1"/>
    <col min="96" max="96" width="8.28515625" bestFit="1" customWidth="1"/>
    <col min="97" max="97" width="4.85546875" bestFit="1" customWidth="1"/>
    <col min="98" max="99" width="2" bestFit="1" customWidth="1"/>
    <col min="100" max="101" width="3" bestFit="1" customWidth="1"/>
    <col min="102" max="102" width="8.28515625" bestFit="1" customWidth="1"/>
    <col min="103" max="103" width="4.85546875" bestFit="1" customWidth="1"/>
    <col min="104" max="104" width="2" bestFit="1" customWidth="1"/>
    <col min="105" max="106" width="3" bestFit="1" customWidth="1"/>
    <col min="107" max="107" width="8.28515625" bestFit="1" customWidth="1"/>
    <col min="108" max="108" width="4.85546875" bestFit="1" customWidth="1"/>
    <col min="109" max="111" width="3" bestFit="1" customWidth="1"/>
    <col min="112" max="112" width="8.28515625" bestFit="1" customWidth="1"/>
    <col min="113" max="113" width="4.85546875" bestFit="1" customWidth="1"/>
    <col min="114" max="114" width="2" bestFit="1" customWidth="1"/>
    <col min="115" max="115" width="3" bestFit="1" customWidth="1"/>
    <col min="116" max="116" width="8.28515625" bestFit="1" customWidth="1"/>
    <col min="117" max="117" width="4.85546875" bestFit="1" customWidth="1"/>
    <col min="118" max="118" width="8.28515625" bestFit="1" customWidth="1"/>
    <col min="119" max="119" width="4.85546875" bestFit="1" customWidth="1"/>
    <col min="120" max="121" width="3" bestFit="1" customWidth="1"/>
    <col min="122" max="122" width="8.28515625" bestFit="1" customWidth="1"/>
    <col min="123" max="123" width="4.85546875" bestFit="1" customWidth="1"/>
    <col min="124" max="124" width="3" bestFit="1" customWidth="1"/>
    <col min="125" max="125" width="8.28515625" bestFit="1" customWidth="1"/>
    <col min="126" max="126" width="4.85546875" bestFit="1" customWidth="1"/>
    <col min="127" max="127" width="3" bestFit="1" customWidth="1"/>
    <col min="128" max="128" width="8.28515625" bestFit="1" customWidth="1"/>
    <col min="129" max="129" width="14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</row>
    <row r="2" spans="1:15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</row>
    <row r="3" spans="1:15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</row>
    <row r="4" spans="1:15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</row>
    <row r="5" spans="1:15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</row>
    <row r="6" spans="1:15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</row>
    <row r="7" spans="1:15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</row>
    <row r="8" spans="1:15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M8" s="1" t="s">
        <v>156</v>
      </c>
      <c r="N8" t="s">
        <v>161</v>
      </c>
      <c r="O8" t="s">
        <v>162</v>
      </c>
    </row>
    <row r="9" spans="1:15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M9" s="2" t="s">
        <v>10</v>
      </c>
      <c r="N9" s="3">
        <v>30</v>
      </c>
      <c r="O9" s="3">
        <v>297</v>
      </c>
    </row>
    <row r="10" spans="1:15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M10" s="2" t="s">
        <v>12</v>
      </c>
      <c r="N10" s="3">
        <v>52</v>
      </c>
      <c r="O10" s="3">
        <v>218</v>
      </c>
    </row>
    <row r="11" spans="1:15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M11" s="2" t="s">
        <v>22</v>
      </c>
      <c r="N11" s="3">
        <v>88</v>
      </c>
      <c r="O11" s="3">
        <v>236</v>
      </c>
    </row>
    <row r="12" spans="1:15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M12" s="2" t="s">
        <v>17</v>
      </c>
      <c r="N12" s="3">
        <v>34</v>
      </c>
      <c r="O12" s="3">
        <v>55</v>
      </c>
    </row>
    <row r="13" spans="1:15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M13" s="2" t="s">
        <v>8</v>
      </c>
      <c r="N13" s="3">
        <v>177</v>
      </c>
      <c r="O13" s="3">
        <v>422</v>
      </c>
    </row>
    <row r="14" spans="1:15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M14" s="2" t="s">
        <v>19</v>
      </c>
      <c r="N14" s="3">
        <v>571</v>
      </c>
      <c r="O14" s="3">
        <v>682</v>
      </c>
    </row>
    <row r="15" spans="1:15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M15" s="2" t="s">
        <v>158</v>
      </c>
      <c r="N15" s="3">
        <v>952</v>
      </c>
      <c r="O15" s="3">
        <v>1910</v>
      </c>
    </row>
    <row r="16" spans="1:15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</row>
    <row r="17" spans="1:10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</row>
    <row r="19" spans="1:10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</row>
    <row r="20" spans="1:10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</row>
    <row r="22" spans="1:10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</row>
    <row r="23" spans="1:10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</row>
    <row r="24" spans="1:10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</row>
    <row r="25" spans="1:10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</row>
    <row r="26" spans="1:10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</row>
    <row r="27" spans="1:10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</row>
    <row r="28" spans="1:10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</row>
    <row r="29" spans="1:10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</row>
    <row r="30" spans="1:10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</row>
    <row r="31" spans="1:10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</row>
    <row r="32" spans="1:10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</row>
    <row r="33" spans="1:10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</row>
    <row r="34" spans="1:10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</row>
    <row r="35" spans="1:10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</row>
    <row r="36" spans="1:10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</row>
    <row r="37" spans="1:10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</row>
    <row r="38" spans="1:10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</row>
    <row r="39" spans="1:10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10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</row>
    <row r="41" spans="1:10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</row>
    <row r="42" spans="1:10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</row>
    <row r="43" spans="1:10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</row>
    <row r="46" spans="1:10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</row>
    <row r="47" spans="1:10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</row>
    <row r="48" spans="1:10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</row>
    <row r="49" spans="1:10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</row>
    <row r="50" spans="1:10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</row>
    <row r="52" spans="1:10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</row>
    <row r="53" spans="1:10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</row>
    <row r="54" spans="1:10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</row>
    <row r="55" spans="1:10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</row>
    <row r="56" spans="1:10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</row>
    <row r="57" spans="1:10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</row>
    <row r="58" spans="1:10" x14ac:dyDescent="0.25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</row>
    <row r="59" spans="1:10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</row>
    <row r="60" spans="1:10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</row>
    <row r="61" spans="1:10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</row>
    <row r="62" spans="1:10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</row>
    <row r="63" spans="1:10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</row>
    <row r="64" spans="1:10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</row>
    <row r="65" spans="1:10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</row>
    <row r="66" spans="1:10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</row>
    <row r="67" spans="1:10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</row>
    <row r="68" spans="1:10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</row>
    <row r="69" spans="1:10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</row>
    <row r="70" spans="1:10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</row>
    <row r="71" spans="1:10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</row>
    <row r="72" spans="1:10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</row>
    <row r="73" spans="1:10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</row>
    <row r="74" spans="1:10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</row>
    <row r="75" spans="1:10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</row>
    <row r="76" spans="1:10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</row>
    <row r="77" spans="1:10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</row>
    <row r="78" spans="1:10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</row>
    <row r="79" spans="1:10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</row>
    <row r="80" spans="1:10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</row>
    <row r="81" spans="1:10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</row>
    <row r="82" spans="1:10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</row>
    <row r="85" spans="1:10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</row>
    <row r="86" spans="1:10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</row>
    <row r="87" spans="1:10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</row>
    <row r="88" spans="1:10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</row>
    <row r="90" spans="1:10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</row>
    <row r="91" spans="1:10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</row>
    <row r="92" spans="1:10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</row>
    <row r="93" spans="1:10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</row>
    <row r="94" spans="1:10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</row>
    <row r="96" spans="1:10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</row>
    <row r="97" spans="1:10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</row>
    <row r="98" spans="1:10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</row>
    <row r="99" spans="1:10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</row>
    <row r="100" spans="1:10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</row>
    <row r="101" spans="1:10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</row>
    <row r="102" spans="1:10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</row>
    <row r="103" spans="1:10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</row>
    <row r="104" spans="1:10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</row>
    <row r="105" spans="1:10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</row>
    <row r="107" spans="1:10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</row>
    <row r="108" spans="1:10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</row>
    <row r="109" spans="1:10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</row>
    <row r="111" spans="1:10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</row>
    <row r="114" spans="1:10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</row>
    <row r="115" spans="1:10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</row>
    <row r="116" spans="1:10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</row>
    <row r="117" spans="1:10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</row>
    <row r="118" spans="1:10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</row>
    <row r="119" spans="1:10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</row>
    <row r="120" spans="1:10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</row>
    <row r="121" spans="1:10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</row>
    <row r="122" spans="1:10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</row>
    <row r="123" spans="1:10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</row>
    <row r="124" spans="1:10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</row>
    <row r="125" spans="1:10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</row>
    <row r="126" spans="1:10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</row>
    <row r="127" spans="1:10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</row>
    <row r="128" spans="1:10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</row>
    <row r="129" spans="1:10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</row>
    <row r="130" spans="1:10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</row>
    <row r="131" spans="1:10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</row>
    <row r="132" spans="1:10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</row>
    <row r="133" spans="1:10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</row>
    <row r="134" spans="1:10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</row>
    <row r="135" spans="1:10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</row>
    <row r="136" spans="1:10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</row>
    <row r="137" spans="1:10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</row>
    <row r="139" spans="1:10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D0F6-4EA0-4F3E-9E33-81FB3521449F}">
  <sheetPr filterMode="1"/>
  <dimension ref="A1:M139"/>
  <sheetViews>
    <sheetView workbookViewId="0">
      <selection activeCell="R144" sqref="R144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  <col min="11" max="12" width="9.140625" style="5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s="5" t="s">
        <v>163</v>
      </c>
      <c r="L1" s="5" t="s">
        <v>164</v>
      </c>
      <c r="M1" t="s">
        <v>165</v>
      </c>
    </row>
    <row r="2" spans="1:13" hidden="1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 s="5">
        <f>D2+H2</f>
        <v>0</v>
      </c>
      <c r="L2" s="5">
        <f>E2+F2+I2+J2</f>
        <v>2</v>
      </c>
      <c r="M2">
        <f>IF(K2&gt;L2,1,0)</f>
        <v>0</v>
      </c>
    </row>
    <row r="3" spans="1:13" hidden="1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 s="5">
        <f t="shared" ref="K3:K66" si="0">D3+H3</f>
        <v>5</v>
      </c>
      <c r="L3" s="5">
        <f t="shared" ref="L3:L66" si="1">E3+F3+I3+J3</f>
        <v>10</v>
      </c>
      <c r="M3">
        <f t="shared" ref="M3:M66" si="2">IF(K3&gt;L3,1,0)</f>
        <v>0</v>
      </c>
    </row>
    <row r="4" spans="1:13" hidden="1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 s="5">
        <f t="shared" si="0"/>
        <v>0</v>
      </c>
      <c r="L4" s="5">
        <f t="shared" si="1"/>
        <v>1</v>
      </c>
      <c r="M4">
        <f t="shared" si="2"/>
        <v>0</v>
      </c>
    </row>
    <row r="5" spans="1:13" hidden="1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 s="5">
        <f t="shared" si="0"/>
        <v>0</v>
      </c>
      <c r="L5" s="5">
        <f t="shared" si="1"/>
        <v>3</v>
      </c>
      <c r="M5">
        <f t="shared" si="2"/>
        <v>0</v>
      </c>
    </row>
    <row r="6" spans="1:13" hidden="1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 s="5">
        <f t="shared" si="0"/>
        <v>18</v>
      </c>
      <c r="L6" s="5">
        <f t="shared" si="1"/>
        <v>52</v>
      </c>
      <c r="M6">
        <f t="shared" si="2"/>
        <v>0</v>
      </c>
    </row>
    <row r="7" spans="1:13" hidden="1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 s="5">
        <f t="shared" si="0"/>
        <v>1</v>
      </c>
      <c r="L7" s="5">
        <f t="shared" si="1"/>
        <v>11</v>
      </c>
      <c r="M7">
        <f t="shared" si="2"/>
        <v>0</v>
      </c>
    </row>
    <row r="8" spans="1:13" hidden="1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 s="5">
        <f t="shared" si="0"/>
        <v>143</v>
      </c>
      <c r="L8" s="5">
        <f t="shared" si="1"/>
        <v>337</v>
      </c>
      <c r="M8">
        <f t="shared" si="2"/>
        <v>0</v>
      </c>
    </row>
    <row r="9" spans="1:13" hidden="1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 s="5">
        <f t="shared" si="0"/>
        <v>77</v>
      </c>
      <c r="L9" s="5">
        <f t="shared" si="1"/>
        <v>227</v>
      </c>
      <c r="M9">
        <f t="shared" si="2"/>
        <v>0</v>
      </c>
    </row>
    <row r="10" spans="1:13" hidden="1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 s="5">
        <f t="shared" si="0"/>
        <v>6</v>
      </c>
      <c r="L10" s="5">
        <f t="shared" si="1"/>
        <v>20</v>
      </c>
      <c r="M10">
        <f t="shared" si="2"/>
        <v>0</v>
      </c>
    </row>
    <row r="11" spans="1:13" hidden="1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 s="5">
        <f t="shared" si="0"/>
        <v>5</v>
      </c>
      <c r="L11" s="5">
        <f t="shared" si="1"/>
        <v>7</v>
      </c>
      <c r="M11">
        <f t="shared" si="2"/>
        <v>0</v>
      </c>
    </row>
    <row r="12" spans="1:13" hidden="1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 s="5">
        <f t="shared" si="0"/>
        <v>0</v>
      </c>
      <c r="L12" s="5">
        <f t="shared" si="1"/>
        <v>1</v>
      </c>
      <c r="M12">
        <f t="shared" si="2"/>
        <v>0</v>
      </c>
    </row>
    <row r="13" spans="1:13" hidden="1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 s="5">
        <f t="shared" si="0"/>
        <v>0</v>
      </c>
      <c r="L13" s="5">
        <f t="shared" si="1"/>
        <v>1</v>
      </c>
      <c r="M13">
        <f t="shared" si="2"/>
        <v>0</v>
      </c>
    </row>
    <row r="14" spans="1:13" hidden="1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 s="5">
        <f t="shared" si="0"/>
        <v>38</v>
      </c>
      <c r="L14" s="5">
        <f t="shared" si="1"/>
        <v>109</v>
      </c>
      <c r="M14">
        <f t="shared" si="2"/>
        <v>0</v>
      </c>
    </row>
    <row r="15" spans="1:13" hidden="1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 s="5">
        <f t="shared" si="0"/>
        <v>0</v>
      </c>
      <c r="L15" s="5">
        <f t="shared" si="1"/>
        <v>1</v>
      </c>
      <c r="M15">
        <f t="shared" si="2"/>
        <v>0</v>
      </c>
    </row>
    <row r="16" spans="1:13" hidden="1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 s="5">
        <f t="shared" si="0"/>
        <v>18</v>
      </c>
      <c r="L16" s="5">
        <f t="shared" si="1"/>
        <v>73</v>
      </c>
      <c r="M16">
        <f t="shared" si="2"/>
        <v>0</v>
      </c>
    </row>
    <row r="17" spans="1:13" hidden="1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 s="5">
        <f t="shared" si="0"/>
        <v>0</v>
      </c>
      <c r="L17" s="5">
        <f t="shared" si="1"/>
        <v>1</v>
      </c>
      <c r="M17">
        <f t="shared" si="2"/>
        <v>0</v>
      </c>
    </row>
    <row r="18" spans="1:13" hidden="1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 s="5">
        <f t="shared" si="0"/>
        <v>23</v>
      </c>
      <c r="L18" s="5">
        <f t="shared" si="1"/>
        <v>85</v>
      </c>
      <c r="M18">
        <f t="shared" si="2"/>
        <v>0</v>
      </c>
    </row>
    <row r="19" spans="1:13" hidden="1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 s="5">
        <f t="shared" si="0"/>
        <v>52</v>
      </c>
      <c r="L19" s="5">
        <f t="shared" si="1"/>
        <v>168</v>
      </c>
      <c r="M19">
        <f t="shared" si="2"/>
        <v>0</v>
      </c>
    </row>
    <row r="20" spans="1:13" x14ac:dyDescent="0.25">
      <c r="A20" s="5" t="s">
        <v>31</v>
      </c>
      <c r="B20" s="5" t="s">
        <v>10</v>
      </c>
      <c r="C20" s="5">
        <v>5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f t="shared" si="0"/>
        <v>1</v>
      </c>
      <c r="L20" s="5">
        <f t="shared" si="1"/>
        <v>0</v>
      </c>
      <c r="M20" s="5">
        <f t="shared" si="2"/>
        <v>1</v>
      </c>
    </row>
    <row r="21" spans="1:13" hidden="1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 s="5">
        <f t="shared" si="0"/>
        <v>2</v>
      </c>
      <c r="L21" s="5">
        <f t="shared" si="1"/>
        <v>11</v>
      </c>
      <c r="M21">
        <f t="shared" si="2"/>
        <v>0</v>
      </c>
    </row>
    <row r="22" spans="1:13" hidden="1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 s="5">
        <f t="shared" si="0"/>
        <v>213</v>
      </c>
      <c r="L22" s="5">
        <f t="shared" si="1"/>
        <v>313</v>
      </c>
      <c r="M22">
        <f t="shared" si="2"/>
        <v>0</v>
      </c>
    </row>
    <row r="23" spans="1:13" hidden="1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 s="5">
        <f t="shared" si="0"/>
        <v>10</v>
      </c>
      <c r="L23" s="5">
        <f t="shared" si="1"/>
        <v>24</v>
      </c>
      <c r="M23">
        <f t="shared" si="2"/>
        <v>0</v>
      </c>
    </row>
    <row r="24" spans="1:13" hidden="1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 s="5">
        <f t="shared" si="0"/>
        <v>0</v>
      </c>
      <c r="L24" s="5">
        <f t="shared" si="1"/>
        <v>1</v>
      </c>
      <c r="M24">
        <f t="shared" si="2"/>
        <v>0</v>
      </c>
    </row>
    <row r="25" spans="1:13" hidden="1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 s="5">
        <f t="shared" si="0"/>
        <v>0</v>
      </c>
      <c r="L25" s="5">
        <f t="shared" si="1"/>
        <v>1</v>
      </c>
      <c r="M25">
        <f t="shared" si="2"/>
        <v>0</v>
      </c>
    </row>
    <row r="26" spans="1:13" hidden="1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 s="5">
        <f t="shared" si="0"/>
        <v>51</v>
      </c>
      <c r="L26" s="5">
        <f t="shared" si="1"/>
        <v>117</v>
      </c>
      <c r="M26">
        <f t="shared" si="2"/>
        <v>0</v>
      </c>
    </row>
    <row r="27" spans="1:13" hidden="1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 s="5">
        <f t="shared" si="0"/>
        <v>21</v>
      </c>
      <c r="L27" s="5">
        <f t="shared" si="1"/>
        <v>47</v>
      </c>
      <c r="M27">
        <f t="shared" si="2"/>
        <v>0</v>
      </c>
    </row>
    <row r="28" spans="1:13" hidden="1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 s="5">
        <f t="shared" si="0"/>
        <v>43</v>
      </c>
      <c r="L28" s="5">
        <f t="shared" si="1"/>
        <v>137</v>
      </c>
      <c r="M28">
        <f t="shared" si="2"/>
        <v>0</v>
      </c>
    </row>
    <row r="29" spans="1:13" hidden="1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 s="5">
        <f t="shared" si="0"/>
        <v>3</v>
      </c>
      <c r="L29" s="5">
        <f t="shared" si="1"/>
        <v>3</v>
      </c>
      <c r="M29">
        <f t="shared" si="2"/>
        <v>0</v>
      </c>
    </row>
    <row r="30" spans="1:13" hidden="1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 s="5">
        <f t="shared" si="0"/>
        <v>0</v>
      </c>
      <c r="L30" s="5">
        <f t="shared" si="1"/>
        <v>1</v>
      </c>
      <c r="M30">
        <f t="shared" si="2"/>
        <v>0</v>
      </c>
    </row>
    <row r="31" spans="1:13" hidden="1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 s="5">
        <f t="shared" si="0"/>
        <v>7</v>
      </c>
      <c r="L31" s="5">
        <f t="shared" si="1"/>
        <v>19</v>
      </c>
      <c r="M31">
        <f t="shared" si="2"/>
        <v>0</v>
      </c>
    </row>
    <row r="32" spans="1:13" hidden="1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 s="5">
        <f t="shared" si="0"/>
        <v>1</v>
      </c>
      <c r="L32" s="5">
        <f t="shared" si="1"/>
        <v>1</v>
      </c>
      <c r="M32">
        <f t="shared" si="2"/>
        <v>0</v>
      </c>
    </row>
    <row r="33" spans="1:13" hidden="1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 s="5">
        <f t="shared" si="0"/>
        <v>0</v>
      </c>
      <c r="L33" s="5">
        <f t="shared" si="1"/>
        <v>1</v>
      </c>
      <c r="M33">
        <f t="shared" si="2"/>
        <v>0</v>
      </c>
    </row>
    <row r="34" spans="1:13" hidden="1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 s="5">
        <f t="shared" si="0"/>
        <v>13</v>
      </c>
      <c r="L34" s="5">
        <f t="shared" si="1"/>
        <v>27</v>
      </c>
      <c r="M34">
        <f t="shared" si="2"/>
        <v>0</v>
      </c>
    </row>
    <row r="35" spans="1:13" hidden="1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 s="5">
        <f t="shared" si="0"/>
        <v>21</v>
      </c>
      <c r="L35" s="5">
        <f t="shared" si="1"/>
        <v>24</v>
      </c>
      <c r="M35">
        <f t="shared" si="2"/>
        <v>0</v>
      </c>
    </row>
    <row r="36" spans="1:13" hidden="1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 s="5">
        <f t="shared" si="0"/>
        <v>0</v>
      </c>
      <c r="L36" s="5">
        <f t="shared" si="1"/>
        <v>9</v>
      </c>
      <c r="M36">
        <f t="shared" si="2"/>
        <v>0</v>
      </c>
    </row>
    <row r="37" spans="1:13" hidden="1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 s="5">
        <f t="shared" si="0"/>
        <v>143</v>
      </c>
      <c r="L37" s="5">
        <f t="shared" si="1"/>
        <v>319</v>
      </c>
      <c r="M37">
        <f t="shared" si="2"/>
        <v>0</v>
      </c>
    </row>
    <row r="38" spans="1:13" hidden="1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 s="5">
        <f t="shared" si="0"/>
        <v>233</v>
      </c>
      <c r="L38" s="5">
        <f t="shared" si="1"/>
        <v>547</v>
      </c>
      <c r="M38">
        <f t="shared" si="2"/>
        <v>0</v>
      </c>
    </row>
    <row r="39" spans="1:13" hidden="1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 s="5">
        <f t="shared" si="0"/>
        <v>0</v>
      </c>
      <c r="L39" s="5">
        <f t="shared" si="1"/>
        <v>1</v>
      </c>
      <c r="M39">
        <f t="shared" si="2"/>
        <v>0</v>
      </c>
    </row>
    <row r="40" spans="1:13" hidden="1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 s="5">
        <f t="shared" si="0"/>
        <v>0</v>
      </c>
      <c r="L40" s="5">
        <f t="shared" si="1"/>
        <v>4</v>
      </c>
      <c r="M40">
        <f t="shared" si="2"/>
        <v>0</v>
      </c>
    </row>
    <row r="41" spans="1:13" hidden="1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 s="5">
        <f t="shared" si="0"/>
        <v>30</v>
      </c>
      <c r="L41" s="5">
        <f t="shared" si="1"/>
        <v>80</v>
      </c>
      <c r="M41">
        <f t="shared" si="2"/>
        <v>0</v>
      </c>
    </row>
    <row r="42" spans="1:13" hidden="1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 s="5">
        <f t="shared" si="0"/>
        <v>6</v>
      </c>
      <c r="L42" s="5">
        <f t="shared" si="1"/>
        <v>19</v>
      </c>
      <c r="M42">
        <f t="shared" si="2"/>
        <v>0</v>
      </c>
    </row>
    <row r="43" spans="1:13" hidden="1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 s="5">
        <f t="shared" si="0"/>
        <v>0</v>
      </c>
      <c r="L43" s="5">
        <f t="shared" si="1"/>
        <v>1</v>
      </c>
      <c r="M43">
        <f t="shared" si="2"/>
        <v>0</v>
      </c>
    </row>
    <row r="44" spans="1:13" hidden="1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 s="5">
        <f t="shared" si="0"/>
        <v>0</v>
      </c>
      <c r="L44" s="5">
        <f t="shared" si="1"/>
        <v>2</v>
      </c>
      <c r="M44">
        <f t="shared" si="2"/>
        <v>0</v>
      </c>
    </row>
    <row r="45" spans="1:13" hidden="1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 s="5">
        <f t="shared" si="0"/>
        <v>38</v>
      </c>
      <c r="L45" s="5">
        <f t="shared" si="1"/>
        <v>95</v>
      </c>
      <c r="M45">
        <f t="shared" si="2"/>
        <v>0</v>
      </c>
    </row>
    <row r="46" spans="1:13" hidden="1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 s="5">
        <f t="shared" si="0"/>
        <v>114</v>
      </c>
      <c r="L46" s="5">
        <f t="shared" si="1"/>
        <v>262</v>
      </c>
      <c r="M46">
        <f t="shared" si="2"/>
        <v>0</v>
      </c>
    </row>
    <row r="47" spans="1:13" hidden="1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 s="5">
        <f t="shared" si="0"/>
        <v>1</v>
      </c>
      <c r="L47" s="5">
        <f t="shared" si="1"/>
        <v>2</v>
      </c>
      <c r="M47">
        <f t="shared" si="2"/>
        <v>0</v>
      </c>
    </row>
    <row r="48" spans="1:13" hidden="1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 s="5">
        <f t="shared" si="0"/>
        <v>9</v>
      </c>
      <c r="L48" s="5">
        <f t="shared" si="1"/>
        <v>17</v>
      </c>
      <c r="M48">
        <f t="shared" si="2"/>
        <v>0</v>
      </c>
    </row>
    <row r="49" spans="1:13" hidden="1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 s="5">
        <f t="shared" si="0"/>
        <v>6</v>
      </c>
      <c r="L49" s="5">
        <f t="shared" si="1"/>
        <v>21</v>
      </c>
      <c r="M49">
        <f t="shared" si="2"/>
        <v>0</v>
      </c>
    </row>
    <row r="50" spans="1:13" hidden="1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 s="5">
        <f t="shared" si="0"/>
        <v>0</v>
      </c>
      <c r="L50" s="5">
        <f t="shared" si="1"/>
        <v>1</v>
      </c>
      <c r="M50">
        <f t="shared" si="2"/>
        <v>0</v>
      </c>
    </row>
    <row r="51" spans="1:13" hidden="1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 s="5">
        <f t="shared" si="0"/>
        <v>15</v>
      </c>
      <c r="L51" s="5">
        <f t="shared" si="1"/>
        <v>45</v>
      </c>
      <c r="M51">
        <f t="shared" si="2"/>
        <v>0</v>
      </c>
    </row>
    <row r="52" spans="1:13" hidden="1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 s="5">
        <f t="shared" si="0"/>
        <v>9</v>
      </c>
      <c r="L52" s="5">
        <f t="shared" si="1"/>
        <v>19</v>
      </c>
      <c r="M52">
        <f t="shared" si="2"/>
        <v>0</v>
      </c>
    </row>
    <row r="53" spans="1:13" hidden="1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 s="5">
        <f t="shared" si="0"/>
        <v>0</v>
      </c>
      <c r="L53" s="5">
        <f t="shared" si="1"/>
        <v>4</v>
      </c>
      <c r="M53">
        <f t="shared" si="2"/>
        <v>0</v>
      </c>
    </row>
    <row r="54" spans="1:13" hidden="1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 s="5">
        <f t="shared" si="0"/>
        <v>1</v>
      </c>
      <c r="L54" s="5">
        <f t="shared" si="1"/>
        <v>6</v>
      </c>
      <c r="M54">
        <f t="shared" si="2"/>
        <v>0</v>
      </c>
    </row>
    <row r="55" spans="1:13" hidden="1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 s="5">
        <f t="shared" si="0"/>
        <v>17</v>
      </c>
      <c r="L55" s="5">
        <f t="shared" si="1"/>
        <v>50</v>
      </c>
      <c r="M55">
        <f t="shared" si="2"/>
        <v>0</v>
      </c>
    </row>
    <row r="56" spans="1:13" hidden="1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 s="5">
        <f t="shared" si="0"/>
        <v>140</v>
      </c>
      <c r="L56" s="5">
        <f t="shared" si="1"/>
        <v>303</v>
      </c>
      <c r="M56">
        <f t="shared" si="2"/>
        <v>0</v>
      </c>
    </row>
    <row r="57" spans="1:13" hidden="1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 s="5">
        <f t="shared" si="0"/>
        <v>28</v>
      </c>
      <c r="L57" s="5">
        <f t="shared" si="1"/>
        <v>66</v>
      </c>
      <c r="M57">
        <f t="shared" si="2"/>
        <v>0</v>
      </c>
    </row>
    <row r="58" spans="1:13" x14ac:dyDescent="0.25">
      <c r="A58" s="5" t="s">
        <v>69</v>
      </c>
      <c r="B58" s="5" t="s">
        <v>10</v>
      </c>
      <c r="C58" s="5">
        <v>13</v>
      </c>
      <c r="D58" s="5">
        <v>3</v>
      </c>
      <c r="E58" s="5">
        <v>1</v>
      </c>
      <c r="F58" s="5">
        <v>1</v>
      </c>
      <c r="G58" s="5">
        <v>1</v>
      </c>
      <c r="H58" s="5">
        <v>0</v>
      </c>
      <c r="I58" s="5">
        <v>0</v>
      </c>
      <c r="J58" s="5">
        <v>0</v>
      </c>
      <c r="K58" s="5">
        <f t="shared" si="0"/>
        <v>3</v>
      </c>
      <c r="L58" s="5">
        <f t="shared" si="1"/>
        <v>2</v>
      </c>
      <c r="M58" s="5">
        <f t="shared" si="2"/>
        <v>1</v>
      </c>
    </row>
    <row r="59" spans="1:13" hidden="1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 s="5">
        <f t="shared" si="0"/>
        <v>121</v>
      </c>
      <c r="L59" s="5">
        <f t="shared" si="1"/>
        <v>327</v>
      </c>
      <c r="M59">
        <f t="shared" si="2"/>
        <v>0</v>
      </c>
    </row>
    <row r="60" spans="1:13" hidden="1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 s="5">
        <f t="shared" si="0"/>
        <v>0</v>
      </c>
      <c r="L60" s="5">
        <f t="shared" si="1"/>
        <v>4</v>
      </c>
      <c r="M60">
        <f t="shared" si="2"/>
        <v>0</v>
      </c>
    </row>
    <row r="61" spans="1:13" hidden="1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 s="5">
        <f t="shared" si="0"/>
        <v>17</v>
      </c>
      <c r="L61" s="5">
        <f t="shared" si="1"/>
        <v>42</v>
      </c>
      <c r="M61">
        <f t="shared" si="2"/>
        <v>0</v>
      </c>
    </row>
    <row r="62" spans="1:13" hidden="1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 s="5">
        <f t="shared" si="0"/>
        <v>25</v>
      </c>
      <c r="L62" s="5">
        <f t="shared" si="1"/>
        <v>61</v>
      </c>
      <c r="M62">
        <f t="shared" si="2"/>
        <v>0</v>
      </c>
    </row>
    <row r="63" spans="1:13" hidden="1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 s="5">
        <f t="shared" si="0"/>
        <v>0</v>
      </c>
      <c r="L63" s="5">
        <f t="shared" si="1"/>
        <v>3</v>
      </c>
      <c r="M63">
        <f t="shared" si="2"/>
        <v>0</v>
      </c>
    </row>
    <row r="64" spans="1:13" hidden="1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 s="5">
        <f t="shared" si="0"/>
        <v>2</v>
      </c>
      <c r="L64" s="5">
        <f t="shared" si="1"/>
        <v>17</v>
      </c>
      <c r="M64">
        <f t="shared" si="2"/>
        <v>0</v>
      </c>
    </row>
    <row r="65" spans="1:13" hidden="1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 s="5">
        <f t="shared" si="0"/>
        <v>107</v>
      </c>
      <c r="L65" s="5">
        <f t="shared" si="1"/>
        <v>189</v>
      </c>
      <c r="M65">
        <f t="shared" si="2"/>
        <v>0</v>
      </c>
    </row>
    <row r="66" spans="1:13" hidden="1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 s="5">
        <f t="shared" si="0"/>
        <v>14</v>
      </c>
      <c r="L66" s="5">
        <f t="shared" si="1"/>
        <v>35</v>
      </c>
      <c r="M66">
        <f t="shared" si="2"/>
        <v>0</v>
      </c>
    </row>
    <row r="67" spans="1:13" hidden="1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 s="5">
        <f t="shared" ref="K67:K130" si="3">D67+H67</f>
        <v>1</v>
      </c>
      <c r="L67" s="5">
        <f t="shared" ref="L67:L130" si="4">E67+F67+I67+J67</f>
        <v>3</v>
      </c>
      <c r="M67">
        <f t="shared" ref="M67:M130" si="5">IF(K67&gt;L67,1,0)</f>
        <v>0</v>
      </c>
    </row>
    <row r="68" spans="1:13" hidden="1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 s="5">
        <f t="shared" si="3"/>
        <v>72</v>
      </c>
      <c r="L68" s="5">
        <f t="shared" si="4"/>
        <v>136</v>
      </c>
      <c r="M68">
        <f t="shared" si="5"/>
        <v>0</v>
      </c>
    </row>
    <row r="69" spans="1:13" hidden="1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 s="5">
        <f t="shared" si="3"/>
        <v>0</v>
      </c>
      <c r="L69" s="5">
        <f t="shared" si="4"/>
        <v>2</v>
      </c>
      <c r="M69">
        <f t="shared" si="5"/>
        <v>0</v>
      </c>
    </row>
    <row r="70" spans="1:13" hidden="1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 s="5">
        <f t="shared" si="3"/>
        <v>0</v>
      </c>
      <c r="L70" s="5">
        <f t="shared" si="4"/>
        <v>4</v>
      </c>
      <c r="M70">
        <f t="shared" si="5"/>
        <v>0</v>
      </c>
    </row>
    <row r="71" spans="1:13" hidden="1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 s="5">
        <f t="shared" si="3"/>
        <v>2</v>
      </c>
      <c r="L71" s="5">
        <f t="shared" si="4"/>
        <v>7</v>
      </c>
      <c r="M71">
        <f t="shared" si="5"/>
        <v>0</v>
      </c>
    </row>
    <row r="72" spans="1:13" hidden="1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 s="5">
        <f t="shared" si="3"/>
        <v>6</v>
      </c>
      <c r="L72" s="5">
        <f t="shared" si="4"/>
        <v>15</v>
      </c>
      <c r="M72">
        <f t="shared" si="5"/>
        <v>0</v>
      </c>
    </row>
    <row r="73" spans="1:13" hidden="1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 s="5">
        <f t="shared" si="3"/>
        <v>1</v>
      </c>
      <c r="L73" s="5">
        <f t="shared" si="4"/>
        <v>3</v>
      </c>
      <c r="M73">
        <f t="shared" si="5"/>
        <v>0</v>
      </c>
    </row>
    <row r="74" spans="1:13" hidden="1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 s="5">
        <f t="shared" si="3"/>
        <v>3</v>
      </c>
      <c r="L74" s="5">
        <f t="shared" si="4"/>
        <v>23</v>
      </c>
      <c r="M74">
        <f t="shared" si="5"/>
        <v>0</v>
      </c>
    </row>
    <row r="75" spans="1:13" hidden="1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 s="5">
        <f t="shared" si="3"/>
        <v>0</v>
      </c>
      <c r="L75" s="5">
        <f t="shared" si="4"/>
        <v>1</v>
      </c>
      <c r="M75">
        <f t="shared" si="5"/>
        <v>0</v>
      </c>
    </row>
    <row r="76" spans="1:13" hidden="1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 s="5">
        <f t="shared" si="3"/>
        <v>0</v>
      </c>
      <c r="L76" s="5">
        <f t="shared" si="4"/>
        <v>6</v>
      </c>
      <c r="M76">
        <f t="shared" si="5"/>
        <v>0</v>
      </c>
    </row>
    <row r="77" spans="1:13" hidden="1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 s="5">
        <f t="shared" si="3"/>
        <v>6</v>
      </c>
      <c r="L77" s="5">
        <f t="shared" si="4"/>
        <v>16</v>
      </c>
      <c r="M77">
        <f t="shared" si="5"/>
        <v>0</v>
      </c>
    </row>
    <row r="78" spans="1:13" hidden="1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 s="5">
        <f t="shared" si="3"/>
        <v>0</v>
      </c>
      <c r="L78" s="5">
        <f t="shared" si="4"/>
        <v>1</v>
      </c>
      <c r="M78">
        <f t="shared" si="5"/>
        <v>0</v>
      </c>
    </row>
    <row r="79" spans="1:13" hidden="1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 s="5">
        <f t="shared" si="3"/>
        <v>13</v>
      </c>
      <c r="L79" s="5">
        <f t="shared" si="4"/>
        <v>49</v>
      </c>
      <c r="M79">
        <f t="shared" si="5"/>
        <v>0</v>
      </c>
    </row>
    <row r="80" spans="1:13" hidden="1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 s="5">
        <f t="shared" si="3"/>
        <v>0</v>
      </c>
      <c r="L80" s="5">
        <f t="shared" si="4"/>
        <v>7</v>
      </c>
      <c r="M80">
        <f t="shared" si="5"/>
        <v>0</v>
      </c>
    </row>
    <row r="81" spans="1:13" hidden="1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 s="5">
        <f t="shared" si="3"/>
        <v>2</v>
      </c>
      <c r="L81" s="5">
        <f t="shared" si="4"/>
        <v>22</v>
      </c>
      <c r="M81">
        <f t="shared" si="5"/>
        <v>0</v>
      </c>
    </row>
    <row r="82" spans="1:13" hidden="1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 s="5">
        <f t="shared" si="3"/>
        <v>1</v>
      </c>
      <c r="L82" s="5">
        <f t="shared" si="4"/>
        <v>1</v>
      </c>
      <c r="M82">
        <f t="shared" si="5"/>
        <v>0</v>
      </c>
    </row>
    <row r="83" spans="1:13" hidden="1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 s="5">
        <f t="shared" si="3"/>
        <v>0</v>
      </c>
      <c r="L83" s="5">
        <f t="shared" si="4"/>
        <v>4</v>
      </c>
      <c r="M83">
        <f t="shared" si="5"/>
        <v>0</v>
      </c>
    </row>
    <row r="84" spans="1:13" hidden="1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 s="5">
        <f t="shared" si="3"/>
        <v>252</v>
      </c>
      <c r="L84" s="5">
        <f t="shared" si="4"/>
        <v>530</v>
      </c>
      <c r="M84">
        <f t="shared" si="5"/>
        <v>0</v>
      </c>
    </row>
    <row r="85" spans="1:13" hidden="1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 s="5">
        <f t="shared" si="3"/>
        <v>67</v>
      </c>
      <c r="L85" s="5">
        <f t="shared" si="4"/>
        <v>176</v>
      </c>
      <c r="M85">
        <f t="shared" si="5"/>
        <v>0</v>
      </c>
    </row>
    <row r="86" spans="1:13" hidden="1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 s="5">
        <f t="shared" si="3"/>
        <v>36</v>
      </c>
      <c r="L86" s="5">
        <f t="shared" si="4"/>
        <v>101</v>
      </c>
      <c r="M86">
        <f t="shared" si="5"/>
        <v>0</v>
      </c>
    </row>
    <row r="87" spans="1:13" hidden="1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 s="5">
        <f t="shared" si="3"/>
        <v>192</v>
      </c>
      <c r="L87" s="5">
        <f t="shared" si="4"/>
        <v>327</v>
      </c>
      <c r="M87">
        <f t="shared" si="5"/>
        <v>0</v>
      </c>
    </row>
    <row r="88" spans="1:13" hidden="1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 s="5">
        <f t="shared" si="3"/>
        <v>0</v>
      </c>
      <c r="L88" s="5">
        <f t="shared" si="4"/>
        <v>1</v>
      </c>
      <c r="M88">
        <f t="shared" si="5"/>
        <v>0</v>
      </c>
    </row>
    <row r="89" spans="1:13" hidden="1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 s="5">
        <f t="shared" si="3"/>
        <v>3</v>
      </c>
      <c r="L89" s="5">
        <f t="shared" si="4"/>
        <v>20</v>
      </c>
      <c r="M89">
        <f t="shared" si="5"/>
        <v>0</v>
      </c>
    </row>
    <row r="90" spans="1:13" hidden="1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 s="5">
        <f t="shared" si="3"/>
        <v>174</v>
      </c>
      <c r="L90" s="5">
        <f t="shared" si="4"/>
        <v>303</v>
      </c>
      <c r="M90">
        <f t="shared" si="5"/>
        <v>0</v>
      </c>
    </row>
    <row r="91" spans="1:13" hidden="1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 s="5">
        <f t="shared" si="3"/>
        <v>42</v>
      </c>
      <c r="L91" s="5">
        <f t="shared" si="4"/>
        <v>58</v>
      </c>
      <c r="M91">
        <f t="shared" si="5"/>
        <v>0</v>
      </c>
    </row>
    <row r="92" spans="1:13" hidden="1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 s="5">
        <f t="shared" si="3"/>
        <v>3</v>
      </c>
      <c r="L92" s="5">
        <f t="shared" si="4"/>
        <v>7</v>
      </c>
      <c r="M92">
        <f t="shared" si="5"/>
        <v>0</v>
      </c>
    </row>
    <row r="93" spans="1:13" hidden="1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 s="5">
        <f t="shared" si="3"/>
        <v>1</v>
      </c>
      <c r="L93" s="5">
        <f t="shared" si="4"/>
        <v>2</v>
      </c>
      <c r="M93">
        <f t="shared" si="5"/>
        <v>0</v>
      </c>
    </row>
    <row r="94" spans="1:13" hidden="1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 s="5">
        <f t="shared" si="3"/>
        <v>0</v>
      </c>
      <c r="L94" s="5">
        <f t="shared" si="4"/>
        <v>1</v>
      </c>
      <c r="M94">
        <f t="shared" si="5"/>
        <v>0</v>
      </c>
    </row>
    <row r="95" spans="1:13" hidden="1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 s="5">
        <f t="shared" si="3"/>
        <v>1</v>
      </c>
      <c r="L95" s="5">
        <f t="shared" si="4"/>
        <v>3</v>
      </c>
      <c r="M95">
        <f t="shared" si="5"/>
        <v>0</v>
      </c>
    </row>
    <row r="96" spans="1:13" hidden="1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 s="5">
        <f t="shared" si="3"/>
        <v>70</v>
      </c>
      <c r="L96" s="5">
        <f t="shared" si="4"/>
        <v>221</v>
      </c>
      <c r="M96">
        <f t="shared" si="5"/>
        <v>0</v>
      </c>
    </row>
    <row r="97" spans="1:13" hidden="1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 s="5">
        <f t="shared" si="3"/>
        <v>0</v>
      </c>
      <c r="L97" s="5">
        <f t="shared" si="4"/>
        <v>8</v>
      </c>
      <c r="M97">
        <f t="shared" si="5"/>
        <v>0</v>
      </c>
    </row>
    <row r="98" spans="1:13" hidden="1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 s="5">
        <f t="shared" si="3"/>
        <v>4</v>
      </c>
      <c r="L98" s="5">
        <f t="shared" si="4"/>
        <v>19</v>
      </c>
      <c r="M98">
        <f t="shared" si="5"/>
        <v>0</v>
      </c>
    </row>
    <row r="99" spans="1:13" hidden="1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 s="5">
        <f t="shared" si="3"/>
        <v>23</v>
      </c>
      <c r="L99" s="5">
        <f t="shared" si="4"/>
        <v>53</v>
      </c>
      <c r="M99">
        <f t="shared" si="5"/>
        <v>0</v>
      </c>
    </row>
    <row r="100" spans="1:13" hidden="1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 s="5">
        <f t="shared" si="3"/>
        <v>182</v>
      </c>
      <c r="L100" s="5">
        <f t="shared" si="4"/>
        <v>339</v>
      </c>
      <c r="M100">
        <f t="shared" si="5"/>
        <v>0</v>
      </c>
    </row>
    <row r="101" spans="1:13" hidden="1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 s="5">
        <f t="shared" si="3"/>
        <v>1</v>
      </c>
      <c r="L101" s="5">
        <f t="shared" si="4"/>
        <v>7</v>
      </c>
      <c r="M101">
        <f t="shared" si="5"/>
        <v>0</v>
      </c>
    </row>
    <row r="102" spans="1:13" hidden="1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 s="5">
        <f t="shared" si="3"/>
        <v>88</v>
      </c>
      <c r="L102" s="5">
        <f t="shared" si="4"/>
        <v>214</v>
      </c>
      <c r="M102">
        <f t="shared" si="5"/>
        <v>0</v>
      </c>
    </row>
    <row r="103" spans="1:13" hidden="1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 s="5">
        <f t="shared" si="3"/>
        <v>0</v>
      </c>
      <c r="L103" s="5">
        <f t="shared" si="4"/>
        <v>1</v>
      </c>
      <c r="M103">
        <f t="shared" si="5"/>
        <v>0</v>
      </c>
    </row>
    <row r="104" spans="1:13" hidden="1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 s="5">
        <f t="shared" si="3"/>
        <v>1</v>
      </c>
      <c r="L104" s="5">
        <f t="shared" si="4"/>
        <v>6</v>
      </c>
      <c r="M104">
        <f t="shared" si="5"/>
        <v>0</v>
      </c>
    </row>
    <row r="105" spans="1:13" hidden="1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 s="5">
        <f t="shared" si="3"/>
        <v>0</v>
      </c>
      <c r="L105" s="5">
        <f t="shared" si="4"/>
        <v>2</v>
      </c>
      <c r="M105">
        <f t="shared" si="5"/>
        <v>0</v>
      </c>
    </row>
    <row r="106" spans="1:13" hidden="1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 s="5">
        <f t="shared" si="3"/>
        <v>0</v>
      </c>
      <c r="L106" s="5">
        <f t="shared" si="4"/>
        <v>4</v>
      </c>
      <c r="M106">
        <f t="shared" si="5"/>
        <v>0</v>
      </c>
    </row>
    <row r="107" spans="1:13" hidden="1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 s="5">
        <f t="shared" si="3"/>
        <v>9</v>
      </c>
      <c r="L107" s="5">
        <f t="shared" si="4"/>
        <v>20</v>
      </c>
      <c r="M107">
        <f t="shared" si="5"/>
        <v>0</v>
      </c>
    </row>
    <row r="108" spans="1:13" hidden="1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 s="5">
        <f t="shared" si="3"/>
        <v>6</v>
      </c>
      <c r="L108" s="5">
        <f t="shared" si="4"/>
        <v>28</v>
      </c>
      <c r="M108">
        <f t="shared" si="5"/>
        <v>0</v>
      </c>
    </row>
    <row r="109" spans="1:13" hidden="1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 s="5">
        <f t="shared" si="3"/>
        <v>0</v>
      </c>
      <c r="L109" s="5">
        <f t="shared" si="4"/>
        <v>2</v>
      </c>
      <c r="M109">
        <f t="shared" si="5"/>
        <v>0</v>
      </c>
    </row>
    <row r="110" spans="1:13" hidden="1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 s="5">
        <f t="shared" si="3"/>
        <v>1072</v>
      </c>
      <c r="L110" s="5">
        <f t="shared" si="4"/>
        <v>1609</v>
      </c>
      <c r="M110">
        <f t="shared" si="5"/>
        <v>0</v>
      </c>
    </row>
    <row r="111" spans="1:13" hidden="1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 s="5">
        <f t="shared" si="3"/>
        <v>0</v>
      </c>
      <c r="L111" s="5">
        <f t="shared" si="4"/>
        <v>1</v>
      </c>
      <c r="M111">
        <f t="shared" si="5"/>
        <v>0</v>
      </c>
    </row>
    <row r="112" spans="1:13" hidden="1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 s="5">
        <f t="shared" si="3"/>
        <v>1</v>
      </c>
      <c r="L112" s="5">
        <f t="shared" si="4"/>
        <v>1</v>
      </c>
      <c r="M112">
        <f t="shared" si="5"/>
        <v>0</v>
      </c>
    </row>
    <row r="113" spans="1:13" hidden="1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 s="5">
        <f t="shared" si="3"/>
        <v>1</v>
      </c>
      <c r="L113" s="5">
        <f t="shared" si="4"/>
        <v>2</v>
      </c>
      <c r="M113">
        <f t="shared" si="5"/>
        <v>0</v>
      </c>
    </row>
    <row r="114" spans="1:13" hidden="1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 s="5">
        <f t="shared" si="3"/>
        <v>97</v>
      </c>
      <c r="L114" s="5">
        <f t="shared" si="4"/>
        <v>226</v>
      </c>
      <c r="M114">
        <f t="shared" si="5"/>
        <v>0</v>
      </c>
    </row>
    <row r="115" spans="1:13" hidden="1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 s="5">
        <f t="shared" si="3"/>
        <v>193</v>
      </c>
      <c r="L115" s="5">
        <f t="shared" si="4"/>
        <v>434</v>
      </c>
      <c r="M115">
        <f t="shared" si="5"/>
        <v>0</v>
      </c>
    </row>
    <row r="116" spans="1:13" hidden="1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 s="5">
        <f t="shared" si="3"/>
        <v>0</v>
      </c>
      <c r="L116" s="5">
        <f t="shared" si="4"/>
        <v>3</v>
      </c>
      <c r="M116">
        <f t="shared" si="5"/>
        <v>0</v>
      </c>
    </row>
    <row r="117" spans="1:13" hidden="1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 s="5">
        <f t="shared" si="3"/>
        <v>7</v>
      </c>
      <c r="L117" s="5">
        <f t="shared" si="4"/>
        <v>17</v>
      </c>
      <c r="M117">
        <f t="shared" si="5"/>
        <v>0</v>
      </c>
    </row>
    <row r="118" spans="1:13" hidden="1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 s="5">
        <f t="shared" si="3"/>
        <v>0</v>
      </c>
      <c r="L118" s="5">
        <f t="shared" si="4"/>
        <v>2</v>
      </c>
      <c r="M118">
        <f t="shared" si="5"/>
        <v>0</v>
      </c>
    </row>
    <row r="119" spans="1:13" hidden="1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 s="5">
        <f t="shared" si="3"/>
        <v>0</v>
      </c>
      <c r="L119" s="5">
        <f t="shared" si="4"/>
        <v>1</v>
      </c>
      <c r="M119">
        <f t="shared" si="5"/>
        <v>0</v>
      </c>
    </row>
    <row r="120" spans="1:13" hidden="1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 s="5">
        <f t="shared" si="3"/>
        <v>0</v>
      </c>
      <c r="L120" s="5">
        <f t="shared" si="4"/>
        <v>1</v>
      </c>
      <c r="M120">
        <f t="shared" si="5"/>
        <v>0</v>
      </c>
    </row>
    <row r="121" spans="1:13" hidden="1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 s="5">
        <f t="shared" si="3"/>
        <v>2</v>
      </c>
      <c r="L121" s="5">
        <f t="shared" si="4"/>
        <v>16</v>
      </c>
      <c r="M121">
        <f t="shared" si="5"/>
        <v>0</v>
      </c>
    </row>
    <row r="122" spans="1:13" hidden="1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 s="5">
        <f t="shared" si="3"/>
        <v>3</v>
      </c>
      <c r="L122" s="5">
        <f t="shared" si="4"/>
        <v>7</v>
      </c>
      <c r="M122">
        <f t="shared" si="5"/>
        <v>0</v>
      </c>
    </row>
    <row r="123" spans="1:13" hidden="1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 s="5">
        <f t="shared" si="3"/>
        <v>39</v>
      </c>
      <c r="L123" s="5">
        <f t="shared" si="4"/>
        <v>49</v>
      </c>
      <c r="M123">
        <f t="shared" si="5"/>
        <v>0</v>
      </c>
    </row>
    <row r="124" spans="1:13" hidden="1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 s="5">
        <f t="shared" si="3"/>
        <v>2</v>
      </c>
      <c r="L124" s="5">
        <f t="shared" si="4"/>
        <v>5</v>
      </c>
      <c r="M124">
        <f t="shared" si="5"/>
        <v>0</v>
      </c>
    </row>
    <row r="125" spans="1:13" hidden="1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 s="5">
        <f t="shared" si="3"/>
        <v>35</v>
      </c>
      <c r="L125" s="5">
        <f t="shared" si="4"/>
        <v>87</v>
      </c>
      <c r="M125">
        <f t="shared" si="5"/>
        <v>0</v>
      </c>
    </row>
    <row r="126" spans="1:13" hidden="1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 s="5">
        <f t="shared" si="3"/>
        <v>2</v>
      </c>
      <c r="L126" s="5">
        <f t="shared" si="4"/>
        <v>8</v>
      </c>
      <c r="M126">
        <f t="shared" si="5"/>
        <v>0</v>
      </c>
    </row>
    <row r="127" spans="1:13" hidden="1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 s="5">
        <f t="shared" si="3"/>
        <v>6</v>
      </c>
      <c r="L127" s="5">
        <f t="shared" si="4"/>
        <v>15</v>
      </c>
      <c r="M127">
        <f t="shared" si="5"/>
        <v>0</v>
      </c>
    </row>
    <row r="128" spans="1:13" hidden="1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 s="5">
        <f t="shared" si="3"/>
        <v>2</v>
      </c>
      <c r="L128" s="5">
        <f t="shared" si="4"/>
        <v>10</v>
      </c>
      <c r="M128">
        <f t="shared" si="5"/>
        <v>0</v>
      </c>
    </row>
    <row r="129" spans="1:13" hidden="1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 s="5">
        <f t="shared" si="3"/>
        <v>167</v>
      </c>
      <c r="L129" s="5">
        <f t="shared" si="4"/>
        <v>315</v>
      </c>
      <c r="M129">
        <f t="shared" si="5"/>
        <v>0</v>
      </c>
    </row>
    <row r="130" spans="1:13" hidden="1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 s="5">
        <f t="shared" si="3"/>
        <v>246</v>
      </c>
      <c r="L130" s="5">
        <f t="shared" si="4"/>
        <v>560</v>
      </c>
      <c r="M130">
        <f t="shared" si="5"/>
        <v>0</v>
      </c>
    </row>
    <row r="131" spans="1:13" hidden="1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 s="5">
        <f t="shared" ref="K131:K139" si="6">D131+H131</f>
        <v>0</v>
      </c>
      <c r="L131" s="5">
        <f t="shared" ref="L131:L139" si="7">E131+F131+I131+J131</f>
        <v>2</v>
      </c>
      <c r="M131">
        <f t="shared" ref="M131:M139" si="8">IF(K131&gt;L131,1,0)</f>
        <v>0</v>
      </c>
    </row>
    <row r="132" spans="1:13" hidden="1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 s="5">
        <f t="shared" si="6"/>
        <v>235</v>
      </c>
      <c r="L132" s="5">
        <f t="shared" si="7"/>
        <v>428</v>
      </c>
      <c r="M132">
        <f t="shared" si="8"/>
        <v>0</v>
      </c>
    </row>
    <row r="133" spans="1:13" hidden="1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 s="5">
        <f t="shared" si="6"/>
        <v>54</v>
      </c>
      <c r="L133" s="5">
        <f t="shared" si="7"/>
        <v>81</v>
      </c>
      <c r="M133">
        <f t="shared" si="8"/>
        <v>0</v>
      </c>
    </row>
    <row r="134" spans="1:13" hidden="1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 s="5">
        <f t="shared" si="6"/>
        <v>0</v>
      </c>
      <c r="L134" s="5">
        <f t="shared" si="7"/>
        <v>1</v>
      </c>
      <c r="M134">
        <f t="shared" si="8"/>
        <v>0</v>
      </c>
    </row>
    <row r="135" spans="1:13" hidden="1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 s="5">
        <f t="shared" si="6"/>
        <v>0</v>
      </c>
      <c r="L135" s="5">
        <f t="shared" si="7"/>
        <v>1</v>
      </c>
      <c r="M135">
        <f t="shared" si="8"/>
        <v>0</v>
      </c>
    </row>
    <row r="136" spans="1:13" hidden="1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 s="5">
        <f t="shared" si="6"/>
        <v>0</v>
      </c>
      <c r="L136" s="5">
        <f t="shared" si="7"/>
        <v>2</v>
      </c>
      <c r="M136">
        <f t="shared" si="8"/>
        <v>0</v>
      </c>
    </row>
    <row r="137" spans="1:13" hidden="1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 s="5">
        <f t="shared" si="6"/>
        <v>3</v>
      </c>
      <c r="L137" s="5">
        <f t="shared" si="7"/>
        <v>5</v>
      </c>
      <c r="M137">
        <f t="shared" si="8"/>
        <v>0</v>
      </c>
    </row>
    <row r="138" spans="1:13" x14ac:dyDescent="0.25">
      <c r="A138" s="5" t="s">
        <v>149</v>
      </c>
      <c r="B138" s="5" t="s">
        <v>8</v>
      </c>
      <c r="C138" s="5">
        <v>8</v>
      </c>
      <c r="D138" s="5">
        <v>1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f t="shared" si="6"/>
        <v>1</v>
      </c>
      <c r="L138" s="5">
        <f t="shared" si="7"/>
        <v>0</v>
      </c>
      <c r="M138" s="5">
        <f t="shared" si="8"/>
        <v>1</v>
      </c>
    </row>
    <row r="139" spans="1:13" hidden="1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 s="5">
        <f t="shared" si="6"/>
        <v>473</v>
      </c>
      <c r="L139" s="5">
        <f t="shared" si="7"/>
        <v>731</v>
      </c>
      <c r="M139">
        <f t="shared" si="8"/>
        <v>0</v>
      </c>
    </row>
  </sheetData>
  <autoFilter ref="A1:M139" xr:uid="{ED179834-701E-4F65-A35D-D5DA8BC2DE78}">
    <filterColumn colId="12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288A-FCFF-49B5-BFBF-F1B9B23D784E}">
  <dimension ref="A1:R150"/>
  <sheetViews>
    <sheetView workbookViewId="0">
      <selection activeCell="R23" sqref="R23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  <col min="11" max="11" width="21" customWidth="1"/>
    <col min="13" max="13" width="41.42578125" bestFit="1" customWidth="1"/>
    <col min="14" max="14" width="19.28515625" bestFit="1" customWidth="1"/>
    <col min="16" max="16" width="14.140625" customWidth="1"/>
    <col min="17" max="17" width="12.140625" customWidth="1"/>
    <col min="18" max="18" width="13.57031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154</v>
      </c>
    </row>
    <row r="2" spans="1:18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>
        <f>SUM(D2:F2,H2:J2)</f>
        <v>2</v>
      </c>
    </row>
    <row r="3" spans="1:18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>
        <f t="shared" ref="K3:K66" si="0">SUM(D3:F3,H3:J3)</f>
        <v>15</v>
      </c>
    </row>
    <row r="4" spans="1:18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>
        <f t="shared" si="0"/>
        <v>1</v>
      </c>
    </row>
    <row r="5" spans="1:18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f t="shared" si="0"/>
        <v>3</v>
      </c>
      <c r="M5" s="1" t="s">
        <v>156</v>
      </c>
      <c r="N5" t="s">
        <v>159</v>
      </c>
      <c r="P5" s="5" t="s">
        <v>1</v>
      </c>
      <c r="Q5" s="5" t="s">
        <v>0</v>
      </c>
      <c r="R5" s="5" t="s">
        <v>154</v>
      </c>
    </row>
    <row r="6" spans="1:18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>
        <f t="shared" si="0"/>
        <v>70</v>
      </c>
      <c r="M6" s="2" t="s">
        <v>10</v>
      </c>
      <c r="N6" s="3">
        <v>347</v>
      </c>
      <c r="P6" s="5" t="s">
        <v>10</v>
      </c>
      <c r="Q6" s="5" t="str">
        <f>INDEX(M:M,MATCH(P6,M:M,0)+1)</f>
        <v>Kenia</v>
      </c>
      <c r="R6" s="5">
        <f>INDEX(M:N,MATCH(P6,M:M,0)+1,2)</f>
        <v>86</v>
      </c>
    </row>
    <row r="7" spans="1:18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>
        <f t="shared" si="0"/>
        <v>12</v>
      </c>
      <c r="M7" s="4" t="s">
        <v>73</v>
      </c>
      <c r="N7" s="3">
        <v>86</v>
      </c>
      <c r="P7" s="5" t="s">
        <v>12</v>
      </c>
      <c r="Q7" s="5" t="str">
        <f>INDEX(M:M,MATCH(P7,M:M,0)+1)</f>
        <v>Brazylia</v>
      </c>
      <c r="R7" s="5">
        <f>INDEX(M:N,MATCH(P7,M:M,0)+1,2)</f>
        <v>108</v>
      </c>
    </row>
    <row r="8" spans="1:18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>
        <f t="shared" si="0"/>
        <v>480</v>
      </c>
      <c r="M8" s="4" t="s">
        <v>110</v>
      </c>
      <c r="N8" s="3">
        <v>76</v>
      </c>
      <c r="P8" s="5" t="s">
        <v>19</v>
      </c>
      <c r="Q8" s="5" t="str">
        <f t="shared" ref="Q8:Q11" si="1">INDEX(M:M,MATCH(P8,M:M,0)+1)</f>
        <v>ZSRR</v>
      </c>
      <c r="R8" s="5">
        <f t="shared" ref="R8:R11" si="2">INDEX(M:N,MATCH(P8,M:M,0)+1,2)</f>
        <v>1204</v>
      </c>
    </row>
    <row r="9" spans="1:18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>
        <f t="shared" si="0"/>
        <v>304</v>
      </c>
      <c r="M9" s="4" t="s">
        <v>46</v>
      </c>
      <c r="N9" s="3">
        <v>45</v>
      </c>
      <c r="P9" s="5" t="s">
        <v>10</v>
      </c>
      <c r="Q9" s="5" t="str">
        <f t="shared" si="1"/>
        <v>Kenia</v>
      </c>
      <c r="R9" s="5">
        <f t="shared" si="2"/>
        <v>86</v>
      </c>
    </row>
    <row r="10" spans="1:18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>
        <f t="shared" si="0"/>
        <v>26</v>
      </c>
      <c r="M10" s="4" t="s">
        <v>42</v>
      </c>
      <c r="N10" s="3">
        <v>26</v>
      </c>
      <c r="P10" s="5" t="s">
        <v>17</v>
      </c>
      <c r="Q10" s="5" t="str">
        <f t="shared" si="1"/>
        <v>Australia</v>
      </c>
      <c r="R10" s="5">
        <f t="shared" si="2"/>
        <v>480</v>
      </c>
    </row>
    <row r="11" spans="1:18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>
        <f t="shared" si="0"/>
        <v>12</v>
      </c>
      <c r="M11" s="4" t="s">
        <v>100</v>
      </c>
      <c r="N11" s="3">
        <v>23</v>
      </c>
      <c r="P11" s="5" t="s">
        <v>22</v>
      </c>
      <c r="Q11" s="5" t="str">
        <f t="shared" si="1"/>
        <v>StanyZjednoczone</v>
      </c>
      <c r="R11" s="5">
        <f t="shared" si="2"/>
        <v>2681</v>
      </c>
    </row>
    <row r="12" spans="1:18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 t="shared" si="0"/>
        <v>1</v>
      </c>
      <c r="M12" s="4" t="s">
        <v>88</v>
      </c>
      <c r="N12" s="3">
        <v>22</v>
      </c>
    </row>
    <row r="13" spans="1:18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f t="shared" si="0"/>
        <v>1</v>
      </c>
      <c r="M13" s="4" t="s">
        <v>9</v>
      </c>
      <c r="N13" s="3">
        <v>15</v>
      </c>
    </row>
    <row r="14" spans="1:18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>
        <f t="shared" si="0"/>
        <v>147</v>
      </c>
      <c r="M14" s="4" t="s">
        <v>133</v>
      </c>
      <c r="N14" s="3">
        <v>10</v>
      </c>
    </row>
    <row r="15" spans="1:18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>
        <f t="shared" si="0"/>
        <v>1</v>
      </c>
      <c r="M15" s="4" t="s">
        <v>148</v>
      </c>
      <c r="N15" s="3">
        <v>8</v>
      </c>
    </row>
    <row r="16" spans="1:18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>
        <f t="shared" si="0"/>
        <v>91</v>
      </c>
      <c r="M16" s="4" t="s">
        <v>135</v>
      </c>
      <c r="N16" s="3">
        <v>7</v>
      </c>
    </row>
    <row r="17" spans="1:14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1</v>
      </c>
      <c r="M17" s="4" t="s">
        <v>69</v>
      </c>
      <c r="N17" s="3">
        <v>5</v>
      </c>
    </row>
    <row r="18" spans="1:14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>
        <f t="shared" si="0"/>
        <v>108</v>
      </c>
      <c r="M18" s="4" t="s">
        <v>94</v>
      </c>
      <c r="N18" s="3">
        <v>4</v>
      </c>
    </row>
    <row r="19" spans="1:14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>
        <f t="shared" si="0"/>
        <v>220</v>
      </c>
      <c r="M19" s="4" t="s">
        <v>51</v>
      </c>
      <c r="N19" s="3">
        <v>4</v>
      </c>
    </row>
    <row r="20" spans="1:14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f t="shared" si="0"/>
        <v>1</v>
      </c>
      <c r="M20" s="4" t="s">
        <v>147</v>
      </c>
      <c r="N20" s="3">
        <v>2</v>
      </c>
    </row>
    <row r="21" spans="1:14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>
        <f t="shared" si="0"/>
        <v>13</v>
      </c>
      <c r="M21" s="4" t="s">
        <v>129</v>
      </c>
      <c r="N21" s="3">
        <v>2</v>
      </c>
    </row>
    <row r="22" spans="1:14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>
        <f t="shared" si="0"/>
        <v>526</v>
      </c>
      <c r="M22" s="4" t="s">
        <v>93</v>
      </c>
      <c r="N22" s="3">
        <v>2</v>
      </c>
    </row>
    <row r="23" spans="1:14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>
        <f t="shared" si="0"/>
        <v>34</v>
      </c>
      <c r="M23" s="4" t="s">
        <v>145</v>
      </c>
      <c r="N23" s="3">
        <v>1</v>
      </c>
    </row>
    <row r="24" spans="1:14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>
        <f t="shared" si="0"/>
        <v>1</v>
      </c>
      <c r="M24" s="4" t="s">
        <v>31</v>
      </c>
      <c r="N24" s="3">
        <v>1</v>
      </c>
    </row>
    <row r="25" spans="1:14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>
        <f t="shared" si="0"/>
        <v>1</v>
      </c>
      <c r="M25" s="4" t="s">
        <v>41</v>
      </c>
      <c r="N25" s="3">
        <v>1</v>
      </c>
    </row>
    <row r="26" spans="1:14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>
        <f t="shared" si="0"/>
        <v>168</v>
      </c>
      <c r="M26" s="4" t="s">
        <v>114</v>
      </c>
      <c r="N26" s="3">
        <v>1</v>
      </c>
    </row>
    <row r="27" spans="1:14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>
        <f t="shared" si="0"/>
        <v>68</v>
      </c>
      <c r="M27" s="4" t="s">
        <v>44</v>
      </c>
      <c r="N27" s="3">
        <v>1</v>
      </c>
    </row>
    <row r="28" spans="1:14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>
        <f t="shared" si="0"/>
        <v>180</v>
      </c>
      <c r="M28" s="4" t="s">
        <v>122</v>
      </c>
      <c r="N28" s="3">
        <v>1</v>
      </c>
    </row>
    <row r="29" spans="1:14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>
        <f t="shared" si="0"/>
        <v>6</v>
      </c>
      <c r="M29" s="4" t="s">
        <v>99</v>
      </c>
      <c r="N29" s="3">
        <v>1</v>
      </c>
    </row>
    <row r="30" spans="1:14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f t="shared" si="0"/>
        <v>1</v>
      </c>
      <c r="M30" s="4" t="s">
        <v>89</v>
      </c>
      <c r="N30" s="3">
        <v>1</v>
      </c>
    </row>
    <row r="31" spans="1:14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>
        <f t="shared" si="0"/>
        <v>26</v>
      </c>
      <c r="M31" s="4" t="s">
        <v>50</v>
      </c>
      <c r="N31" s="3">
        <v>1</v>
      </c>
    </row>
    <row r="32" spans="1:14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f t="shared" si="0"/>
        <v>2</v>
      </c>
      <c r="M32" s="4" t="s">
        <v>130</v>
      </c>
      <c r="N32" s="3">
        <v>1</v>
      </c>
    </row>
    <row r="33" spans="1:14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f t="shared" si="0"/>
        <v>1</v>
      </c>
      <c r="M33" s="2" t="s">
        <v>12</v>
      </c>
      <c r="N33" s="3">
        <v>246</v>
      </c>
    </row>
    <row r="34" spans="1:14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>
        <f t="shared" si="0"/>
        <v>40</v>
      </c>
      <c r="M34" s="4" t="s">
        <v>29</v>
      </c>
      <c r="N34" s="3">
        <v>108</v>
      </c>
    </row>
    <row r="35" spans="1:14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>
        <f t="shared" si="0"/>
        <v>45</v>
      </c>
      <c r="M35" s="4" t="s">
        <v>14</v>
      </c>
      <c r="N35" s="3">
        <v>70</v>
      </c>
    </row>
    <row r="36" spans="1:14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>
        <f t="shared" si="0"/>
        <v>9</v>
      </c>
      <c r="M36" s="4" t="s">
        <v>75</v>
      </c>
      <c r="N36" s="3">
        <v>19</v>
      </c>
    </row>
    <row r="37" spans="1:14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>
        <f t="shared" si="0"/>
        <v>462</v>
      </c>
      <c r="M37" s="4" t="s">
        <v>32</v>
      </c>
      <c r="N37" s="3">
        <v>13</v>
      </c>
    </row>
    <row r="38" spans="1:14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>
        <f t="shared" si="0"/>
        <v>780</v>
      </c>
      <c r="M38" s="4" t="s">
        <v>139</v>
      </c>
      <c r="N38" s="3">
        <v>12</v>
      </c>
    </row>
    <row r="39" spans="1:14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>
        <f t="shared" si="0"/>
        <v>1</v>
      </c>
      <c r="M39" s="4" t="s">
        <v>137</v>
      </c>
      <c r="N39" s="3">
        <v>10</v>
      </c>
    </row>
    <row r="40" spans="1:14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>
        <f t="shared" si="0"/>
        <v>4</v>
      </c>
      <c r="M40" s="4" t="s">
        <v>106</v>
      </c>
      <c r="N40" s="3">
        <v>4</v>
      </c>
    </row>
    <row r="41" spans="1:14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>
        <f t="shared" si="0"/>
        <v>110</v>
      </c>
      <c r="M41" s="4" t="s">
        <v>104</v>
      </c>
      <c r="N41" s="3">
        <v>3</v>
      </c>
    </row>
    <row r="42" spans="1:14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>
        <f t="shared" si="0"/>
        <v>25</v>
      </c>
      <c r="M42" s="4" t="s">
        <v>43</v>
      </c>
      <c r="N42" s="3">
        <v>2</v>
      </c>
    </row>
    <row r="43" spans="1:14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f t="shared" si="0"/>
        <v>1</v>
      </c>
      <c r="M43" s="4" t="s">
        <v>123</v>
      </c>
      <c r="N43" s="3">
        <v>2</v>
      </c>
    </row>
    <row r="44" spans="1:14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>
        <f t="shared" si="0"/>
        <v>2</v>
      </c>
      <c r="M44" s="4" t="s">
        <v>105</v>
      </c>
      <c r="N44" s="3">
        <v>1</v>
      </c>
    </row>
    <row r="45" spans="1:14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>
        <f t="shared" si="0"/>
        <v>133</v>
      </c>
      <c r="M45" s="4" t="s">
        <v>54</v>
      </c>
      <c r="N45" s="3">
        <v>1</v>
      </c>
    </row>
    <row r="46" spans="1:14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>
        <f t="shared" si="0"/>
        <v>376</v>
      </c>
      <c r="M46" s="4" t="s">
        <v>11</v>
      </c>
      <c r="N46" s="3">
        <v>1</v>
      </c>
    </row>
    <row r="47" spans="1:14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>
        <f t="shared" si="0"/>
        <v>3</v>
      </c>
      <c r="M47" s="2" t="s">
        <v>22</v>
      </c>
      <c r="N47" s="3">
        <v>3519</v>
      </c>
    </row>
    <row r="48" spans="1:14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>
        <f t="shared" si="0"/>
        <v>26</v>
      </c>
      <c r="M48" s="4" t="s">
        <v>121</v>
      </c>
      <c r="N48" s="3">
        <v>2681</v>
      </c>
    </row>
    <row r="49" spans="1:14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>
        <f t="shared" si="0"/>
        <v>27</v>
      </c>
      <c r="M49" s="4" t="s">
        <v>70</v>
      </c>
      <c r="N49" s="3">
        <v>448</v>
      </c>
    </row>
    <row r="50" spans="1:14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f t="shared" si="0"/>
        <v>1</v>
      </c>
      <c r="M50" s="4" t="s">
        <v>79</v>
      </c>
      <c r="N50" s="3">
        <v>208</v>
      </c>
    </row>
    <row r="51" spans="1:14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>
        <f t="shared" si="0"/>
        <v>60</v>
      </c>
      <c r="M51" s="4" t="s">
        <v>66</v>
      </c>
      <c r="N51" s="3">
        <v>67</v>
      </c>
    </row>
    <row r="52" spans="1:14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>
        <f t="shared" si="0"/>
        <v>28</v>
      </c>
      <c r="M52" s="4" t="s">
        <v>90</v>
      </c>
      <c r="N52" s="3">
        <v>62</v>
      </c>
    </row>
    <row r="53" spans="1:14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>
        <f t="shared" si="0"/>
        <v>4</v>
      </c>
      <c r="M53" s="4" t="s">
        <v>132</v>
      </c>
      <c r="N53" s="3">
        <v>18</v>
      </c>
    </row>
    <row r="54" spans="1:14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>
        <f t="shared" si="0"/>
        <v>7</v>
      </c>
      <c r="M54" s="4" t="s">
        <v>21</v>
      </c>
      <c r="N54" s="3">
        <v>12</v>
      </c>
    </row>
    <row r="55" spans="1:14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>
        <f t="shared" si="0"/>
        <v>67</v>
      </c>
      <c r="M55" s="4" t="s">
        <v>108</v>
      </c>
      <c r="N55" s="3">
        <v>8</v>
      </c>
    </row>
    <row r="56" spans="1:14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>
        <f t="shared" si="0"/>
        <v>443</v>
      </c>
      <c r="M56" s="4" t="s">
        <v>40</v>
      </c>
      <c r="N56" s="3">
        <v>6</v>
      </c>
    </row>
    <row r="57" spans="1:14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>
        <f t="shared" si="0"/>
        <v>94</v>
      </c>
      <c r="M57" s="4" t="s">
        <v>78</v>
      </c>
      <c r="N57" s="3">
        <v>4</v>
      </c>
    </row>
    <row r="58" spans="1:14" x14ac:dyDescent="0.25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>
        <f t="shared" si="0"/>
        <v>5</v>
      </c>
      <c r="M58" s="4" t="s">
        <v>55</v>
      </c>
      <c r="N58" s="3">
        <v>2</v>
      </c>
    </row>
    <row r="59" spans="1:14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>
        <f t="shared" si="0"/>
        <v>448</v>
      </c>
      <c r="M59" s="4" t="s">
        <v>26</v>
      </c>
      <c r="N59" s="3">
        <v>1</v>
      </c>
    </row>
    <row r="60" spans="1:14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>
        <f t="shared" si="0"/>
        <v>4</v>
      </c>
      <c r="M60" s="4" t="s">
        <v>146</v>
      </c>
      <c r="N60" s="3">
        <v>1</v>
      </c>
    </row>
    <row r="61" spans="1:14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>
        <f t="shared" si="0"/>
        <v>59</v>
      </c>
      <c r="M61" s="4" t="s">
        <v>24</v>
      </c>
      <c r="N61" s="3">
        <v>1</v>
      </c>
    </row>
    <row r="62" spans="1:14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>
        <f t="shared" si="0"/>
        <v>86</v>
      </c>
      <c r="M62" s="2" t="s">
        <v>17</v>
      </c>
      <c r="N62" s="3">
        <v>581</v>
      </c>
    </row>
    <row r="63" spans="1:14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>
        <f t="shared" si="0"/>
        <v>3</v>
      </c>
      <c r="M63" s="4" t="s">
        <v>16</v>
      </c>
      <c r="N63" s="3">
        <v>480</v>
      </c>
    </row>
    <row r="64" spans="1:14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>
        <f t="shared" si="0"/>
        <v>19</v>
      </c>
      <c r="M64" s="4" t="s">
        <v>102</v>
      </c>
      <c r="N64" s="3">
        <v>100</v>
      </c>
    </row>
    <row r="65" spans="1:14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>
        <f t="shared" si="0"/>
        <v>296</v>
      </c>
      <c r="M65" s="4" t="s">
        <v>131</v>
      </c>
      <c r="N65" s="3">
        <v>1</v>
      </c>
    </row>
    <row r="66" spans="1:14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>
        <f t="shared" si="0"/>
        <v>49</v>
      </c>
      <c r="M66" s="2" t="s">
        <v>8</v>
      </c>
      <c r="N66" s="3">
        <v>1777</v>
      </c>
    </row>
    <row r="67" spans="1:14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>
        <f t="shared" ref="K67:K130" si="3">SUM(D67:F67,H67:J67)</f>
        <v>4</v>
      </c>
      <c r="M67" s="4" t="s">
        <v>33</v>
      </c>
      <c r="N67" s="3">
        <v>526</v>
      </c>
    </row>
    <row r="68" spans="1:14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>
        <f t="shared" si="3"/>
        <v>208</v>
      </c>
      <c r="M68" s="4" t="s">
        <v>67</v>
      </c>
      <c r="N68" s="3">
        <v>443</v>
      </c>
    </row>
    <row r="69" spans="1:14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>
        <f t="shared" si="3"/>
        <v>2</v>
      </c>
      <c r="M69" s="4" t="s">
        <v>76</v>
      </c>
      <c r="N69" s="3">
        <v>296</v>
      </c>
    </row>
    <row r="70" spans="1:14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>
        <f t="shared" si="3"/>
        <v>4</v>
      </c>
      <c r="M70" s="4" t="s">
        <v>134</v>
      </c>
      <c r="N70" s="3">
        <v>88</v>
      </c>
    </row>
    <row r="71" spans="1:14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>
        <f t="shared" si="3"/>
        <v>9</v>
      </c>
      <c r="M71" s="4" t="s">
        <v>62</v>
      </c>
      <c r="N71" s="3">
        <v>60</v>
      </c>
    </row>
    <row r="72" spans="1:14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>
        <f t="shared" si="3"/>
        <v>21</v>
      </c>
      <c r="M72" s="4" t="s">
        <v>72</v>
      </c>
      <c r="N72" s="3">
        <v>59</v>
      </c>
    </row>
    <row r="73" spans="1:14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>
        <f t="shared" si="3"/>
        <v>4</v>
      </c>
      <c r="M73" s="4" t="s">
        <v>77</v>
      </c>
      <c r="N73" s="3">
        <v>49</v>
      </c>
    </row>
    <row r="74" spans="1:14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>
        <f t="shared" si="3"/>
        <v>26</v>
      </c>
      <c r="M74" s="4" t="s">
        <v>60</v>
      </c>
      <c r="N74" s="3">
        <v>27</v>
      </c>
    </row>
    <row r="75" spans="1:14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>
        <f t="shared" si="3"/>
        <v>1</v>
      </c>
      <c r="M75" s="4" t="s">
        <v>59</v>
      </c>
      <c r="N75" s="3">
        <v>26</v>
      </c>
    </row>
    <row r="76" spans="1:14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>
        <f t="shared" si="3"/>
        <v>6</v>
      </c>
      <c r="M76" s="4" t="s">
        <v>20</v>
      </c>
      <c r="N76" s="3">
        <v>26</v>
      </c>
    </row>
    <row r="77" spans="1:14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>
        <f t="shared" si="3"/>
        <v>22</v>
      </c>
      <c r="M77" s="4" t="s">
        <v>53</v>
      </c>
      <c r="N77" s="3">
        <v>25</v>
      </c>
    </row>
    <row r="78" spans="1:14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f t="shared" si="3"/>
        <v>1</v>
      </c>
      <c r="M78" s="4" t="s">
        <v>92</v>
      </c>
      <c r="N78" s="3">
        <v>24</v>
      </c>
    </row>
    <row r="79" spans="1:14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>
        <f t="shared" si="3"/>
        <v>62</v>
      </c>
      <c r="M79" s="4" t="s">
        <v>128</v>
      </c>
      <c r="N79" s="3">
        <v>24</v>
      </c>
    </row>
    <row r="80" spans="1:14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>
        <f t="shared" si="3"/>
        <v>7</v>
      </c>
      <c r="M80" s="4" t="s">
        <v>138</v>
      </c>
      <c r="N80" s="3">
        <v>21</v>
      </c>
    </row>
    <row r="81" spans="1:14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>
        <f t="shared" si="3"/>
        <v>24</v>
      </c>
      <c r="M81" s="4" t="s">
        <v>15</v>
      </c>
      <c r="N81" s="3">
        <v>12</v>
      </c>
    </row>
    <row r="82" spans="1:14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 t="shared" si="3"/>
        <v>2</v>
      </c>
      <c r="M82" s="4" t="s">
        <v>103</v>
      </c>
      <c r="N82" s="3">
        <v>10</v>
      </c>
    </row>
    <row r="83" spans="1:14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>
        <f t="shared" si="3"/>
        <v>4</v>
      </c>
      <c r="M83" s="4" t="s">
        <v>47</v>
      </c>
      <c r="N83" s="3">
        <v>9</v>
      </c>
    </row>
    <row r="84" spans="1:14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>
        <f t="shared" si="3"/>
        <v>782</v>
      </c>
      <c r="M84" s="4" t="s">
        <v>65</v>
      </c>
      <c r="N84" s="3">
        <v>7</v>
      </c>
    </row>
    <row r="85" spans="1:14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>
        <f t="shared" si="3"/>
        <v>243</v>
      </c>
      <c r="M85" s="4" t="s">
        <v>87</v>
      </c>
      <c r="N85" s="3">
        <v>6</v>
      </c>
    </row>
    <row r="86" spans="1:14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>
        <f t="shared" si="3"/>
        <v>137</v>
      </c>
      <c r="M86" s="4" t="s">
        <v>117</v>
      </c>
      <c r="N86" s="3">
        <v>4</v>
      </c>
    </row>
    <row r="87" spans="1:14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>
        <f t="shared" si="3"/>
        <v>519</v>
      </c>
      <c r="M87" s="4" t="s">
        <v>81</v>
      </c>
      <c r="N87" s="3">
        <v>4</v>
      </c>
    </row>
    <row r="88" spans="1:14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f t="shared" si="3"/>
        <v>1</v>
      </c>
      <c r="M88" s="4" t="s">
        <v>71</v>
      </c>
      <c r="N88" s="3">
        <v>4</v>
      </c>
    </row>
    <row r="89" spans="1:14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>
        <f t="shared" si="3"/>
        <v>23</v>
      </c>
      <c r="M89" s="4" t="s">
        <v>58</v>
      </c>
      <c r="N89" s="3">
        <v>3</v>
      </c>
    </row>
    <row r="90" spans="1:14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>
        <f t="shared" si="3"/>
        <v>477</v>
      </c>
      <c r="M90" s="4" t="s">
        <v>127</v>
      </c>
      <c r="N90" s="3">
        <v>3</v>
      </c>
    </row>
    <row r="91" spans="1:14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>
        <f t="shared" si="3"/>
        <v>100</v>
      </c>
      <c r="M91" s="4" t="s">
        <v>124</v>
      </c>
      <c r="N91" s="3">
        <v>3</v>
      </c>
    </row>
    <row r="92" spans="1:14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>
        <f t="shared" si="3"/>
        <v>10</v>
      </c>
      <c r="M92" s="4" t="s">
        <v>74</v>
      </c>
      <c r="N92" s="3">
        <v>3</v>
      </c>
    </row>
    <row r="93" spans="1:14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>
        <f t="shared" si="3"/>
        <v>3</v>
      </c>
      <c r="M93" s="4" t="s">
        <v>13</v>
      </c>
      <c r="N93" s="3">
        <v>3</v>
      </c>
    </row>
    <row r="94" spans="1:14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>
        <f t="shared" si="3"/>
        <v>1</v>
      </c>
      <c r="M94" s="4" t="s">
        <v>142</v>
      </c>
      <c r="N94" s="3">
        <v>2</v>
      </c>
    </row>
    <row r="95" spans="1:14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>
        <f t="shared" si="3"/>
        <v>4</v>
      </c>
      <c r="M95" s="4" t="s">
        <v>120</v>
      </c>
      <c r="N95" s="3">
        <v>2</v>
      </c>
    </row>
    <row r="96" spans="1:14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>
        <f t="shared" si="3"/>
        <v>291</v>
      </c>
      <c r="M96" s="4" t="s">
        <v>7</v>
      </c>
      <c r="N96" s="3">
        <v>2</v>
      </c>
    </row>
    <row r="97" spans="1:14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>
        <f t="shared" si="3"/>
        <v>8</v>
      </c>
      <c r="M97" s="4" t="s">
        <v>80</v>
      </c>
      <c r="N97" s="3">
        <v>2</v>
      </c>
    </row>
    <row r="98" spans="1:14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>
        <f t="shared" si="3"/>
        <v>23</v>
      </c>
      <c r="M98" s="4" t="s">
        <v>28</v>
      </c>
      <c r="N98" s="3">
        <v>1</v>
      </c>
    </row>
    <row r="99" spans="1:14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>
        <f t="shared" si="3"/>
        <v>76</v>
      </c>
      <c r="M99" s="4" t="s">
        <v>149</v>
      </c>
      <c r="N99" s="3">
        <v>1</v>
      </c>
    </row>
    <row r="100" spans="1:14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>
        <f t="shared" si="3"/>
        <v>521</v>
      </c>
      <c r="M100" s="4" t="s">
        <v>61</v>
      </c>
      <c r="N100" s="3">
        <v>1</v>
      </c>
    </row>
    <row r="101" spans="1:14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>
        <f t="shared" si="3"/>
        <v>8</v>
      </c>
      <c r="M101" s="4" t="s">
        <v>23</v>
      </c>
      <c r="N101" s="3">
        <v>1</v>
      </c>
    </row>
    <row r="102" spans="1:14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>
        <f t="shared" si="3"/>
        <v>302</v>
      </c>
      <c r="M102" s="2" t="s">
        <v>19</v>
      </c>
      <c r="N102" s="3">
        <v>11046</v>
      </c>
    </row>
    <row r="103" spans="1:14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>
        <f t="shared" si="3"/>
        <v>1</v>
      </c>
      <c r="M103" s="4" t="s">
        <v>150</v>
      </c>
      <c r="N103" s="3">
        <v>1204</v>
      </c>
    </row>
    <row r="104" spans="1:14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>
        <f t="shared" si="3"/>
        <v>7</v>
      </c>
      <c r="M104" s="4" t="s">
        <v>141</v>
      </c>
      <c r="N104" s="3">
        <v>806</v>
      </c>
    </row>
    <row r="105" spans="1:14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>
        <f t="shared" si="3"/>
        <v>2</v>
      </c>
      <c r="M105" s="4" t="s">
        <v>95</v>
      </c>
      <c r="N105" s="3">
        <v>782</v>
      </c>
    </row>
    <row r="106" spans="1:14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>
        <f t="shared" si="3"/>
        <v>4</v>
      </c>
      <c r="M106" s="4" t="s">
        <v>49</v>
      </c>
      <c r="N106" s="3">
        <v>780</v>
      </c>
    </row>
    <row r="107" spans="1:14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>
        <f t="shared" si="3"/>
        <v>29</v>
      </c>
      <c r="M107" s="4" t="s">
        <v>143</v>
      </c>
      <c r="N107" s="3">
        <v>663</v>
      </c>
    </row>
    <row r="108" spans="1:14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>
        <f t="shared" si="3"/>
        <v>34</v>
      </c>
      <c r="M108" s="4" t="s">
        <v>126</v>
      </c>
      <c r="N108" s="3">
        <v>627</v>
      </c>
    </row>
    <row r="109" spans="1:14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3"/>
        <v>2</v>
      </c>
      <c r="M109" s="4" t="s">
        <v>111</v>
      </c>
      <c r="N109" s="3">
        <v>521</v>
      </c>
    </row>
    <row r="110" spans="1:14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>
        <f t="shared" si="3"/>
        <v>2681</v>
      </c>
      <c r="M110" s="4" t="s">
        <v>98</v>
      </c>
      <c r="N110" s="3">
        <v>519</v>
      </c>
    </row>
    <row r="111" spans="1:14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f t="shared" si="3"/>
        <v>1</v>
      </c>
      <c r="M111" s="4" t="s">
        <v>140</v>
      </c>
      <c r="N111" s="3">
        <v>482</v>
      </c>
    </row>
    <row r="112" spans="1:14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f t="shared" si="3"/>
        <v>2</v>
      </c>
      <c r="M112" s="4" t="s">
        <v>101</v>
      </c>
      <c r="N112" s="3">
        <v>477</v>
      </c>
    </row>
    <row r="113" spans="1:14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>
        <f t="shared" si="3"/>
        <v>3</v>
      </c>
      <c r="M113" s="4" t="s">
        <v>48</v>
      </c>
      <c r="N113" s="3">
        <v>462</v>
      </c>
    </row>
    <row r="114" spans="1:14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>
        <f t="shared" si="3"/>
        <v>323</v>
      </c>
      <c r="M114" s="4" t="s">
        <v>57</v>
      </c>
      <c r="N114" s="3">
        <v>376</v>
      </c>
    </row>
    <row r="115" spans="1:14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>
        <f t="shared" si="3"/>
        <v>627</v>
      </c>
      <c r="M115" s="4" t="s">
        <v>125</v>
      </c>
      <c r="N115" s="3">
        <v>323</v>
      </c>
    </row>
    <row r="116" spans="1:14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>
        <f t="shared" si="3"/>
        <v>3</v>
      </c>
      <c r="M116" s="4" t="s">
        <v>18</v>
      </c>
      <c r="N116" s="3">
        <v>304</v>
      </c>
    </row>
    <row r="117" spans="1:14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>
        <f t="shared" si="3"/>
        <v>24</v>
      </c>
      <c r="M117" s="4" t="s">
        <v>113</v>
      </c>
      <c r="N117" s="3">
        <v>302</v>
      </c>
    </row>
    <row r="118" spans="1:14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>
        <f t="shared" si="3"/>
        <v>2</v>
      </c>
      <c r="M118" s="4" t="s">
        <v>107</v>
      </c>
      <c r="N118" s="3">
        <v>291</v>
      </c>
    </row>
    <row r="119" spans="1:14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>
        <f t="shared" si="3"/>
        <v>1</v>
      </c>
      <c r="M119" s="4" t="s">
        <v>96</v>
      </c>
      <c r="N119" s="3">
        <v>243</v>
      </c>
    </row>
    <row r="120" spans="1:14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>
        <f t="shared" si="3"/>
        <v>1</v>
      </c>
      <c r="M120" s="4" t="s">
        <v>30</v>
      </c>
      <c r="N120" s="3">
        <v>220</v>
      </c>
    </row>
    <row r="121" spans="1:14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>
        <f t="shared" si="3"/>
        <v>18</v>
      </c>
      <c r="M121" s="4" t="s">
        <v>39</v>
      </c>
      <c r="N121" s="3">
        <v>180</v>
      </c>
    </row>
    <row r="122" spans="1:14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>
        <f t="shared" si="3"/>
        <v>10</v>
      </c>
      <c r="M122" s="4" t="s">
        <v>37</v>
      </c>
      <c r="N122" s="3">
        <v>168</v>
      </c>
    </row>
    <row r="123" spans="1:14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>
        <f t="shared" si="3"/>
        <v>88</v>
      </c>
      <c r="M123" s="4" t="s">
        <v>25</v>
      </c>
      <c r="N123" s="3">
        <v>147</v>
      </c>
    </row>
    <row r="124" spans="1:14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>
        <f t="shared" si="3"/>
        <v>7</v>
      </c>
      <c r="M124" s="4" t="s">
        <v>97</v>
      </c>
      <c r="N124" s="3">
        <v>137</v>
      </c>
    </row>
    <row r="125" spans="1:14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>
        <f t="shared" si="3"/>
        <v>122</v>
      </c>
      <c r="M125" s="4" t="s">
        <v>144</v>
      </c>
      <c r="N125" s="3">
        <v>135</v>
      </c>
    </row>
    <row r="126" spans="1:14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>
        <f t="shared" si="3"/>
        <v>10</v>
      </c>
      <c r="M126" s="4" t="s">
        <v>56</v>
      </c>
      <c r="N126" s="3">
        <v>133</v>
      </c>
    </row>
    <row r="127" spans="1:14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>
        <f t="shared" si="3"/>
        <v>21</v>
      </c>
      <c r="M127" s="4" t="s">
        <v>136</v>
      </c>
      <c r="N127" s="3">
        <v>122</v>
      </c>
    </row>
    <row r="128" spans="1:14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>
        <f t="shared" si="3"/>
        <v>12</v>
      </c>
      <c r="M128" s="4" t="s">
        <v>52</v>
      </c>
      <c r="N128" s="3">
        <v>110</v>
      </c>
    </row>
    <row r="129" spans="1:14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>
        <f t="shared" si="3"/>
        <v>482</v>
      </c>
      <c r="M129" s="4" t="s">
        <v>68</v>
      </c>
      <c r="N129" s="3">
        <v>94</v>
      </c>
    </row>
    <row r="130" spans="1:14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>
        <f t="shared" si="3"/>
        <v>806</v>
      </c>
      <c r="M130" s="4" t="s">
        <v>27</v>
      </c>
      <c r="N130" s="3">
        <v>91</v>
      </c>
    </row>
    <row r="131" spans="1:14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>
        <f t="shared" ref="K131:K139" si="4">SUM(D131:F131,H131:J131)</f>
        <v>2</v>
      </c>
      <c r="M131" s="4" t="s">
        <v>38</v>
      </c>
      <c r="N131" s="3">
        <v>68</v>
      </c>
    </row>
    <row r="132" spans="1:14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>
        <f t="shared" si="4"/>
        <v>663</v>
      </c>
      <c r="M132" s="4" t="s">
        <v>45</v>
      </c>
      <c r="N132" s="3">
        <v>40</v>
      </c>
    </row>
    <row r="133" spans="1:14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>
        <f t="shared" si="4"/>
        <v>135</v>
      </c>
      <c r="M133" s="4" t="s">
        <v>34</v>
      </c>
      <c r="N133" s="3">
        <v>34</v>
      </c>
    </row>
    <row r="134" spans="1:14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4"/>
        <v>1</v>
      </c>
      <c r="M134" s="4" t="s">
        <v>119</v>
      </c>
      <c r="N134" s="3">
        <v>34</v>
      </c>
    </row>
    <row r="135" spans="1:14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>
        <f t="shared" si="4"/>
        <v>1</v>
      </c>
      <c r="M135" s="4" t="s">
        <v>118</v>
      </c>
      <c r="N135" s="3">
        <v>29</v>
      </c>
    </row>
    <row r="136" spans="1:14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>
        <f t="shared" si="4"/>
        <v>2</v>
      </c>
      <c r="M136" s="4" t="s">
        <v>63</v>
      </c>
      <c r="N136" s="3">
        <v>28</v>
      </c>
    </row>
    <row r="137" spans="1:14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>
        <f t="shared" si="4"/>
        <v>8</v>
      </c>
      <c r="M137" s="4" t="s">
        <v>85</v>
      </c>
      <c r="N137" s="3">
        <v>26</v>
      </c>
    </row>
    <row r="138" spans="1:14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f t="shared" si="4"/>
        <v>1</v>
      </c>
      <c r="M138" s="4" t="s">
        <v>109</v>
      </c>
      <c r="N138" s="3">
        <v>23</v>
      </c>
    </row>
    <row r="139" spans="1:14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>
        <f t="shared" si="4"/>
        <v>1204</v>
      </c>
      <c r="M139" s="4" t="s">
        <v>83</v>
      </c>
      <c r="N139" s="3">
        <v>21</v>
      </c>
    </row>
    <row r="140" spans="1:14" x14ac:dyDescent="0.25">
      <c r="M140" s="4" t="s">
        <v>82</v>
      </c>
      <c r="N140" s="3">
        <v>9</v>
      </c>
    </row>
    <row r="141" spans="1:14" x14ac:dyDescent="0.25">
      <c r="M141" s="4" t="s">
        <v>112</v>
      </c>
      <c r="N141" s="3">
        <v>8</v>
      </c>
    </row>
    <row r="142" spans="1:14" x14ac:dyDescent="0.25">
      <c r="M142" s="4" t="s">
        <v>91</v>
      </c>
      <c r="N142" s="3">
        <v>7</v>
      </c>
    </row>
    <row r="143" spans="1:14" x14ac:dyDescent="0.25">
      <c r="M143" s="4" t="s">
        <v>115</v>
      </c>
      <c r="N143" s="3">
        <v>7</v>
      </c>
    </row>
    <row r="144" spans="1:14" x14ac:dyDescent="0.25">
      <c r="M144" s="4" t="s">
        <v>64</v>
      </c>
      <c r="N144" s="3">
        <v>4</v>
      </c>
    </row>
    <row r="145" spans="13:14" x14ac:dyDescent="0.25">
      <c r="M145" s="4" t="s">
        <v>84</v>
      </c>
      <c r="N145" s="3">
        <v>4</v>
      </c>
    </row>
    <row r="146" spans="13:14" x14ac:dyDescent="0.25">
      <c r="M146" s="4" t="s">
        <v>116</v>
      </c>
      <c r="N146" s="3">
        <v>2</v>
      </c>
    </row>
    <row r="147" spans="13:14" x14ac:dyDescent="0.25">
      <c r="M147" s="4" t="s">
        <v>86</v>
      </c>
      <c r="N147" s="3">
        <v>1</v>
      </c>
    </row>
    <row r="148" spans="13:14" x14ac:dyDescent="0.25">
      <c r="M148" s="4" t="s">
        <v>36</v>
      </c>
      <c r="N148" s="3">
        <v>1</v>
      </c>
    </row>
    <row r="149" spans="13:14" x14ac:dyDescent="0.25">
      <c r="M149" s="4" t="s">
        <v>35</v>
      </c>
      <c r="N149" s="3">
        <v>1</v>
      </c>
    </row>
    <row r="150" spans="13:14" x14ac:dyDescent="0.25">
      <c r="M150" s="2" t="s">
        <v>158</v>
      </c>
      <c r="N150" s="3">
        <v>17516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1146C-2FBC-4432-BD63-1B9F45CC5A16}">
  <dimension ref="A1:R139"/>
  <sheetViews>
    <sheetView tabSelected="1" workbookViewId="0">
      <selection activeCell="N20" sqref="N20:O21"/>
    </sheetView>
  </sheetViews>
  <sheetFormatPr defaultRowHeight="15" x14ac:dyDescent="0.25"/>
  <cols>
    <col min="1" max="1" width="37.5703125" bestFit="1" customWidth="1"/>
    <col min="2" max="2" width="13.28515625" bestFit="1" customWidth="1"/>
    <col min="3" max="3" width="9.5703125" bestFit="1" customWidth="1"/>
    <col min="4" max="4" width="5.42578125" bestFit="1" customWidth="1"/>
    <col min="5" max="5" width="7.85546875" bestFit="1" customWidth="1"/>
    <col min="6" max="6" width="8.42578125" bestFit="1" customWidth="1"/>
    <col min="7" max="7" width="11.28515625" bestFit="1" customWidth="1"/>
    <col min="8" max="8" width="5.42578125" bestFit="1" customWidth="1"/>
    <col min="9" max="9" width="7.85546875" bestFit="1" customWidth="1"/>
    <col min="10" max="10" width="8.42578125" bestFit="1" customWidth="1"/>
    <col min="11" max="11" width="16.42578125" customWidth="1"/>
    <col min="12" max="12" width="17.7109375" bestFit="1" customWidth="1"/>
    <col min="13" max="13" width="15.7109375" bestFit="1" customWidth="1"/>
    <col min="14" max="14" width="16.7109375" customWidth="1"/>
    <col min="15" max="15" width="17.7109375" bestFit="1" customWidth="1"/>
    <col min="16" max="16" width="15.71093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</v>
      </c>
      <c r="I1" t="s">
        <v>4</v>
      </c>
      <c r="J1" t="s">
        <v>5</v>
      </c>
      <c r="K1" t="s">
        <v>166</v>
      </c>
    </row>
    <row r="2" spans="1:18" x14ac:dyDescent="0.25">
      <c r="A2" t="s">
        <v>7</v>
      </c>
      <c r="B2" t="s">
        <v>8</v>
      </c>
      <c r="C2">
        <v>13</v>
      </c>
      <c r="D2">
        <v>0</v>
      </c>
      <c r="E2">
        <v>0</v>
      </c>
      <c r="F2">
        <v>2</v>
      </c>
      <c r="G2">
        <v>0</v>
      </c>
      <c r="H2">
        <v>0</v>
      </c>
      <c r="I2">
        <v>0</v>
      </c>
      <c r="J2">
        <v>0</v>
      </c>
      <c r="K2" t="str">
        <f>IF(AND(D2&gt;H2,E2&gt;I2,F2&gt;J2),"Letni",IF(AND(D2&lt;H2,E2&lt;I2,F2&lt;J2),"Zimowy","brak"))</f>
        <v>brak</v>
      </c>
    </row>
    <row r="3" spans="1:18" x14ac:dyDescent="0.25">
      <c r="A3" t="s">
        <v>9</v>
      </c>
      <c r="B3" t="s">
        <v>10</v>
      </c>
      <c r="C3">
        <v>12</v>
      </c>
      <c r="D3">
        <v>5</v>
      </c>
      <c r="E3">
        <v>2</v>
      </c>
      <c r="F3">
        <v>8</v>
      </c>
      <c r="G3">
        <v>3</v>
      </c>
      <c r="H3">
        <v>0</v>
      </c>
      <c r="I3">
        <v>0</v>
      </c>
      <c r="J3">
        <v>0</v>
      </c>
      <c r="K3" t="str">
        <f t="shared" ref="K3:K66" si="0">IF(AND(D3&gt;H3,E3&gt;I3,F3&gt;J3),"Letni",IF(AND(D3&lt;H3,E3&lt;I3,F3&lt;J3),"Zimowy","brak"))</f>
        <v>Letni</v>
      </c>
      <c r="P3" t="s">
        <v>167</v>
      </c>
      <c r="Q3" t="s">
        <v>168</v>
      </c>
      <c r="R3" t="s">
        <v>169</v>
      </c>
    </row>
    <row r="4" spans="1:18" x14ac:dyDescent="0.25">
      <c r="A4" t="s">
        <v>11</v>
      </c>
      <c r="B4" t="s">
        <v>12</v>
      </c>
      <c r="C4">
        <v>13</v>
      </c>
      <c r="D4">
        <v>0</v>
      </c>
      <c r="E4">
        <v>1</v>
      </c>
      <c r="F4">
        <v>0</v>
      </c>
      <c r="G4">
        <v>2</v>
      </c>
      <c r="H4">
        <v>0</v>
      </c>
      <c r="I4">
        <v>0</v>
      </c>
      <c r="J4">
        <v>0</v>
      </c>
      <c r="K4" t="str">
        <f t="shared" si="0"/>
        <v>brak</v>
      </c>
      <c r="P4">
        <f>COUNTIF($N:$N, "Letni")</f>
        <v>0</v>
      </c>
      <c r="Q4">
        <f>COUNTIF($N:$N, "Zimowy")</f>
        <v>0</v>
      </c>
      <c r="R4">
        <f>COUNTIF($N:$N, "brak")</f>
        <v>0</v>
      </c>
    </row>
    <row r="5" spans="1:18" x14ac:dyDescent="0.25">
      <c r="A5" t="s">
        <v>13</v>
      </c>
      <c r="B5" t="s">
        <v>8</v>
      </c>
      <c r="C5">
        <v>10</v>
      </c>
      <c r="D5">
        <v>0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 t="str">
        <f t="shared" si="0"/>
        <v>brak</v>
      </c>
      <c r="O5" t="s">
        <v>170</v>
      </c>
    </row>
    <row r="6" spans="1:18" x14ac:dyDescent="0.25">
      <c r="A6" t="s">
        <v>14</v>
      </c>
      <c r="B6" t="s">
        <v>12</v>
      </c>
      <c r="C6">
        <v>23</v>
      </c>
      <c r="D6">
        <v>18</v>
      </c>
      <c r="E6">
        <v>24</v>
      </c>
      <c r="F6">
        <v>28</v>
      </c>
      <c r="G6">
        <v>18</v>
      </c>
      <c r="H6">
        <v>0</v>
      </c>
      <c r="I6">
        <v>0</v>
      </c>
      <c r="J6">
        <v>0</v>
      </c>
      <c r="K6" t="str">
        <f t="shared" si="0"/>
        <v>Letni</v>
      </c>
    </row>
    <row r="7" spans="1:18" x14ac:dyDescent="0.25">
      <c r="A7" t="s">
        <v>15</v>
      </c>
      <c r="B7" t="s">
        <v>8</v>
      </c>
      <c r="C7">
        <v>5</v>
      </c>
      <c r="D7">
        <v>1</v>
      </c>
      <c r="E7">
        <v>2</v>
      </c>
      <c r="F7">
        <v>9</v>
      </c>
      <c r="G7">
        <v>6</v>
      </c>
      <c r="H7">
        <v>0</v>
      </c>
      <c r="I7">
        <v>0</v>
      </c>
      <c r="J7">
        <v>0</v>
      </c>
      <c r="K7" t="str">
        <f t="shared" si="0"/>
        <v>Letni</v>
      </c>
      <c r="L7" s="1" t="s">
        <v>1</v>
      </c>
      <c r="M7" t="s">
        <v>19</v>
      </c>
    </row>
    <row r="8" spans="1:18" x14ac:dyDescent="0.25">
      <c r="A8" t="s">
        <v>16</v>
      </c>
      <c r="B8" t="s">
        <v>17</v>
      </c>
      <c r="C8">
        <v>25</v>
      </c>
      <c r="D8">
        <v>138</v>
      </c>
      <c r="E8">
        <v>153</v>
      </c>
      <c r="F8">
        <v>177</v>
      </c>
      <c r="G8">
        <v>18</v>
      </c>
      <c r="H8">
        <v>5</v>
      </c>
      <c r="I8">
        <v>3</v>
      </c>
      <c r="J8">
        <v>4</v>
      </c>
      <c r="K8" t="str">
        <f t="shared" si="0"/>
        <v>Letni</v>
      </c>
    </row>
    <row r="9" spans="1:18" x14ac:dyDescent="0.25">
      <c r="A9" t="s">
        <v>18</v>
      </c>
      <c r="B9" t="s">
        <v>19</v>
      </c>
      <c r="C9">
        <v>26</v>
      </c>
      <c r="D9">
        <v>18</v>
      </c>
      <c r="E9">
        <v>33</v>
      </c>
      <c r="F9">
        <v>35</v>
      </c>
      <c r="G9">
        <v>22</v>
      </c>
      <c r="H9">
        <v>59</v>
      </c>
      <c r="I9">
        <v>78</v>
      </c>
      <c r="J9">
        <v>81</v>
      </c>
      <c r="K9" t="str">
        <f t="shared" si="0"/>
        <v>Zimowy</v>
      </c>
      <c r="L9" s="1" t="s">
        <v>156</v>
      </c>
      <c r="M9" t="s">
        <v>160</v>
      </c>
    </row>
    <row r="10" spans="1:18" x14ac:dyDescent="0.25">
      <c r="A10" t="s">
        <v>20</v>
      </c>
      <c r="B10" t="s">
        <v>8</v>
      </c>
      <c r="C10">
        <v>5</v>
      </c>
      <c r="D10">
        <v>6</v>
      </c>
      <c r="E10">
        <v>5</v>
      </c>
      <c r="F10">
        <v>15</v>
      </c>
      <c r="G10">
        <v>5</v>
      </c>
      <c r="H10">
        <v>0</v>
      </c>
      <c r="I10">
        <v>0</v>
      </c>
      <c r="J10">
        <v>0</v>
      </c>
      <c r="K10" t="str">
        <f t="shared" si="0"/>
        <v>Letni</v>
      </c>
      <c r="L10" s="6" t="s">
        <v>171</v>
      </c>
      <c r="M10" s="7">
        <v>35</v>
      </c>
    </row>
    <row r="11" spans="1:18" x14ac:dyDescent="0.25">
      <c r="A11" t="s">
        <v>21</v>
      </c>
      <c r="B11" t="s">
        <v>22</v>
      </c>
      <c r="C11">
        <v>15</v>
      </c>
      <c r="D11">
        <v>5</v>
      </c>
      <c r="E11">
        <v>2</v>
      </c>
      <c r="F11">
        <v>5</v>
      </c>
      <c r="G11">
        <v>0</v>
      </c>
      <c r="H11">
        <v>0</v>
      </c>
      <c r="I11">
        <v>0</v>
      </c>
      <c r="J11">
        <v>0</v>
      </c>
      <c r="K11" t="str">
        <f t="shared" si="0"/>
        <v>Letni</v>
      </c>
      <c r="L11" s="6" t="s">
        <v>172</v>
      </c>
      <c r="M11" s="7">
        <v>3</v>
      </c>
    </row>
    <row r="12" spans="1:18" x14ac:dyDescent="0.25">
      <c r="A12" t="s">
        <v>23</v>
      </c>
      <c r="B12" t="s">
        <v>8</v>
      </c>
      <c r="C12">
        <v>8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 t="str">
        <f t="shared" si="0"/>
        <v>brak</v>
      </c>
      <c r="L12" s="2" t="s">
        <v>158</v>
      </c>
      <c r="M12" s="3">
        <v>38</v>
      </c>
    </row>
    <row r="13" spans="1:18" x14ac:dyDescent="0.25">
      <c r="A13" t="s">
        <v>24</v>
      </c>
      <c r="B13" t="s">
        <v>22</v>
      </c>
      <c r="C13">
        <v>11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 t="str">
        <f t="shared" si="0"/>
        <v>brak</v>
      </c>
    </row>
    <row r="14" spans="1:18" x14ac:dyDescent="0.25">
      <c r="A14" t="s">
        <v>25</v>
      </c>
      <c r="B14" t="s">
        <v>19</v>
      </c>
      <c r="C14">
        <v>25</v>
      </c>
      <c r="D14">
        <v>37</v>
      </c>
      <c r="E14">
        <v>52</v>
      </c>
      <c r="F14">
        <v>53</v>
      </c>
      <c r="G14">
        <v>20</v>
      </c>
      <c r="H14">
        <v>1</v>
      </c>
      <c r="I14">
        <v>1</v>
      </c>
      <c r="J14">
        <v>3</v>
      </c>
      <c r="K14" t="str">
        <f t="shared" si="0"/>
        <v>Letni</v>
      </c>
    </row>
    <row r="15" spans="1:18" x14ac:dyDescent="0.25">
      <c r="A15" t="s">
        <v>26</v>
      </c>
      <c r="B15" t="s">
        <v>22</v>
      </c>
      <c r="C15">
        <v>17</v>
      </c>
      <c r="D15">
        <v>0</v>
      </c>
      <c r="E15">
        <v>0</v>
      </c>
      <c r="F15">
        <v>1</v>
      </c>
      <c r="G15">
        <v>7</v>
      </c>
      <c r="H15">
        <v>0</v>
      </c>
      <c r="I15">
        <v>0</v>
      </c>
      <c r="J15">
        <v>0</v>
      </c>
      <c r="K15" t="str">
        <f t="shared" si="0"/>
        <v>brak</v>
      </c>
    </row>
    <row r="16" spans="1:18" x14ac:dyDescent="0.25">
      <c r="A16" t="s">
        <v>27</v>
      </c>
      <c r="B16" t="s">
        <v>19</v>
      </c>
      <c r="C16">
        <v>5</v>
      </c>
      <c r="D16">
        <v>12</v>
      </c>
      <c r="E16">
        <v>24</v>
      </c>
      <c r="F16">
        <v>40</v>
      </c>
      <c r="G16">
        <v>6</v>
      </c>
      <c r="H16">
        <v>6</v>
      </c>
      <c r="I16">
        <v>4</v>
      </c>
      <c r="J16">
        <v>5</v>
      </c>
      <c r="K16" t="str">
        <f t="shared" si="0"/>
        <v>Letni</v>
      </c>
    </row>
    <row r="17" spans="1:11" x14ac:dyDescent="0.25">
      <c r="A17" t="s">
        <v>28</v>
      </c>
      <c r="B17" t="s">
        <v>8</v>
      </c>
      <c r="C17">
        <v>9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 t="str">
        <f t="shared" si="0"/>
        <v>brak</v>
      </c>
    </row>
    <row r="18" spans="1:11" x14ac:dyDescent="0.25">
      <c r="A18" t="s">
        <v>29</v>
      </c>
      <c r="B18" t="s">
        <v>12</v>
      </c>
      <c r="C18">
        <v>21</v>
      </c>
      <c r="D18">
        <v>23</v>
      </c>
      <c r="E18">
        <v>30</v>
      </c>
      <c r="F18">
        <v>55</v>
      </c>
      <c r="G18">
        <v>7</v>
      </c>
      <c r="H18">
        <v>0</v>
      </c>
      <c r="I18">
        <v>0</v>
      </c>
      <c r="J18">
        <v>0</v>
      </c>
      <c r="K18" t="str">
        <f t="shared" si="0"/>
        <v>Letni</v>
      </c>
    </row>
    <row r="19" spans="1:11" x14ac:dyDescent="0.25">
      <c r="A19" t="s">
        <v>30</v>
      </c>
      <c r="B19" t="s">
        <v>19</v>
      </c>
      <c r="C19">
        <v>19</v>
      </c>
      <c r="D19">
        <v>51</v>
      </c>
      <c r="E19">
        <v>85</v>
      </c>
      <c r="F19">
        <v>78</v>
      </c>
      <c r="G19">
        <v>19</v>
      </c>
      <c r="H19">
        <v>1</v>
      </c>
      <c r="I19">
        <v>2</v>
      </c>
      <c r="J19">
        <v>3</v>
      </c>
      <c r="K19" t="str">
        <f t="shared" si="0"/>
        <v>Letni</v>
      </c>
    </row>
    <row r="20" spans="1:11" x14ac:dyDescent="0.25">
      <c r="A20" t="s">
        <v>31</v>
      </c>
      <c r="B20" t="s">
        <v>10</v>
      </c>
      <c r="C20">
        <v>5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tr">
        <f t="shared" si="0"/>
        <v>brak</v>
      </c>
    </row>
    <row r="21" spans="1:11" x14ac:dyDescent="0.25">
      <c r="A21" t="s">
        <v>32</v>
      </c>
      <c r="B21" t="s">
        <v>12</v>
      </c>
      <c r="C21">
        <v>22</v>
      </c>
      <c r="D21">
        <v>2</v>
      </c>
      <c r="E21">
        <v>7</v>
      </c>
      <c r="F21">
        <v>4</v>
      </c>
      <c r="G21">
        <v>16</v>
      </c>
      <c r="H21">
        <v>0</v>
      </c>
      <c r="I21">
        <v>0</v>
      </c>
      <c r="J21">
        <v>0</v>
      </c>
      <c r="K21" t="str">
        <f t="shared" si="0"/>
        <v>Letni</v>
      </c>
    </row>
    <row r="22" spans="1:11" x14ac:dyDescent="0.25">
      <c r="A22" t="s">
        <v>33</v>
      </c>
      <c r="B22" t="s">
        <v>8</v>
      </c>
      <c r="C22">
        <v>9</v>
      </c>
      <c r="D22">
        <v>201</v>
      </c>
      <c r="E22">
        <v>144</v>
      </c>
      <c r="F22">
        <v>128</v>
      </c>
      <c r="G22">
        <v>10</v>
      </c>
      <c r="H22">
        <v>12</v>
      </c>
      <c r="I22">
        <v>22</v>
      </c>
      <c r="J22">
        <v>19</v>
      </c>
      <c r="K22" t="str">
        <f t="shared" si="0"/>
        <v>Letni</v>
      </c>
    </row>
    <row r="23" spans="1:11" x14ac:dyDescent="0.25">
      <c r="A23" t="s">
        <v>34</v>
      </c>
      <c r="B23" t="s">
        <v>19</v>
      </c>
      <c r="C23">
        <v>6</v>
      </c>
      <c r="D23">
        <v>6</v>
      </c>
      <c r="E23">
        <v>7</v>
      </c>
      <c r="F23">
        <v>10</v>
      </c>
      <c r="G23">
        <v>7</v>
      </c>
      <c r="H23">
        <v>4</v>
      </c>
      <c r="I23">
        <v>6</v>
      </c>
      <c r="J23">
        <v>1</v>
      </c>
      <c r="K23" t="str">
        <f t="shared" si="0"/>
        <v>Letni</v>
      </c>
    </row>
    <row r="24" spans="1:11" x14ac:dyDescent="0.25">
      <c r="A24" t="s">
        <v>35</v>
      </c>
      <c r="B24" t="s">
        <v>19</v>
      </c>
      <c r="C24">
        <v>9</v>
      </c>
      <c r="D24">
        <v>0</v>
      </c>
      <c r="E24">
        <v>1</v>
      </c>
      <c r="F24">
        <v>0</v>
      </c>
      <c r="G24">
        <v>10</v>
      </c>
      <c r="H24">
        <v>0</v>
      </c>
      <c r="I24">
        <v>0</v>
      </c>
      <c r="J24">
        <v>0</v>
      </c>
      <c r="K24" t="str">
        <f t="shared" si="0"/>
        <v>brak</v>
      </c>
    </row>
    <row r="25" spans="1:11" x14ac:dyDescent="0.25">
      <c r="A25" t="s">
        <v>36</v>
      </c>
      <c r="B25" t="s">
        <v>19</v>
      </c>
      <c r="C25">
        <v>2</v>
      </c>
      <c r="D25">
        <v>0</v>
      </c>
      <c r="E25">
        <v>1</v>
      </c>
      <c r="F25">
        <v>0</v>
      </c>
      <c r="G25">
        <v>2</v>
      </c>
      <c r="H25">
        <v>0</v>
      </c>
      <c r="I25">
        <v>0</v>
      </c>
      <c r="J25">
        <v>0</v>
      </c>
      <c r="K25" t="str">
        <f t="shared" si="0"/>
        <v>brak</v>
      </c>
    </row>
    <row r="26" spans="1:11" x14ac:dyDescent="0.25">
      <c r="A26" t="s">
        <v>37</v>
      </c>
      <c r="B26" t="s">
        <v>19</v>
      </c>
      <c r="C26">
        <v>16</v>
      </c>
      <c r="D26">
        <v>49</v>
      </c>
      <c r="E26">
        <v>49</v>
      </c>
      <c r="F26">
        <v>45</v>
      </c>
      <c r="G26">
        <v>16</v>
      </c>
      <c r="H26">
        <v>2</v>
      </c>
      <c r="I26">
        <v>8</v>
      </c>
      <c r="J26">
        <v>15</v>
      </c>
      <c r="K26" t="str">
        <f t="shared" si="0"/>
        <v>Letni</v>
      </c>
    </row>
    <row r="27" spans="1:11" x14ac:dyDescent="0.25">
      <c r="A27" t="s">
        <v>38</v>
      </c>
      <c r="B27" t="s">
        <v>19</v>
      </c>
      <c r="C27">
        <v>5</v>
      </c>
      <c r="D27">
        <v>14</v>
      </c>
      <c r="E27">
        <v>15</v>
      </c>
      <c r="F27">
        <v>15</v>
      </c>
      <c r="G27">
        <v>6</v>
      </c>
      <c r="H27">
        <v>7</v>
      </c>
      <c r="I27">
        <v>9</v>
      </c>
      <c r="J27">
        <v>8</v>
      </c>
      <c r="K27" t="str">
        <f t="shared" si="0"/>
        <v>Letni</v>
      </c>
    </row>
    <row r="28" spans="1:11" x14ac:dyDescent="0.25">
      <c r="A28" t="s">
        <v>39</v>
      </c>
      <c r="B28" t="s">
        <v>19</v>
      </c>
      <c r="C28">
        <v>26</v>
      </c>
      <c r="D28">
        <v>43</v>
      </c>
      <c r="E28">
        <v>68</v>
      </c>
      <c r="F28">
        <v>68</v>
      </c>
      <c r="G28">
        <v>13</v>
      </c>
      <c r="H28">
        <v>0</v>
      </c>
      <c r="I28">
        <v>1</v>
      </c>
      <c r="J28">
        <v>0</v>
      </c>
      <c r="K28" t="str">
        <f t="shared" si="0"/>
        <v>Letni</v>
      </c>
    </row>
    <row r="29" spans="1:11" x14ac:dyDescent="0.25">
      <c r="A29" t="s">
        <v>40</v>
      </c>
      <c r="B29" t="s">
        <v>22</v>
      </c>
      <c r="C29">
        <v>13</v>
      </c>
      <c r="D29">
        <v>3</v>
      </c>
      <c r="E29">
        <v>2</v>
      </c>
      <c r="F29">
        <v>1</v>
      </c>
      <c r="G29">
        <v>0</v>
      </c>
      <c r="H29">
        <v>0</v>
      </c>
      <c r="I29">
        <v>0</v>
      </c>
      <c r="J29">
        <v>0</v>
      </c>
      <c r="K29" t="str">
        <f t="shared" si="0"/>
        <v>Letni</v>
      </c>
    </row>
    <row r="30" spans="1:11" x14ac:dyDescent="0.25">
      <c r="A30" t="s">
        <v>41</v>
      </c>
      <c r="B30" t="s">
        <v>10</v>
      </c>
      <c r="C30">
        <v>7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 t="str">
        <f t="shared" si="0"/>
        <v>brak</v>
      </c>
    </row>
    <row r="31" spans="1:11" x14ac:dyDescent="0.25">
      <c r="A31" t="s">
        <v>42</v>
      </c>
      <c r="B31" t="s">
        <v>10</v>
      </c>
      <c r="C31">
        <v>21</v>
      </c>
      <c r="D31">
        <v>7</v>
      </c>
      <c r="E31">
        <v>9</v>
      </c>
      <c r="F31">
        <v>10</v>
      </c>
      <c r="G31">
        <v>1</v>
      </c>
      <c r="H31">
        <v>0</v>
      </c>
      <c r="I31">
        <v>0</v>
      </c>
      <c r="J31">
        <v>0</v>
      </c>
      <c r="K31" t="str">
        <f t="shared" si="0"/>
        <v>Letni</v>
      </c>
    </row>
    <row r="32" spans="1:11" x14ac:dyDescent="0.25">
      <c r="A32" t="s">
        <v>43</v>
      </c>
      <c r="B32" t="s">
        <v>12</v>
      </c>
      <c r="C32">
        <v>13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 t="str">
        <f t="shared" si="0"/>
        <v>brak</v>
      </c>
    </row>
    <row r="33" spans="1:11" x14ac:dyDescent="0.25">
      <c r="A33" t="s">
        <v>44</v>
      </c>
      <c r="B33" t="s">
        <v>10</v>
      </c>
      <c r="C33">
        <v>4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 t="str">
        <f t="shared" si="0"/>
        <v>brak</v>
      </c>
    </row>
    <row r="34" spans="1:11" x14ac:dyDescent="0.25">
      <c r="A34" t="s">
        <v>45</v>
      </c>
      <c r="B34" t="s">
        <v>19</v>
      </c>
      <c r="C34">
        <v>11</v>
      </c>
      <c r="D34">
        <v>9</v>
      </c>
      <c r="E34">
        <v>9</v>
      </c>
      <c r="F34">
        <v>15</v>
      </c>
      <c r="G34">
        <v>9</v>
      </c>
      <c r="H34">
        <v>4</v>
      </c>
      <c r="I34">
        <v>2</v>
      </c>
      <c r="J34">
        <v>1</v>
      </c>
      <c r="K34" t="str">
        <f t="shared" si="0"/>
        <v>Letni</v>
      </c>
    </row>
    <row r="35" spans="1:11" x14ac:dyDescent="0.25">
      <c r="A35" t="s">
        <v>46</v>
      </c>
      <c r="B35" t="s">
        <v>10</v>
      </c>
      <c r="C35">
        <v>12</v>
      </c>
      <c r="D35">
        <v>21</v>
      </c>
      <c r="E35">
        <v>7</v>
      </c>
      <c r="F35">
        <v>17</v>
      </c>
      <c r="G35">
        <v>2</v>
      </c>
      <c r="H35">
        <v>0</v>
      </c>
      <c r="I35">
        <v>0</v>
      </c>
      <c r="J35">
        <v>0</v>
      </c>
      <c r="K35" t="str">
        <f t="shared" si="0"/>
        <v>Letni</v>
      </c>
    </row>
    <row r="36" spans="1:11" x14ac:dyDescent="0.25">
      <c r="A36" t="s">
        <v>47</v>
      </c>
      <c r="B36" t="s">
        <v>8</v>
      </c>
      <c r="C36">
        <v>20</v>
      </c>
      <c r="D36">
        <v>0</v>
      </c>
      <c r="E36">
        <v>2</v>
      </c>
      <c r="F36">
        <v>7</v>
      </c>
      <c r="G36">
        <v>4</v>
      </c>
      <c r="H36">
        <v>0</v>
      </c>
      <c r="I36">
        <v>0</v>
      </c>
      <c r="J36">
        <v>0</v>
      </c>
      <c r="K36" t="str">
        <f t="shared" si="0"/>
        <v>brak</v>
      </c>
    </row>
    <row r="37" spans="1:11" x14ac:dyDescent="0.25">
      <c r="A37" t="s">
        <v>48</v>
      </c>
      <c r="B37" t="s">
        <v>19</v>
      </c>
      <c r="C37">
        <v>24</v>
      </c>
      <c r="D37">
        <v>101</v>
      </c>
      <c r="E37">
        <v>84</v>
      </c>
      <c r="F37">
        <v>117</v>
      </c>
      <c r="G37">
        <v>22</v>
      </c>
      <c r="H37">
        <v>42</v>
      </c>
      <c r="I37">
        <v>62</v>
      </c>
      <c r="J37">
        <v>56</v>
      </c>
      <c r="K37" t="str">
        <f t="shared" si="0"/>
        <v>Letni</v>
      </c>
    </row>
    <row r="38" spans="1:11" x14ac:dyDescent="0.25">
      <c r="A38" t="s">
        <v>49</v>
      </c>
      <c r="B38" t="s">
        <v>19</v>
      </c>
      <c r="C38">
        <v>27</v>
      </c>
      <c r="D38">
        <v>202</v>
      </c>
      <c r="E38">
        <v>223</v>
      </c>
      <c r="F38">
        <v>246</v>
      </c>
      <c r="G38">
        <v>22</v>
      </c>
      <c r="H38">
        <v>31</v>
      </c>
      <c r="I38">
        <v>31</v>
      </c>
      <c r="J38">
        <v>47</v>
      </c>
      <c r="K38" t="str">
        <f t="shared" si="0"/>
        <v>Letni</v>
      </c>
    </row>
    <row r="39" spans="1:11" x14ac:dyDescent="0.25">
      <c r="A39" t="s">
        <v>50</v>
      </c>
      <c r="B39" t="s">
        <v>10</v>
      </c>
      <c r="C39">
        <v>9</v>
      </c>
      <c r="D39">
        <v>0</v>
      </c>
      <c r="E39">
        <v>1</v>
      </c>
      <c r="F39">
        <v>0</v>
      </c>
      <c r="G39">
        <v>0</v>
      </c>
      <c r="H39">
        <v>0</v>
      </c>
      <c r="I39">
        <v>0</v>
      </c>
      <c r="J39">
        <v>0</v>
      </c>
      <c r="K39" t="str">
        <f t="shared" si="0"/>
        <v>brak</v>
      </c>
    </row>
    <row r="40" spans="1:11" x14ac:dyDescent="0.25">
      <c r="A40" t="s">
        <v>51</v>
      </c>
      <c r="B40" t="s">
        <v>10</v>
      </c>
      <c r="C40">
        <v>13</v>
      </c>
      <c r="D40">
        <v>0</v>
      </c>
      <c r="E40">
        <v>1</v>
      </c>
      <c r="F40">
        <v>3</v>
      </c>
      <c r="G40">
        <v>1</v>
      </c>
      <c r="H40">
        <v>0</v>
      </c>
      <c r="I40">
        <v>0</v>
      </c>
      <c r="J40">
        <v>0</v>
      </c>
      <c r="K40" t="str">
        <f t="shared" si="0"/>
        <v>brak</v>
      </c>
    </row>
    <row r="41" spans="1:11" x14ac:dyDescent="0.25">
      <c r="A41" t="s">
        <v>52</v>
      </c>
      <c r="B41" t="s">
        <v>19</v>
      </c>
      <c r="C41">
        <v>27</v>
      </c>
      <c r="D41">
        <v>30</v>
      </c>
      <c r="E41">
        <v>42</v>
      </c>
      <c r="F41">
        <v>38</v>
      </c>
      <c r="G41">
        <v>18</v>
      </c>
      <c r="H41">
        <v>0</v>
      </c>
      <c r="I41">
        <v>0</v>
      </c>
      <c r="J41">
        <v>0</v>
      </c>
      <c r="K41" t="str">
        <f t="shared" si="0"/>
        <v>Letni</v>
      </c>
    </row>
    <row r="42" spans="1:11" x14ac:dyDescent="0.25">
      <c r="A42" t="s">
        <v>53</v>
      </c>
      <c r="B42" t="s">
        <v>8</v>
      </c>
      <c r="C42">
        <v>5</v>
      </c>
      <c r="D42">
        <v>6</v>
      </c>
      <c r="E42">
        <v>5</v>
      </c>
      <c r="F42">
        <v>14</v>
      </c>
      <c r="G42">
        <v>6</v>
      </c>
      <c r="H42">
        <v>0</v>
      </c>
      <c r="I42">
        <v>0</v>
      </c>
      <c r="J42">
        <v>0</v>
      </c>
      <c r="K42" t="str">
        <f t="shared" si="0"/>
        <v>Letni</v>
      </c>
    </row>
    <row r="43" spans="1:11" x14ac:dyDescent="0.25">
      <c r="A43" t="s">
        <v>54</v>
      </c>
      <c r="B43" t="s">
        <v>12</v>
      </c>
      <c r="C43">
        <v>16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 t="str">
        <f t="shared" si="0"/>
        <v>brak</v>
      </c>
    </row>
    <row r="44" spans="1:11" x14ac:dyDescent="0.25">
      <c r="A44" t="s">
        <v>55</v>
      </c>
      <c r="B44" t="s">
        <v>22</v>
      </c>
      <c r="C44">
        <v>14</v>
      </c>
      <c r="D44">
        <v>0</v>
      </c>
      <c r="E44">
        <v>1</v>
      </c>
      <c r="F44">
        <v>1</v>
      </c>
      <c r="G44">
        <v>0</v>
      </c>
      <c r="H44">
        <v>0</v>
      </c>
      <c r="I44">
        <v>0</v>
      </c>
      <c r="J44">
        <v>0</v>
      </c>
      <c r="K44" t="str">
        <f t="shared" si="0"/>
        <v>brak</v>
      </c>
    </row>
    <row r="45" spans="1:11" x14ac:dyDescent="0.25">
      <c r="A45" t="s">
        <v>56</v>
      </c>
      <c r="B45" t="s">
        <v>19</v>
      </c>
      <c r="C45">
        <v>22</v>
      </c>
      <c r="D45">
        <v>37</v>
      </c>
      <c r="E45">
        <v>59</v>
      </c>
      <c r="F45">
        <v>35</v>
      </c>
      <c r="G45">
        <v>19</v>
      </c>
      <c r="H45">
        <v>1</v>
      </c>
      <c r="I45">
        <v>0</v>
      </c>
      <c r="J45">
        <v>1</v>
      </c>
      <c r="K45" t="str">
        <f t="shared" si="0"/>
        <v>Letni</v>
      </c>
    </row>
    <row r="46" spans="1:11" x14ac:dyDescent="0.25">
      <c r="A46" t="s">
        <v>57</v>
      </c>
      <c r="B46" t="s">
        <v>19</v>
      </c>
      <c r="C46">
        <v>25</v>
      </c>
      <c r="D46">
        <v>77</v>
      </c>
      <c r="E46">
        <v>85</v>
      </c>
      <c r="F46">
        <v>104</v>
      </c>
      <c r="G46">
        <v>20</v>
      </c>
      <c r="H46">
        <v>37</v>
      </c>
      <c r="I46">
        <v>38</v>
      </c>
      <c r="J46">
        <v>35</v>
      </c>
      <c r="K46" t="str">
        <f t="shared" si="0"/>
        <v>Letni</v>
      </c>
    </row>
    <row r="47" spans="1:11" x14ac:dyDescent="0.25">
      <c r="A47" t="s">
        <v>58</v>
      </c>
      <c r="B47" t="s">
        <v>8</v>
      </c>
      <c r="C47">
        <v>15</v>
      </c>
      <c r="D47">
        <v>1</v>
      </c>
      <c r="E47">
        <v>1</v>
      </c>
      <c r="F47">
        <v>1</v>
      </c>
      <c r="G47">
        <v>4</v>
      </c>
      <c r="H47">
        <v>0</v>
      </c>
      <c r="I47">
        <v>0</v>
      </c>
      <c r="J47">
        <v>0</v>
      </c>
      <c r="K47" t="str">
        <f t="shared" si="0"/>
        <v>Letni</v>
      </c>
    </row>
    <row r="48" spans="1:11" x14ac:dyDescent="0.25">
      <c r="A48" t="s">
        <v>59</v>
      </c>
      <c r="B48" t="s">
        <v>8</v>
      </c>
      <c r="C48">
        <v>23</v>
      </c>
      <c r="D48">
        <v>9</v>
      </c>
      <c r="E48">
        <v>6</v>
      </c>
      <c r="F48">
        <v>11</v>
      </c>
      <c r="G48">
        <v>9</v>
      </c>
      <c r="H48">
        <v>0</v>
      </c>
      <c r="I48">
        <v>0</v>
      </c>
      <c r="J48">
        <v>0</v>
      </c>
      <c r="K48" t="str">
        <f t="shared" si="0"/>
        <v>Letni</v>
      </c>
    </row>
    <row r="49" spans="1:11" x14ac:dyDescent="0.25">
      <c r="A49" t="s">
        <v>60</v>
      </c>
      <c r="B49" t="s">
        <v>8</v>
      </c>
      <c r="C49">
        <v>14</v>
      </c>
      <c r="D49">
        <v>6</v>
      </c>
      <c r="E49">
        <v>10</v>
      </c>
      <c r="F49">
        <v>11</v>
      </c>
      <c r="G49">
        <v>0</v>
      </c>
      <c r="H49">
        <v>0</v>
      </c>
      <c r="I49">
        <v>0</v>
      </c>
      <c r="J49">
        <v>0</v>
      </c>
      <c r="K49" t="str">
        <f t="shared" si="0"/>
        <v>Letni</v>
      </c>
    </row>
    <row r="50" spans="1:11" x14ac:dyDescent="0.25">
      <c r="A50" t="s">
        <v>61</v>
      </c>
      <c r="B50" t="s">
        <v>8</v>
      </c>
      <c r="C50">
        <v>13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 t="str">
        <f t="shared" si="0"/>
        <v>brak</v>
      </c>
    </row>
    <row r="51" spans="1:11" x14ac:dyDescent="0.25">
      <c r="A51" t="s">
        <v>62</v>
      </c>
      <c r="B51" t="s">
        <v>8</v>
      </c>
      <c r="C51">
        <v>15</v>
      </c>
      <c r="D51">
        <v>15</v>
      </c>
      <c r="E51">
        <v>20</v>
      </c>
      <c r="F51">
        <v>25</v>
      </c>
      <c r="G51">
        <v>10</v>
      </c>
      <c r="H51">
        <v>0</v>
      </c>
      <c r="I51">
        <v>0</v>
      </c>
      <c r="J51">
        <v>0</v>
      </c>
      <c r="K51" t="str">
        <f t="shared" si="0"/>
        <v>Letni</v>
      </c>
    </row>
    <row r="52" spans="1:11" x14ac:dyDescent="0.25">
      <c r="A52" t="s">
        <v>63</v>
      </c>
      <c r="B52" t="s">
        <v>19</v>
      </c>
      <c r="C52">
        <v>20</v>
      </c>
      <c r="D52">
        <v>9</v>
      </c>
      <c r="E52">
        <v>8</v>
      </c>
      <c r="F52">
        <v>11</v>
      </c>
      <c r="G52">
        <v>6</v>
      </c>
      <c r="H52">
        <v>0</v>
      </c>
      <c r="I52">
        <v>0</v>
      </c>
      <c r="J52">
        <v>0</v>
      </c>
      <c r="K52" t="str">
        <f t="shared" si="0"/>
        <v>Letni</v>
      </c>
    </row>
    <row r="53" spans="1:11" x14ac:dyDescent="0.25">
      <c r="A53" t="s">
        <v>64</v>
      </c>
      <c r="B53" t="s">
        <v>19</v>
      </c>
      <c r="C53">
        <v>19</v>
      </c>
      <c r="D53">
        <v>0</v>
      </c>
      <c r="E53">
        <v>2</v>
      </c>
      <c r="F53">
        <v>2</v>
      </c>
      <c r="G53">
        <v>17</v>
      </c>
      <c r="H53">
        <v>0</v>
      </c>
      <c r="I53">
        <v>0</v>
      </c>
      <c r="J53">
        <v>0</v>
      </c>
      <c r="K53" t="str">
        <f t="shared" si="0"/>
        <v>brak</v>
      </c>
    </row>
    <row r="54" spans="1:11" x14ac:dyDescent="0.25">
      <c r="A54" t="s">
        <v>65</v>
      </c>
      <c r="B54" t="s">
        <v>8</v>
      </c>
      <c r="C54">
        <v>15</v>
      </c>
      <c r="D54">
        <v>1</v>
      </c>
      <c r="E54">
        <v>1</v>
      </c>
      <c r="F54">
        <v>5</v>
      </c>
      <c r="G54">
        <v>6</v>
      </c>
      <c r="H54">
        <v>0</v>
      </c>
      <c r="I54">
        <v>0</v>
      </c>
      <c r="J54">
        <v>0</v>
      </c>
      <c r="K54" t="str">
        <f t="shared" si="0"/>
        <v>Letni</v>
      </c>
    </row>
    <row r="55" spans="1:11" x14ac:dyDescent="0.25">
      <c r="A55" t="s">
        <v>66</v>
      </c>
      <c r="B55" t="s">
        <v>22</v>
      </c>
      <c r="C55">
        <v>16</v>
      </c>
      <c r="D55">
        <v>17</v>
      </c>
      <c r="E55">
        <v>30</v>
      </c>
      <c r="F55">
        <v>20</v>
      </c>
      <c r="G55">
        <v>7</v>
      </c>
      <c r="H55">
        <v>0</v>
      </c>
      <c r="I55">
        <v>0</v>
      </c>
      <c r="J55">
        <v>0</v>
      </c>
      <c r="K55" t="str">
        <f t="shared" si="0"/>
        <v>Letni</v>
      </c>
    </row>
    <row r="56" spans="1:11" x14ac:dyDescent="0.25">
      <c r="A56" t="s">
        <v>67</v>
      </c>
      <c r="B56" t="s">
        <v>8</v>
      </c>
      <c r="C56">
        <v>21</v>
      </c>
      <c r="D56">
        <v>130</v>
      </c>
      <c r="E56">
        <v>126</v>
      </c>
      <c r="F56">
        <v>142</v>
      </c>
      <c r="G56">
        <v>20</v>
      </c>
      <c r="H56">
        <v>10</v>
      </c>
      <c r="I56">
        <v>17</v>
      </c>
      <c r="J56">
        <v>18</v>
      </c>
      <c r="K56" t="str">
        <f t="shared" si="0"/>
        <v>Letni</v>
      </c>
    </row>
    <row r="57" spans="1:11" x14ac:dyDescent="0.25">
      <c r="A57" t="s">
        <v>68</v>
      </c>
      <c r="B57" t="s">
        <v>19</v>
      </c>
      <c r="C57">
        <v>18</v>
      </c>
      <c r="D57">
        <v>28</v>
      </c>
      <c r="E57">
        <v>31</v>
      </c>
      <c r="F57">
        <v>31</v>
      </c>
      <c r="G57">
        <v>16</v>
      </c>
      <c r="H57">
        <v>0</v>
      </c>
      <c r="I57">
        <v>3</v>
      </c>
      <c r="J57">
        <v>1</v>
      </c>
      <c r="K57" t="str">
        <f t="shared" si="0"/>
        <v>Letni</v>
      </c>
    </row>
    <row r="58" spans="1:11" x14ac:dyDescent="0.25">
      <c r="A58" t="s">
        <v>69</v>
      </c>
      <c r="B58" t="s">
        <v>10</v>
      </c>
      <c r="C58">
        <v>13</v>
      </c>
      <c r="D58">
        <v>3</v>
      </c>
      <c r="E58">
        <v>1</v>
      </c>
      <c r="F58">
        <v>1</v>
      </c>
      <c r="G58">
        <v>1</v>
      </c>
      <c r="H58">
        <v>0</v>
      </c>
      <c r="I58">
        <v>0</v>
      </c>
      <c r="J58">
        <v>0</v>
      </c>
      <c r="K58" t="str">
        <f t="shared" si="0"/>
        <v>Letni</v>
      </c>
    </row>
    <row r="59" spans="1:11" x14ac:dyDescent="0.25">
      <c r="A59" t="s">
        <v>70</v>
      </c>
      <c r="B59" t="s">
        <v>22</v>
      </c>
      <c r="C59">
        <v>25</v>
      </c>
      <c r="D59">
        <v>59</v>
      </c>
      <c r="E59">
        <v>99</v>
      </c>
      <c r="F59">
        <v>120</v>
      </c>
      <c r="G59">
        <v>22</v>
      </c>
      <c r="H59">
        <v>62</v>
      </c>
      <c r="I59">
        <v>55</v>
      </c>
      <c r="J59">
        <v>53</v>
      </c>
      <c r="K59" t="str">
        <f t="shared" si="0"/>
        <v>brak</v>
      </c>
    </row>
    <row r="60" spans="1:11" x14ac:dyDescent="0.25">
      <c r="A60" t="s">
        <v>71</v>
      </c>
      <c r="B60" t="s">
        <v>8</v>
      </c>
      <c r="C60">
        <v>8</v>
      </c>
      <c r="D60">
        <v>0</v>
      </c>
      <c r="E60">
        <v>0</v>
      </c>
      <c r="F60">
        <v>4</v>
      </c>
      <c r="G60">
        <v>0</v>
      </c>
      <c r="H60">
        <v>0</v>
      </c>
      <c r="I60">
        <v>0</v>
      </c>
      <c r="J60">
        <v>0</v>
      </c>
      <c r="K60" t="str">
        <f t="shared" si="0"/>
        <v>brak</v>
      </c>
    </row>
    <row r="61" spans="1:11" x14ac:dyDescent="0.25">
      <c r="A61" t="s">
        <v>72</v>
      </c>
      <c r="B61" t="s">
        <v>8</v>
      </c>
      <c r="C61">
        <v>5</v>
      </c>
      <c r="D61">
        <v>16</v>
      </c>
      <c r="E61">
        <v>17</v>
      </c>
      <c r="F61">
        <v>19</v>
      </c>
      <c r="G61">
        <v>6</v>
      </c>
      <c r="H61">
        <v>1</v>
      </c>
      <c r="I61">
        <v>3</v>
      </c>
      <c r="J61">
        <v>3</v>
      </c>
      <c r="K61" t="str">
        <f t="shared" si="0"/>
        <v>Letni</v>
      </c>
    </row>
    <row r="62" spans="1:11" x14ac:dyDescent="0.25">
      <c r="A62" t="s">
        <v>73</v>
      </c>
      <c r="B62" t="s">
        <v>10</v>
      </c>
      <c r="C62">
        <v>13</v>
      </c>
      <c r="D62">
        <v>25</v>
      </c>
      <c r="E62">
        <v>32</v>
      </c>
      <c r="F62">
        <v>29</v>
      </c>
      <c r="G62">
        <v>3</v>
      </c>
      <c r="H62">
        <v>0</v>
      </c>
      <c r="I62">
        <v>0</v>
      </c>
      <c r="J62">
        <v>0</v>
      </c>
      <c r="K62" t="str">
        <f t="shared" si="0"/>
        <v>Letni</v>
      </c>
    </row>
    <row r="63" spans="1:11" x14ac:dyDescent="0.25">
      <c r="A63" t="s">
        <v>74</v>
      </c>
      <c r="B63" t="s">
        <v>8</v>
      </c>
      <c r="C63">
        <v>5</v>
      </c>
      <c r="D63">
        <v>0</v>
      </c>
      <c r="E63">
        <v>1</v>
      </c>
      <c r="F63">
        <v>2</v>
      </c>
      <c r="G63">
        <v>6</v>
      </c>
      <c r="H63">
        <v>0</v>
      </c>
      <c r="I63">
        <v>0</v>
      </c>
      <c r="J63">
        <v>0</v>
      </c>
      <c r="K63" t="str">
        <f t="shared" si="0"/>
        <v>brak</v>
      </c>
    </row>
    <row r="64" spans="1:11" x14ac:dyDescent="0.25">
      <c r="A64" t="s">
        <v>75</v>
      </c>
      <c r="B64" t="s">
        <v>12</v>
      </c>
      <c r="C64">
        <v>18</v>
      </c>
      <c r="D64">
        <v>2</v>
      </c>
      <c r="E64">
        <v>6</v>
      </c>
      <c r="F64">
        <v>11</v>
      </c>
      <c r="G64">
        <v>1</v>
      </c>
      <c r="H64">
        <v>0</v>
      </c>
      <c r="I64">
        <v>0</v>
      </c>
      <c r="J64">
        <v>0</v>
      </c>
      <c r="K64" t="str">
        <f t="shared" si="0"/>
        <v>Letni</v>
      </c>
    </row>
    <row r="65" spans="1:11" x14ac:dyDescent="0.25">
      <c r="A65" t="s">
        <v>76</v>
      </c>
      <c r="B65" t="s">
        <v>8</v>
      </c>
      <c r="C65">
        <v>16</v>
      </c>
      <c r="D65">
        <v>81</v>
      </c>
      <c r="E65">
        <v>82</v>
      </c>
      <c r="F65">
        <v>80</v>
      </c>
      <c r="G65">
        <v>17</v>
      </c>
      <c r="H65">
        <v>26</v>
      </c>
      <c r="I65">
        <v>17</v>
      </c>
      <c r="J65">
        <v>10</v>
      </c>
      <c r="K65" t="str">
        <f t="shared" si="0"/>
        <v>Letni</v>
      </c>
    </row>
    <row r="66" spans="1:11" x14ac:dyDescent="0.25">
      <c r="A66" t="s">
        <v>77</v>
      </c>
      <c r="B66" t="s">
        <v>8</v>
      </c>
      <c r="C66">
        <v>9</v>
      </c>
      <c r="D66">
        <v>14</v>
      </c>
      <c r="E66">
        <v>12</v>
      </c>
      <c r="F66">
        <v>21</v>
      </c>
      <c r="G66">
        <v>8</v>
      </c>
      <c r="H66">
        <v>0</v>
      </c>
      <c r="I66">
        <v>1</v>
      </c>
      <c r="J66">
        <v>1</v>
      </c>
      <c r="K66" t="str">
        <f t="shared" si="0"/>
        <v>Letni</v>
      </c>
    </row>
    <row r="67" spans="1:11" x14ac:dyDescent="0.25">
      <c r="A67" t="s">
        <v>78</v>
      </c>
      <c r="B67" t="s">
        <v>22</v>
      </c>
      <c r="C67">
        <v>14</v>
      </c>
      <c r="D67">
        <v>1</v>
      </c>
      <c r="E67">
        <v>1</v>
      </c>
      <c r="F67">
        <v>2</v>
      </c>
      <c r="G67">
        <v>6</v>
      </c>
      <c r="H67">
        <v>0</v>
      </c>
      <c r="I67">
        <v>0</v>
      </c>
      <c r="J67">
        <v>0</v>
      </c>
      <c r="K67" t="str">
        <f t="shared" ref="K67:K130" si="1">IF(AND(D67&gt;H67,E67&gt;I67,F67&gt;J67),"Letni",IF(AND(D67&lt;H67,E67&lt;I67,F67&lt;J67),"Zimowy","brak"))</f>
        <v>Letni</v>
      </c>
    </row>
    <row r="68" spans="1:11" x14ac:dyDescent="0.25">
      <c r="A68" t="s">
        <v>79</v>
      </c>
      <c r="B68" t="s">
        <v>22</v>
      </c>
      <c r="C68">
        <v>19</v>
      </c>
      <c r="D68">
        <v>72</v>
      </c>
      <c r="E68">
        <v>67</v>
      </c>
      <c r="F68">
        <v>69</v>
      </c>
      <c r="G68">
        <v>0</v>
      </c>
      <c r="H68">
        <v>0</v>
      </c>
      <c r="I68">
        <v>0</v>
      </c>
      <c r="J68">
        <v>0</v>
      </c>
      <c r="K68" t="str">
        <f t="shared" si="1"/>
        <v>Letni</v>
      </c>
    </row>
    <row r="69" spans="1:11" x14ac:dyDescent="0.25">
      <c r="A69" t="s">
        <v>80</v>
      </c>
      <c r="B69" t="s">
        <v>8</v>
      </c>
      <c r="C69">
        <v>12</v>
      </c>
      <c r="D69">
        <v>0</v>
      </c>
      <c r="E69">
        <v>0</v>
      </c>
      <c r="F69">
        <v>2</v>
      </c>
      <c r="G69">
        <v>0</v>
      </c>
      <c r="H69">
        <v>0</v>
      </c>
      <c r="I69">
        <v>0</v>
      </c>
      <c r="J69">
        <v>0</v>
      </c>
      <c r="K69" t="str">
        <f t="shared" si="1"/>
        <v>brak</v>
      </c>
    </row>
    <row r="70" spans="1:11" x14ac:dyDescent="0.25">
      <c r="A70" t="s">
        <v>81</v>
      </c>
      <c r="B70" t="s">
        <v>8</v>
      </c>
      <c r="C70">
        <v>16</v>
      </c>
      <c r="D70">
        <v>0</v>
      </c>
      <c r="E70">
        <v>2</v>
      </c>
      <c r="F70">
        <v>2</v>
      </c>
      <c r="G70">
        <v>16</v>
      </c>
      <c r="H70">
        <v>0</v>
      </c>
      <c r="I70">
        <v>0</v>
      </c>
      <c r="J70">
        <v>0</v>
      </c>
      <c r="K70" t="str">
        <f t="shared" si="1"/>
        <v>brak</v>
      </c>
    </row>
    <row r="71" spans="1:11" x14ac:dyDescent="0.25">
      <c r="A71" t="s">
        <v>82</v>
      </c>
      <c r="B71" t="s">
        <v>19</v>
      </c>
      <c r="C71">
        <v>16</v>
      </c>
      <c r="D71">
        <v>0</v>
      </c>
      <c r="E71">
        <v>0</v>
      </c>
      <c r="F71">
        <v>0</v>
      </c>
      <c r="G71">
        <v>18</v>
      </c>
      <c r="H71">
        <v>2</v>
      </c>
      <c r="I71">
        <v>2</v>
      </c>
      <c r="J71">
        <v>5</v>
      </c>
      <c r="K71" t="str">
        <f t="shared" si="1"/>
        <v>Zimowy</v>
      </c>
    </row>
    <row r="72" spans="1:11" x14ac:dyDescent="0.25">
      <c r="A72" t="s">
        <v>83</v>
      </c>
      <c r="B72" t="s">
        <v>19</v>
      </c>
      <c r="C72">
        <v>8</v>
      </c>
      <c r="D72">
        <v>6</v>
      </c>
      <c r="E72">
        <v>5</v>
      </c>
      <c r="F72">
        <v>10</v>
      </c>
      <c r="G72">
        <v>8</v>
      </c>
      <c r="H72">
        <v>0</v>
      </c>
      <c r="I72">
        <v>0</v>
      </c>
      <c r="J72">
        <v>0</v>
      </c>
      <c r="K72" t="str">
        <f t="shared" si="1"/>
        <v>Letni</v>
      </c>
    </row>
    <row r="73" spans="1:11" x14ac:dyDescent="0.25">
      <c r="A73" t="s">
        <v>84</v>
      </c>
      <c r="B73" t="s">
        <v>19</v>
      </c>
      <c r="C73">
        <v>22</v>
      </c>
      <c r="D73">
        <v>1</v>
      </c>
      <c r="E73">
        <v>1</v>
      </c>
      <c r="F73">
        <v>0</v>
      </c>
      <c r="G73">
        <v>8</v>
      </c>
      <c r="H73">
        <v>0</v>
      </c>
      <c r="I73">
        <v>2</v>
      </c>
      <c r="J73">
        <v>0</v>
      </c>
      <c r="K73" t="str">
        <f t="shared" si="1"/>
        <v>brak</v>
      </c>
    </row>
    <row r="74" spans="1:11" x14ac:dyDescent="0.25">
      <c r="A74" t="s">
        <v>85</v>
      </c>
      <c r="B74" t="s">
        <v>19</v>
      </c>
      <c r="C74">
        <v>10</v>
      </c>
      <c r="D74">
        <v>3</v>
      </c>
      <c r="E74">
        <v>11</v>
      </c>
      <c r="F74">
        <v>5</v>
      </c>
      <c r="G74">
        <v>10</v>
      </c>
      <c r="H74">
        <v>0</v>
      </c>
      <c r="I74">
        <v>4</v>
      </c>
      <c r="J74">
        <v>3</v>
      </c>
      <c r="K74" t="str">
        <f t="shared" si="1"/>
        <v>Letni</v>
      </c>
    </row>
    <row r="75" spans="1:11" x14ac:dyDescent="0.25">
      <c r="A75" t="s">
        <v>86</v>
      </c>
      <c r="B75" t="s">
        <v>19</v>
      </c>
      <c r="C75">
        <v>5</v>
      </c>
      <c r="D75">
        <v>0</v>
      </c>
      <c r="E75">
        <v>0</v>
      </c>
      <c r="F75">
        <v>1</v>
      </c>
      <c r="G75">
        <v>5</v>
      </c>
      <c r="H75">
        <v>0</v>
      </c>
      <c r="I75">
        <v>0</v>
      </c>
      <c r="J75">
        <v>0</v>
      </c>
      <c r="K75" t="str">
        <f t="shared" si="1"/>
        <v>brak</v>
      </c>
    </row>
    <row r="76" spans="1:11" x14ac:dyDescent="0.25">
      <c r="A76" t="s">
        <v>87</v>
      </c>
      <c r="B76" t="s">
        <v>8</v>
      </c>
      <c r="C76">
        <v>12</v>
      </c>
      <c r="D76">
        <v>0</v>
      </c>
      <c r="E76">
        <v>3</v>
      </c>
      <c r="F76">
        <v>3</v>
      </c>
      <c r="G76">
        <v>0</v>
      </c>
      <c r="H76">
        <v>0</v>
      </c>
      <c r="I76">
        <v>0</v>
      </c>
      <c r="J76">
        <v>0</v>
      </c>
      <c r="K76" t="str">
        <f t="shared" si="1"/>
        <v>brak</v>
      </c>
    </row>
    <row r="77" spans="1:11" x14ac:dyDescent="0.25">
      <c r="A77" t="s">
        <v>88</v>
      </c>
      <c r="B77" t="s">
        <v>10</v>
      </c>
      <c r="C77">
        <v>13</v>
      </c>
      <c r="D77">
        <v>6</v>
      </c>
      <c r="E77">
        <v>5</v>
      </c>
      <c r="F77">
        <v>11</v>
      </c>
      <c r="G77">
        <v>6</v>
      </c>
      <c r="H77">
        <v>0</v>
      </c>
      <c r="I77">
        <v>0</v>
      </c>
      <c r="J77">
        <v>0</v>
      </c>
      <c r="K77" t="str">
        <f t="shared" si="1"/>
        <v>Letni</v>
      </c>
    </row>
    <row r="78" spans="1:11" x14ac:dyDescent="0.25">
      <c r="A78" t="s">
        <v>89</v>
      </c>
      <c r="B78" t="s">
        <v>10</v>
      </c>
      <c r="C78">
        <v>8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 t="str">
        <f t="shared" si="1"/>
        <v>brak</v>
      </c>
    </row>
    <row r="79" spans="1:11" x14ac:dyDescent="0.25">
      <c r="A79" t="s">
        <v>90</v>
      </c>
      <c r="B79" t="s">
        <v>22</v>
      </c>
      <c r="C79">
        <v>22</v>
      </c>
      <c r="D79">
        <v>13</v>
      </c>
      <c r="E79">
        <v>21</v>
      </c>
      <c r="F79">
        <v>28</v>
      </c>
      <c r="G79">
        <v>8</v>
      </c>
      <c r="H79">
        <v>0</v>
      </c>
      <c r="I79">
        <v>0</v>
      </c>
      <c r="J79">
        <v>0</v>
      </c>
      <c r="K79" t="str">
        <f t="shared" si="1"/>
        <v>Letni</v>
      </c>
    </row>
    <row r="80" spans="1:11" x14ac:dyDescent="0.25">
      <c r="A80" t="s">
        <v>91</v>
      </c>
      <c r="B80" t="s">
        <v>19</v>
      </c>
      <c r="C80">
        <v>5</v>
      </c>
      <c r="D80">
        <v>0</v>
      </c>
      <c r="E80">
        <v>2</v>
      </c>
      <c r="F80">
        <v>5</v>
      </c>
      <c r="G80">
        <v>6</v>
      </c>
      <c r="H80">
        <v>0</v>
      </c>
      <c r="I80">
        <v>0</v>
      </c>
      <c r="J80">
        <v>0</v>
      </c>
      <c r="K80" t="str">
        <f t="shared" si="1"/>
        <v>brak</v>
      </c>
    </row>
    <row r="81" spans="1:11" x14ac:dyDescent="0.25">
      <c r="A81" t="s">
        <v>92</v>
      </c>
      <c r="B81" t="s">
        <v>8</v>
      </c>
      <c r="C81">
        <v>12</v>
      </c>
      <c r="D81">
        <v>2</v>
      </c>
      <c r="E81">
        <v>9</v>
      </c>
      <c r="F81">
        <v>13</v>
      </c>
      <c r="G81">
        <v>13</v>
      </c>
      <c r="H81">
        <v>0</v>
      </c>
      <c r="I81">
        <v>0</v>
      </c>
      <c r="J81">
        <v>0</v>
      </c>
      <c r="K81" t="str">
        <f t="shared" si="1"/>
        <v>Letni</v>
      </c>
    </row>
    <row r="82" spans="1:11" x14ac:dyDescent="0.25">
      <c r="A82" t="s">
        <v>93</v>
      </c>
      <c r="B82" t="s">
        <v>10</v>
      </c>
      <c r="C82">
        <v>9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 t="str">
        <f t="shared" si="1"/>
        <v>brak</v>
      </c>
    </row>
    <row r="83" spans="1:11" x14ac:dyDescent="0.25">
      <c r="A83" t="s">
        <v>94</v>
      </c>
      <c r="B83" t="s">
        <v>10</v>
      </c>
      <c r="C83">
        <v>6</v>
      </c>
      <c r="D83">
        <v>0</v>
      </c>
      <c r="E83">
        <v>4</v>
      </c>
      <c r="F83">
        <v>0</v>
      </c>
      <c r="G83">
        <v>0</v>
      </c>
      <c r="H83">
        <v>0</v>
      </c>
      <c r="I83">
        <v>0</v>
      </c>
      <c r="J83">
        <v>0</v>
      </c>
      <c r="K83" t="str">
        <f t="shared" si="1"/>
        <v>brak</v>
      </c>
    </row>
    <row r="84" spans="1:11" x14ac:dyDescent="0.25">
      <c r="A84" t="s">
        <v>95</v>
      </c>
      <c r="B84" t="s">
        <v>19</v>
      </c>
      <c r="C84">
        <v>15</v>
      </c>
      <c r="D84">
        <v>174</v>
      </c>
      <c r="E84">
        <v>182</v>
      </c>
      <c r="F84">
        <v>217</v>
      </c>
      <c r="G84">
        <v>11</v>
      </c>
      <c r="H84">
        <v>78</v>
      </c>
      <c r="I84">
        <v>78</v>
      </c>
      <c r="J84">
        <v>53</v>
      </c>
      <c r="K84" t="str">
        <f t="shared" si="1"/>
        <v>Letni</v>
      </c>
    </row>
    <row r="85" spans="1:11" x14ac:dyDescent="0.25">
      <c r="A85" t="s">
        <v>96</v>
      </c>
      <c r="B85" t="s">
        <v>19</v>
      </c>
      <c r="C85">
        <v>5</v>
      </c>
      <c r="D85">
        <v>56</v>
      </c>
      <c r="E85">
        <v>67</v>
      </c>
      <c r="F85">
        <v>81</v>
      </c>
      <c r="G85">
        <v>7</v>
      </c>
      <c r="H85">
        <v>11</v>
      </c>
      <c r="I85">
        <v>15</v>
      </c>
      <c r="J85">
        <v>13</v>
      </c>
      <c r="K85" t="str">
        <f t="shared" si="1"/>
        <v>Letni</v>
      </c>
    </row>
    <row r="86" spans="1:11" x14ac:dyDescent="0.25">
      <c r="A86" t="s">
        <v>97</v>
      </c>
      <c r="B86" t="s">
        <v>19</v>
      </c>
      <c r="C86">
        <v>3</v>
      </c>
      <c r="D86">
        <v>28</v>
      </c>
      <c r="E86">
        <v>54</v>
      </c>
      <c r="F86">
        <v>36</v>
      </c>
      <c r="G86">
        <v>3</v>
      </c>
      <c r="H86">
        <v>8</v>
      </c>
      <c r="I86">
        <v>6</v>
      </c>
      <c r="J86">
        <v>5</v>
      </c>
      <c r="K86" t="str">
        <f t="shared" si="1"/>
        <v>Letni</v>
      </c>
    </row>
    <row r="87" spans="1:11" x14ac:dyDescent="0.25">
      <c r="A87" t="s">
        <v>98</v>
      </c>
      <c r="B87" t="s">
        <v>19</v>
      </c>
      <c r="C87">
        <v>5</v>
      </c>
      <c r="D87">
        <v>153</v>
      </c>
      <c r="E87">
        <v>129</v>
      </c>
      <c r="F87">
        <v>127</v>
      </c>
      <c r="G87">
        <v>6</v>
      </c>
      <c r="H87">
        <v>39</v>
      </c>
      <c r="I87">
        <v>36</v>
      </c>
      <c r="J87">
        <v>35</v>
      </c>
      <c r="K87" t="str">
        <f t="shared" si="1"/>
        <v>Letni</v>
      </c>
    </row>
    <row r="88" spans="1:11" x14ac:dyDescent="0.25">
      <c r="A88" t="s">
        <v>99</v>
      </c>
      <c r="B88" t="s">
        <v>10</v>
      </c>
      <c r="C88">
        <v>11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 t="str">
        <f t="shared" si="1"/>
        <v>brak</v>
      </c>
    </row>
    <row r="89" spans="1:11" x14ac:dyDescent="0.25">
      <c r="A89" t="s">
        <v>100</v>
      </c>
      <c r="B89" t="s">
        <v>10</v>
      </c>
      <c r="C89">
        <v>15</v>
      </c>
      <c r="D89">
        <v>3</v>
      </c>
      <c r="E89">
        <v>8</v>
      </c>
      <c r="F89">
        <v>12</v>
      </c>
      <c r="G89">
        <v>0</v>
      </c>
      <c r="H89">
        <v>0</v>
      </c>
      <c r="I89">
        <v>0</v>
      </c>
      <c r="J89">
        <v>0</v>
      </c>
      <c r="K89" t="str">
        <f t="shared" si="1"/>
        <v>Letni</v>
      </c>
    </row>
    <row r="90" spans="1:11" x14ac:dyDescent="0.25">
      <c r="A90" t="s">
        <v>101</v>
      </c>
      <c r="B90" t="s">
        <v>19</v>
      </c>
      <c r="C90">
        <v>24</v>
      </c>
      <c r="D90">
        <v>56</v>
      </c>
      <c r="E90">
        <v>49</v>
      </c>
      <c r="F90">
        <v>43</v>
      </c>
      <c r="G90">
        <v>22</v>
      </c>
      <c r="H90">
        <v>118</v>
      </c>
      <c r="I90">
        <v>111</v>
      </c>
      <c r="J90">
        <v>100</v>
      </c>
      <c r="K90" t="str">
        <f t="shared" si="1"/>
        <v>Zimowy</v>
      </c>
    </row>
    <row r="91" spans="1:11" x14ac:dyDescent="0.25">
      <c r="A91" t="s">
        <v>102</v>
      </c>
      <c r="B91" t="s">
        <v>17</v>
      </c>
      <c r="C91">
        <v>22</v>
      </c>
      <c r="D91">
        <v>42</v>
      </c>
      <c r="E91">
        <v>18</v>
      </c>
      <c r="F91">
        <v>39</v>
      </c>
      <c r="G91">
        <v>15</v>
      </c>
      <c r="H91">
        <v>0</v>
      </c>
      <c r="I91">
        <v>1</v>
      </c>
      <c r="J91">
        <v>0</v>
      </c>
      <c r="K91" t="str">
        <f t="shared" si="1"/>
        <v>Letni</v>
      </c>
    </row>
    <row r="92" spans="1:11" x14ac:dyDescent="0.25">
      <c r="A92" t="s">
        <v>103</v>
      </c>
      <c r="B92" t="s">
        <v>8</v>
      </c>
      <c r="C92">
        <v>16</v>
      </c>
      <c r="D92">
        <v>3</v>
      </c>
      <c r="E92">
        <v>3</v>
      </c>
      <c r="F92">
        <v>4</v>
      </c>
      <c r="G92">
        <v>2</v>
      </c>
      <c r="H92">
        <v>0</v>
      </c>
      <c r="I92">
        <v>0</v>
      </c>
      <c r="J92">
        <v>0</v>
      </c>
      <c r="K92" t="str">
        <f t="shared" si="1"/>
        <v>Letni</v>
      </c>
    </row>
    <row r="93" spans="1:11" x14ac:dyDescent="0.25">
      <c r="A93" t="s">
        <v>104</v>
      </c>
      <c r="B93" t="s">
        <v>12</v>
      </c>
      <c r="C93">
        <v>16</v>
      </c>
      <c r="D93">
        <v>1</v>
      </c>
      <c r="E93">
        <v>0</v>
      </c>
      <c r="F93">
        <v>2</v>
      </c>
      <c r="G93">
        <v>0</v>
      </c>
      <c r="H93">
        <v>0</v>
      </c>
      <c r="I93">
        <v>0</v>
      </c>
      <c r="J93">
        <v>0</v>
      </c>
      <c r="K93" t="str">
        <f t="shared" si="1"/>
        <v>brak</v>
      </c>
    </row>
    <row r="94" spans="1:11" x14ac:dyDescent="0.25">
      <c r="A94" t="s">
        <v>105</v>
      </c>
      <c r="B94" t="s">
        <v>12</v>
      </c>
      <c r="C94">
        <v>11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0</v>
      </c>
      <c r="K94" t="str">
        <f t="shared" si="1"/>
        <v>brak</v>
      </c>
    </row>
    <row r="95" spans="1:11" x14ac:dyDescent="0.25">
      <c r="A95" t="s">
        <v>106</v>
      </c>
      <c r="B95" t="s">
        <v>12</v>
      </c>
      <c r="C95">
        <v>17</v>
      </c>
      <c r="D95">
        <v>1</v>
      </c>
      <c r="E95">
        <v>3</v>
      </c>
      <c r="F95">
        <v>0</v>
      </c>
      <c r="G95">
        <v>2</v>
      </c>
      <c r="H95">
        <v>0</v>
      </c>
      <c r="I95">
        <v>0</v>
      </c>
      <c r="J95">
        <v>0</v>
      </c>
      <c r="K95" t="str">
        <f t="shared" si="1"/>
        <v>brak</v>
      </c>
    </row>
    <row r="96" spans="1:11" x14ac:dyDescent="0.25">
      <c r="A96" t="s">
        <v>107</v>
      </c>
      <c r="B96" t="s">
        <v>19</v>
      </c>
      <c r="C96">
        <v>20</v>
      </c>
      <c r="D96">
        <v>64</v>
      </c>
      <c r="E96">
        <v>82</v>
      </c>
      <c r="F96">
        <v>125</v>
      </c>
      <c r="G96">
        <v>22</v>
      </c>
      <c r="H96">
        <v>6</v>
      </c>
      <c r="I96">
        <v>7</v>
      </c>
      <c r="J96">
        <v>7</v>
      </c>
      <c r="K96" t="str">
        <f t="shared" si="1"/>
        <v>Letni</v>
      </c>
    </row>
    <row r="97" spans="1:11" x14ac:dyDescent="0.25">
      <c r="A97" t="s">
        <v>108</v>
      </c>
      <c r="B97" t="s">
        <v>22</v>
      </c>
      <c r="C97">
        <v>17</v>
      </c>
      <c r="D97">
        <v>0</v>
      </c>
      <c r="E97">
        <v>2</v>
      </c>
      <c r="F97">
        <v>6</v>
      </c>
      <c r="G97">
        <v>6</v>
      </c>
      <c r="H97">
        <v>0</v>
      </c>
      <c r="I97">
        <v>0</v>
      </c>
      <c r="J97">
        <v>0</v>
      </c>
      <c r="K97" t="str">
        <f t="shared" si="1"/>
        <v>brak</v>
      </c>
    </row>
    <row r="98" spans="1:11" x14ac:dyDescent="0.25">
      <c r="A98" t="s">
        <v>109</v>
      </c>
      <c r="B98" t="s">
        <v>19</v>
      </c>
      <c r="C98">
        <v>23</v>
      </c>
      <c r="D98">
        <v>4</v>
      </c>
      <c r="E98">
        <v>8</v>
      </c>
      <c r="F98">
        <v>11</v>
      </c>
      <c r="G98">
        <v>7</v>
      </c>
      <c r="H98">
        <v>0</v>
      </c>
      <c r="I98">
        <v>0</v>
      </c>
      <c r="J98">
        <v>0</v>
      </c>
      <c r="K98" t="str">
        <f t="shared" si="1"/>
        <v>Letni</v>
      </c>
    </row>
    <row r="99" spans="1:11" x14ac:dyDescent="0.25">
      <c r="A99" t="s">
        <v>110</v>
      </c>
      <c r="B99" t="s">
        <v>10</v>
      </c>
      <c r="C99">
        <v>18</v>
      </c>
      <c r="D99">
        <v>23</v>
      </c>
      <c r="E99">
        <v>26</v>
      </c>
      <c r="F99">
        <v>27</v>
      </c>
      <c r="G99">
        <v>6</v>
      </c>
      <c r="H99">
        <v>0</v>
      </c>
      <c r="I99">
        <v>0</v>
      </c>
      <c r="J99">
        <v>0</v>
      </c>
      <c r="K99" t="str">
        <f t="shared" si="1"/>
        <v>Letni</v>
      </c>
    </row>
    <row r="100" spans="1:11" x14ac:dyDescent="0.25">
      <c r="A100" t="s">
        <v>111</v>
      </c>
      <c r="B100" t="s">
        <v>19</v>
      </c>
      <c r="C100">
        <v>5</v>
      </c>
      <c r="D100">
        <v>133</v>
      </c>
      <c r="E100">
        <v>122</v>
      </c>
      <c r="F100">
        <v>142</v>
      </c>
      <c r="G100">
        <v>6</v>
      </c>
      <c r="H100">
        <v>49</v>
      </c>
      <c r="I100">
        <v>40</v>
      </c>
      <c r="J100">
        <v>35</v>
      </c>
      <c r="K100" t="str">
        <f t="shared" si="1"/>
        <v>Letni</v>
      </c>
    </row>
    <row r="101" spans="1:11" x14ac:dyDescent="0.25">
      <c r="A101" t="s">
        <v>112</v>
      </c>
      <c r="B101" t="s">
        <v>19</v>
      </c>
      <c r="C101">
        <v>3</v>
      </c>
      <c r="D101">
        <v>1</v>
      </c>
      <c r="E101">
        <v>4</v>
      </c>
      <c r="F101">
        <v>3</v>
      </c>
      <c r="G101">
        <v>0</v>
      </c>
      <c r="H101">
        <v>0</v>
      </c>
      <c r="I101">
        <v>0</v>
      </c>
      <c r="J101">
        <v>0</v>
      </c>
      <c r="K101" t="str">
        <f t="shared" si="1"/>
        <v>Letni</v>
      </c>
    </row>
    <row r="102" spans="1:11" x14ac:dyDescent="0.25">
      <c r="A102" t="s">
        <v>113</v>
      </c>
      <c r="B102" t="s">
        <v>19</v>
      </c>
      <c r="C102">
        <v>20</v>
      </c>
      <c r="D102">
        <v>88</v>
      </c>
      <c r="E102">
        <v>94</v>
      </c>
      <c r="F102">
        <v>119</v>
      </c>
      <c r="G102">
        <v>20</v>
      </c>
      <c r="H102">
        <v>0</v>
      </c>
      <c r="I102">
        <v>0</v>
      </c>
      <c r="J102">
        <v>1</v>
      </c>
      <c r="K102" t="str">
        <f t="shared" si="1"/>
        <v>Letni</v>
      </c>
    </row>
    <row r="103" spans="1:11" x14ac:dyDescent="0.25">
      <c r="A103" t="s">
        <v>114</v>
      </c>
      <c r="B103" t="s">
        <v>10</v>
      </c>
      <c r="C103">
        <v>13</v>
      </c>
      <c r="D103">
        <v>0</v>
      </c>
      <c r="E103">
        <v>1</v>
      </c>
      <c r="F103">
        <v>0</v>
      </c>
      <c r="G103">
        <v>5</v>
      </c>
      <c r="H103">
        <v>0</v>
      </c>
      <c r="I103">
        <v>0</v>
      </c>
      <c r="J103">
        <v>0</v>
      </c>
      <c r="K103" t="str">
        <f t="shared" si="1"/>
        <v>brak</v>
      </c>
    </row>
    <row r="104" spans="1:11" x14ac:dyDescent="0.25">
      <c r="A104" t="s">
        <v>115</v>
      </c>
      <c r="B104" t="s">
        <v>19</v>
      </c>
      <c r="C104">
        <v>3</v>
      </c>
      <c r="D104">
        <v>1</v>
      </c>
      <c r="E104">
        <v>2</v>
      </c>
      <c r="F104">
        <v>4</v>
      </c>
      <c r="G104">
        <v>2</v>
      </c>
      <c r="H104">
        <v>0</v>
      </c>
      <c r="I104">
        <v>0</v>
      </c>
      <c r="J104">
        <v>0</v>
      </c>
      <c r="K104" t="str">
        <f t="shared" si="1"/>
        <v>Letni</v>
      </c>
    </row>
    <row r="105" spans="1:11" x14ac:dyDescent="0.25">
      <c r="A105" t="s">
        <v>116</v>
      </c>
      <c r="B105" t="s">
        <v>19</v>
      </c>
      <c r="C105">
        <v>1</v>
      </c>
      <c r="D105">
        <v>0</v>
      </c>
      <c r="E105">
        <v>2</v>
      </c>
      <c r="F105">
        <v>0</v>
      </c>
      <c r="G105">
        <v>1</v>
      </c>
      <c r="H105">
        <v>0</v>
      </c>
      <c r="I105">
        <v>0</v>
      </c>
      <c r="J105">
        <v>0</v>
      </c>
      <c r="K105" t="str">
        <f t="shared" si="1"/>
        <v>brak</v>
      </c>
    </row>
    <row r="106" spans="1:11" x14ac:dyDescent="0.25">
      <c r="A106" t="s">
        <v>117</v>
      </c>
      <c r="B106" t="s">
        <v>8</v>
      </c>
      <c r="C106">
        <v>15</v>
      </c>
      <c r="D106">
        <v>0</v>
      </c>
      <c r="E106">
        <v>2</v>
      </c>
      <c r="F106">
        <v>2</v>
      </c>
      <c r="G106">
        <v>0</v>
      </c>
      <c r="H106">
        <v>0</v>
      </c>
      <c r="I106">
        <v>0</v>
      </c>
      <c r="J106">
        <v>0</v>
      </c>
      <c r="K106" t="str">
        <f t="shared" si="1"/>
        <v>brak</v>
      </c>
    </row>
    <row r="107" spans="1:11" x14ac:dyDescent="0.25">
      <c r="A107" t="s">
        <v>118</v>
      </c>
      <c r="B107" t="s">
        <v>19</v>
      </c>
      <c r="C107">
        <v>5</v>
      </c>
      <c r="D107">
        <v>7</v>
      </c>
      <c r="E107">
        <v>9</v>
      </c>
      <c r="F107">
        <v>8</v>
      </c>
      <c r="G107">
        <v>6</v>
      </c>
      <c r="H107">
        <v>2</v>
      </c>
      <c r="I107">
        <v>2</v>
      </c>
      <c r="J107">
        <v>1</v>
      </c>
      <c r="K107" t="str">
        <f t="shared" si="1"/>
        <v>Letni</v>
      </c>
    </row>
    <row r="108" spans="1:11" x14ac:dyDescent="0.25">
      <c r="A108" t="s">
        <v>119</v>
      </c>
      <c r="B108" t="s">
        <v>19</v>
      </c>
      <c r="C108">
        <v>6</v>
      </c>
      <c r="D108">
        <v>4</v>
      </c>
      <c r="E108">
        <v>6</v>
      </c>
      <c r="F108">
        <v>9</v>
      </c>
      <c r="G108">
        <v>7</v>
      </c>
      <c r="H108">
        <v>2</v>
      </c>
      <c r="I108">
        <v>4</v>
      </c>
      <c r="J108">
        <v>9</v>
      </c>
      <c r="K108" t="str">
        <f t="shared" si="1"/>
        <v>brak</v>
      </c>
    </row>
    <row r="109" spans="1:11" x14ac:dyDescent="0.25">
      <c r="A109" t="s">
        <v>120</v>
      </c>
      <c r="B109" t="s">
        <v>8</v>
      </c>
      <c r="C109">
        <v>16</v>
      </c>
      <c r="D109">
        <v>0</v>
      </c>
      <c r="E109">
        <v>2</v>
      </c>
      <c r="F109">
        <v>0</v>
      </c>
      <c r="G109">
        <v>0</v>
      </c>
      <c r="H109">
        <v>0</v>
      </c>
      <c r="I109">
        <v>0</v>
      </c>
      <c r="J109">
        <v>0</v>
      </c>
      <c r="K109" t="str">
        <f t="shared" si="1"/>
        <v>brak</v>
      </c>
    </row>
    <row r="110" spans="1:11" x14ac:dyDescent="0.25">
      <c r="A110" t="s">
        <v>121</v>
      </c>
      <c r="B110" t="s">
        <v>22</v>
      </c>
      <c r="C110">
        <v>26</v>
      </c>
      <c r="D110">
        <v>976</v>
      </c>
      <c r="E110">
        <v>758</v>
      </c>
      <c r="F110">
        <v>666</v>
      </c>
      <c r="G110">
        <v>22</v>
      </c>
      <c r="H110">
        <v>96</v>
      </c>
      <c r="I110">
        <v>102</v>
      </c>
      <c r="J110">
        <v>83</v>
      </c>
      <c r="K110" t="str">
        <f t="shared" si="1"/>
        <v>Letni</v>
      </c>
    </row>
    <row r="111" spans="1:11" x14ac:dyDescent="0.25">
      <c r="A111" t="s">
        <v>122</v>
      </c>
      <c r="B111" t="s">
        <v>10</v>
      </c>
      <c r="C111">
        <v>11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 t="str">
        <f t="shared" si="1"/>
        <v>brak</v>
      </c>
    </row>
    <row r="112" spans="1:11" x14ac:dyDescent="0.25">
      <c r="A112" t="s">
        <v>123</v>
      </c>
      <c r="B112" t="s">
        <v>12</v>
      </c>
      <c r="C112">
        <v>11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 t="str">
        <f t="shared" si="1"/>
        <v>brak</v>
      </c>
    </row>
    <row r="113" spans="1:11" x14ac:dyDescent="0.25">
      <c r="A113" t="s">
        <v>124</v>
      </c>
      <c r="B113" t="s">
        <v>8</v>
      </c>
      <c r="C113">
        <v>12</v>
      </c>
      <c r="D113">
        <v>1</v>
      </c>
      <c r="E113">
        <v>1</v>
      </c>
      <c r="F113">
        <v>1</v>
      </c>
      <c r="G113">
        <v>0</v>
      </c>
      <c r="H113">
        <v>0</v>
      </c>
      <c r="I113">
        <v>0</v>
      </c>
      <c r="J113">
        <v>0</v>
      </c>
      <c r="K113" t="str">
        <f t="shared" si="1"/>
        <v>Letni</v>
      </c>
    </row>
    <row r="114" spans="1:11" x14ac:dyDescent="0.25">
      <c r="A114" t="s">
        <v>125</v>
      </c>
      <c r="B114" t="s">
        <v>19</v>
      </c>
      <c r="C114">
        <v>27</v>
      </c>
      <c r="D114">
        <v>47</v>
      </c>
      <c r="E114">
        <v>73</v>
      </c>
      <c r="F114">
        <v>65</v>
      </c>
      <c r="G114">
        <v>22</v>
      </c>
      <c r="H114">
        <v>50</v>
      </c>
      <c r="I114">
        <v>40</v>
      </c>
      <c r="J114">
        <v>48</v>
      </c>
      <c r="K114" t="str">
        <f t="shared" si="1"/>
        <v>brak</v>
      </c>
    </row>
    <row r="115" spans="1:11" x14ac:dyDescent="0.25">
      <c r="A115" t="s">
        <v>126</v>
      </c>
      <c r="B115" t="s">
        <v>19</v>
      </c>
      <c r="C115">
        <v>26</v>
      </c>
      <c r="D115">
        <v>143</v>
      </c>
      <c r="E115">
        <v>164</v>
      </c>
      <c r="F115">
        <v>176</v>
      </c>
      <c r="G115">
        <v>22</v>
      </c>
      <c r="H115">
        <v>50</v>
      </c>
      <c r="I115">
        <v>40</v>
      </c>
      <c r="J115">
        <v>54</v>
      </c>
      <c r="K115" t="str">
        <f t="shared" si="1"/>
        <v>Letni</v>
      </c>
    </row>
    <row r="116" spans="1:11" x14ac:dyDescent="0.25">
      <c r="A116" t="s">
        <v>127</v>
      </c>
      <c r="B116" t="s">
        <v>8</v>
      </c>
      <c r="C116">
        <v>5</v>
      </c>
      <c r="D116">
        <v>0</v>
      </c>
      <c r="E116">
        <v>1</v>
      </c>
      <c r="F116">
        <v>2</v>
      </c>
      <c r="G116">
        <v>4</v>
      </c>
      <c r="H116">
        <v>0</v>
      </c>
      <c r="I116">
        <v>0</v>
      </c>
      <c r="J116">
        <v>0</v>
      </c>
      <c r="K116" t="str">
        <f t="shared" si="1"/>
        <v>brak</v>
      </c>
    </row>
    <row r="117" spans="1:11" x14ac:dyDescent="0.25">
      <c r="A117" t="s">
        <v>128</v>
      </c>
      <c r="B117" t="s">
        <v>8</v>
      </c>
      <c r="C117">
        <v>15</v>
      </c>
      <c r="D117">
        <v>7</v>
      </c>
      <c r="E117">
        <v>6</v>
      </c>
      <c r="F117">
        <v>11</v>
      </c>
      <c r="G117">
        <v>3</v>
      </c>
      <c r="H117">
        <v>0</v>
      </c>
      <c r="I117">
        <v>0</v>
      </c>
      <c r="J117">
        <v>0</v>
      </c>
      <c r="K117" t="str">
        <f t="shared" si="1"/>
        <v>Letni</v>
      </c>
    </row>
    <row r="118" spans="1:11" x14ac:dyDescent="0.25">
      <c r="A118" t="s">
        <v>129</v>
      </c>
      <c r="B118" t="s">
        <v>10</v>
      </c>
      <c r="C118">
        <v>12</v>
      </c>
      <c r="D118">
        <v>0</v>
      </c>
      <c r="E118">
        <v>2</v>
      </c>
      <c r="F118">
        <v>0</v>
      </c>
      <c r="G118">
        <v>0</v>
      </c>
      <c r="H118">
        <v>0</v>
      </c>
      <c r="I118">
        <v>0</v>
      </c>
      <c r="J118">
        <v>0</v>
      </c>
      <c r="K118" t="str">
        <f t="shared" si="1"/>
        <v>brak</v>
      </c>
    </row>
    <row r="119" spans="1:11" x14ac:dyDescent="0.25">
      <c r="A119" t="s">
        <v>130</v>
      </c>
      <c r="B119" t="s">
        <v>10</v>
      </c>
      <c r="C119">
        <v>9</v>
      </c>
      <c r="D119">
        <v>0</v>
      </c>
      <c r="E119">
        <v>0</v>
      </c>
      <c r="F119">
        <v>1</v>
      </c>
      <c r="G119">
        <v>1</v>
      </c>
      <c r="H119">
        <v>0</v>
      </c>
      <c r="I119">
        <v>0</v>
      </c>
      <c r="J119">
        <v>0</v>
      </c>
      <c r="K119" t="str">
        <f t="shared" si="1"/>
        <v>brak</v>
      </c>
    </row>
    <row r="120" spans="1:11" x14ac:dyDescent="0.25">
      <c r="A120" t="s">
        <v>131</v>
      </c>
      <c r="B120" t="s">
        <v>17</v>
      </c>
      <c r="C120">
        <v>8</v>
      </c>
      <c r="D120">
        <v>0</v>
      </c>
      <c r="E120">
        <v>1</v>
      </c>
      <c r="F120">
        <v>0</v>
      </c>
      <c r="G120">
        <v>1</v>
      </c>
      <c r="H120">
        <v>0</v>
      </c>
      <c r="I120">
        <v>0</v>
      </c>
      <c r="J120">
        <v>0</v>
      </c>
      <c r="K120" t="str">
        <f t="shared" si="1"/>
        <v>brak</v>
      </c>
    </row>
    <row r="121" spans="1:11" x14ac:dyDescent="0.25">
      <c r="A121" t="s">
        <v>132</v>
      </c>
      <c r="B121" t="s">
        <v>22</v>
      </c>
      <c r="C121">
        <v>16</v>
      </c>
      <c r="D121">
        <v>2</v>
      </c>
      <c r="E121">
        <v>5</v>
      </c>
      <c r="F121">
        <v>11</v>
      </c>
      <c r="G121">
        <v>3</v>
      </c>
      <c r="H121">
        <v>0</v>
      </c>
      <c r="I121">
        <v>0</v>
      </c>
      <c r="J121">
        <v>0</v>
      </c>
      <c r="K121" t="str">
        <f t="shared" si="1"/>
        <v>Letni</v>
      </c>
    </row>
    <row r="122" spans="1:11" x14ac:dyDescent="0.25">
      <c r="A122" t="s">
        <v>133</v>
      </c>
      <c r="B122" t="s">
        <v>10</v>
      </c>
      <c r="C122">
        <v>13</v>
      </c>
      <c r="D122">
        <v>3</v>
      </c>
      <c r="E122">
        <v>3</v>
      </c>
      <c r="F122">
        <v>4</v>
      </c>
      <c r="G122">
        <v>0</v>
      </c>
      <c r="H122">
        <v>0</v>
      </c>
      <c r="I122">
        <v>0</v>
      </c>
      <c r="J122">
        <v>0</v>
      </c>
      <c r="K122" t="str">
        <f t="shared" si="1"/>
        <v>Letni</v>
      </c>
    </row>
    <row r="123" spans="1:11" x14ac:dyDescent="0.25">
      <c r="A123" t="s">
        <v>134</v>
      </c>
      <c r="B123" t="s">
        <v>8</v>
      </c>
      <c r="C123">
        <v>21</v>
      </c>
      <c r="D123">
        <v>39</v>
      </c>
      <c r="E123">
        <v>25</v>
      </c>
      <c r="F123">
        <v>24</v>
      </c>
      <c r="G123">
        <v>16</v>
      </c>
      <c r="H123">
        <v>0</v>
      </c>
      <c r="I123">
        <v>0</v>
      </c>
      <c r="J123">
        <v>0</v>
      </c>
      <c r="K123" t="str">
        <f t="shared" si="1"/>
        <v>Letni</v>
      </c>
    </row>
    <row r="124" spans="1:11" x14ac:dyDescent="0.25">
      <c r="A124" t="s">
        <v>135</v>
      </c>
      <c r="B124" t="s">
        <v>10</v>
      </c>
      <c r="C124">
        <v>14</v>
      </c>
      <c r="D124">
        <v>2</v>
      </c>
      <c r="E124">
        <v>3</v>
      </c>
      <c r="F124">
        <v>2</v>
      </c>
      <c r="G124">
        <v>0</v>
      </c>
      <c r="H124">
        <v>0</v>
      </c>
      <c r="I124">
        <v>0</v>
      </c>
      <c r="J124">
        <v>0</v>
      </c>
      <c r="K124" t="str">
        <f t="shared" si="1"/>
        <v>Letni</v>
      </c>
    </row>
    <row r="125" spans="1:11" x14ac:dyDescent="0.25">
      <c r="A125" t="s">
        <v>136</v>
      </c>
      <c r="B125" t="s">
        <v>19</v>
      </c>
      <c r="C125">
        <v>5</v>
      </c>
      <c r="D125">
        <v>33</v>
      </c>
      <c r="E125">
        <v>27</v>
      </c>
      <c r="F125">
        <v>55</v>
      </c>
      <c r="G125">
        <v>6</v>
      </c>
      <c r="H125">
        <v>2</v>
      </c>
      <c r="I125">
        <v>1</v>
      </c>
      <c r="J125">
        <v>4</v>
      </c>
      <c r="K125" t="str">
        <f t="shared" si="1"/>
        <v>Letni</v>
      </c>
    </row>
    <row r="126" spans="1:11" x14ac:dyDescent="0.25">
      <c r="A126" t="s">
        <v>137</v>
      </c>
      <c r="B126" t="s">
        <v>12</v>
      </c>
      <c r="C126">
        <v>20</v>
      </c>
      <c r="D126">
        <v>2</v>
      </c>
      <c r="E126">
        <v>2</v>
      </c>
      <c r="F126">
        <v>6</v>
      </c>
      <c r="G126">
        <v>1</v>
      </c>
      <c r="H126">
        <v>0</v>
      </c>
      <c r="I126">
        <v>0</v>
      </c>
      <c r="J126">
        <v>0</v>
      </c>
      <c r="K126" t="str">
        <f t="shared" si="1"/>
        <v>Letni</v>
      </c>
    </row>
    <row r="127" spans="1:11" x14ac:dyDescent="0.25">
      <c r="A127" t="s">
        <v>138</v>
      </c>
      <c r="B127" t="s">
        <v>8</v>
      </c>
      <c r="C127">
        <v>5</v>
      </c>
      <c r="D127">
        <v>5</v>
      </c>
      <c r="E127">
        <v>5</v>
      </c>
      <c r="F127">
        <v>10</v>
      </c>
      <c r="G127">
        <v>6</v>
      </c>
      <c r="H127">
        <v>1</v>
      </c>
      <c r="I127">
        <v>0</v>
      </c>
      <c r="J127">
        <v>0</v>
      </c>
      <c r="K127" t="str">
        <f t="shared" si="1"/>
        <v>Letni</v>
      </c>
    </row>
    <row r="128" spans="1:11" x14ac:dyDescent="0.25">
      <c r="A128" t="s">
        <v>139</v>
      </c>
      <c r="B128" t="s">
        <v>12</v>
      </c>
      <c r="C128">
        <v>17</v>
      </c>
      <c r="D128">
        <v>2</v>
      </c>
      <c r="E128">
        <v>2</v>
      </c>
      <c r="F128">
        <v>8</v>
      </c>
      <c r="G128">
        <v>4</v>
      </c>
      <c r="H128">
        <v>0</v>
      </c>
      <c r="I128">
        <v>0</v>
      </c>
      <c r="J128">
        <v>0</v>
      </c>
      <c r="K128" t="str">
        <f t="shared" si="1"/>
        <v>Letni</v>
      </c>
    </row>
    <row r="129" spans="1:11" x14ac:dyDescent="0.25">
      <c r="A129" t="s">
        <v>140</v>
      </c>
      <c r="B129" t="s">
        <v>19</v>
      </c>
      <c r="C129">
        <v>25</v>
      </c>
      <c r="D129">
        <v>167</v>
      </c>
      <c r="E129">
        <v>144</v>
      </c>
      <c r="F129">
        <v>165</v>
      </c>
      <c r="G129">
        <v>22</v>
      </c>
      <c r="H129">
        <v>0</v>
      </c>
      <c r="I129">
        <v>2</v>
      </c>
      <c r="J129">
        <v>4</v>
      </c>
      <c r="K129" t="str">
        <f t="shared" si="1"/>
        <v>Letni</v>
      </c>
    </row>
    <row r="130" spans="1:11" x14ac:dyDescent="0.25">
      <c r="A130" t="s">
        <v>141</v>
      </c>
      <c r="B130" t="s">
        <v>19</v>
      </c>
      <c r="C130">
        <v>27</v>
      </c>
      <c r="D130">
        <v>236</v>
      </c>
      <c r="E130">
        <v>272</v>
      </c>
      <c r="F130">
        <v>272</v>
      </c>
      <c r="G130">
        <v>22</v>
      </c>
      <c r="H130">
        <v>10</v>
      </c>
      <c r="I130">
        <v>4</v>
      </c>
      <c r="J130">
        <v>12</v>
      </c>
      <c r="K130" t="str">
        <f t="shared" si="1"/>
        <v>Letni</v>
      </c>
    </row>
    <row r="131" spans="1:11" x14ac:dyDescent="0.25">
      <c r="A131" t="s">
        <v>142</v>
      </c>
      <c r="B131" t="s">
        <v>8</v>
      </c>
      <c r="C131">
        <v>14</v>
      </c>
      <c r="D131">
        <v>0</v>
      </c>
      <c r="E131">
        <v>2</v>
      </c>
      <c r="F131">
        <v>0</v>
      </c>
      <c r="G131">
        <v>0</v>
      </c>
      <c r="H131">
        <v>0</v>
      </c>
      <c r="I131">
        <v>0</v>
      </c>
      <c r="J131">
        <v>0</v>
      </c>
      <c r="K131" t="str">
        <f t="shared" ref="K131:K139" si="2">IF(AND(D131&gt;H131,E131&gt;I131,F131&gt;J131),"Letni",IF(AND(D131&lt;H131,E131&lt;I131,F131&lt;J131),"Zimowy","brak"))</f>
        <v>brak</v>
      </c>
    </row>
    <row r="132" spans="1:11" x14ac:dyDescent="0.25">
      <c r="A132" t="s">
        <v>143</v>
      </c>
      <c r="B132" t="s">
        <v>19</v>
      </c>
      <c r="C132">
        <v>26</v>
      </c>
      <c r="D132">
        <v>198</v>
      </c>
      <c r="E132">
        <v>166</v>
      </c>
      <c r="F132">
        <v>185</v>
      </c>
      <c r="G132">
        <v>22</v>
      </c>
      <c r="H132">
        <v>37</v>
      </c>
      <c r="I132">
        <v>34</v>
      </c>
      <c r="J132">
        <v>43</v>
      </c>
      <c r="K132" t="str">
        <f t="shared" si="2"/>
        <v>Letni</v>
      </c>
    </row>
    <row r="133" spans="1:11" x14ac:dyDescent="0.25">
      <c r="A133" t="s">
        <v>144</v>
      </c>
      <c r="B133" t="s">
        <v>19</v>
      </c>
      <c r="C133">
        <v>1</v>
      </c>
      <c r="D133">
        <v>45</v>
      </c>
      <c r="E133">
        <v>38</v>
      </c>
      <c r="F133">
        <v>29</v>
      </c>
      <c r="G133">
        <v>1</v>
      </c>
      <c r="H133">
        <v>9</v>
      </c>
      <c r="I133">
        <v>6</v>
      </c>
      <c r="J133">
        <v>8</v>
      </c>
      <c r="K133" t="str">
        <f t="shared" si="2"/>
        <v>Letni</v>
      </c>
    </row>
    <row r="134" spans="1:11" x14ac:dyDescent="0.25">
      <c r="A134" t="s">
        <v>145</v>
      </c>
      <c r="B134" t="s">
        <v>10</v>
      </c>
      <c r="C134">
        <v>12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 t="str">
        <f t="shared" si="2"/>
        <v>brak</v>
      </c>
    </row>
    <row r="135" spans="1:11" x14ac:dyDescent="0.25">
      <c r="A135" t="s">
        <v>146</v>
      </c>
      <c r="B135" t="s">
        <v>22</v>
      </c>
      <c r="C135">
        <v>11</v>
      </c>
      <c r="D135">
        <v>0</v>
      </c>
      <c r="E135">
        <v>1</v>
      </c>
      <c r="F135">
        <v>0</v>
      </c>
      <c r="G135">
        <v>7</v>
      </c>
      <c r="H135">
        <v>0</v>
      </c>
      <c r="I135">
        <v>0</v>
      </c>
      <c r="J135">
        <v>0</v>
      </c>
      <c r="K135" t="str">
        <f t="shared" si="2"/>
        <v>brak</v>
      </c>
    </row>
    <row r="136" spans="1:11" x14ac:dyDescent="0.25">
      <c r="A136" t="s">
        <v>147</v>
      </c>
      <c r="B136" t="s">
        <v>10</v>
      </c>
      <c r="C136">
        <v>12</v>
      </c>
      <c r="D136">
        <v>0</v>
      </c>
      <c r="E136">
        <v>1</v>
      </c>
      <c r="F136">
        <v>1</v>
      </c>
      <c r="G136">
        <v>0</v>
      </c>
      <c r="H136">
        <v>0</v>
      </c>
      <c r="I136">
        <v>0</v>
      </c>
      <c r="J136">
        <v>0</v>
      </c>
      <c r="K136" t="str">
        <f t="shared" si="2"/>
        <v>brak</v>
      </c>
    </row>
    <row r="137" spans="1:11" x14ac:dyDescent="0.25">
      <c r="A137" t="s">
        <v>148</v>
      </c>
      <c r="B137" t="s">
        <v>10</v>
      </c>
      <c r="C137">
        <v>12</v>
      </c>
      <c r="D137">
        <v>3</v>
      </c>
      <c r="E137">
        <v>4</v>
      </c>
      <c r="F137">
        <v>1</v>
      </c>
      <c r="G137">
        <v>1</v>
      </c>
      <c r="H137">
        <v>0</v>
      </c>
      <c r="I137">
        <v>0</v>
      </c>
      <c r="J137">
        <v>0</v>
      </c>
      <c r="K137" t="str">
        <f t="shared" si="2"/>
        <v>Letni</v>
      </c>
    </row>
    <row r="138" spans="1:11" x14ac:dyDescent="0.25">
      <c r="A138" t="s">
        <v>149</v>
      </c>
      <c r="B138" t="s">
        <v>8</v>
      </c>
      <c r="C138">
        <v>8</v>
      </c>
      <c r="D138">
        <v>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 t="str">
        <f t="shared" si="2"/>
        <v>brak</v>
      </c>
    </row>
    <row r="139" spans="1:11" x14ac:dyDescent="0.25">
      <c r="A139" t="s">
        <v>150</v>
      </c>
      <c r="B139" t="s">
        <v>19</v>
      </c>
      <c r="C139">
        <v>9</v>
      </c>
      <c r="D139">
        <v>395</v>
      </c>
      <c r="E139">
        <v>319</v>
      </c>
      <c r="F139">
        <v>296</v>
      </c>
      <c r="G139">
        <v>9</v>
      </c>
      <c r="H139">
        <v>78</v>
      </c>
      <c r="I139">
        <v>57</v>
      </c>
      <c r="J139">
        <v>59</v>
      </c>
      <c r="K139" t="str">
        <f t="shared" si="2"/>
        <v>Letni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Nazwane zakresy</vt:lpstr>
      </vt:variant>
      <vt:variant>
        <vt:i4>6</vt:i4>
      </vt:variant>
    </vt:vector>
  </HeadingPairs>
  <TitlesOfParts>
    <vt:vector size="12" baseType="lpstr">
      <vt:lpstr>dane'</vt:lpstr>
      <vt:lpstr>zad1</vt:lpstr>
      <vt:lpstr>zad2</vt:lpstr>
      <vt:lpstr>zad3</vt:lpstr>
      <vt:lpstr>zad4</vt:lpstr>
      <vt:lpstr>zad5</vt:lpstr>
      <vt:lpstr>'dane'''!dane_medale</vt:lpstr>
      <vt:lpstr>zad1!dane_medale</vt:lpstr>
      <vt:lpstr>zad2!dane_medale</vt:lpstr>
      <vt:lpstr>zad3!dane_medale</vt:lpstr>
      <vt:lpstr>zad4!dane_medale</vt:lpstr>
      <vt:lpstr>zad5!dane_medale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Ignacy S</dc:creator>
  <cp:lastModifiedBy>Ignacy S</cp:lastModifiedBy>
  <dcterms:created xsi:type="dcterms:W3CDTF">2015-06-05T18:19:34Z</dcterms:created>
  <dcterms:modified xsi:type="dcterms:W3CDTF">2020-03-30T14:58:30Z</dcterms:modified>
</cp:coreProperties>
</file>