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gnacy\Desktop\my_exam_practice\Matury\2017 czerwiec\"/>
    </mc:Choice>
  </mc:AlternateContent>
  <xr:revisionPtr revIDLastSave="0" documentId="13_ncr:1_{EFEA9FCA-77A0-4403-925F-772BFA718FD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ne" sheetId="1" r:id="rId1"/>
    <sheet name="5.1" sheetId="2" r:id="rId2"/>
    <sheet name="5.2" sheetId="3" r:id="rId3"/>
    <sheet name="5.3" sheetId="5" r:id="rId4"/>
    <sheet name="5.4" sheetId="6" r:id="rId5"/>
  </sheets>
  <definedNames>
    <definedName name="transport" localSheetId="1">'5.1'!$A$1:$F$135</definedName>
    <definedName name="transport" localSheetId="4">'5.4'!$A$1:$D$135</definedName>
    <definedName name="transport" localSheetId="0">Dane!$A$1:$F$135</definedName>
  </definedNames>
  <calcPr calcId="18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2" l="1"/>
  <c r="E6" i="6" l="1"/>
  <c r="E3" i="6"/>
  <c r="E4" i="6"/>
  <c r="E8" i="6"/>
  <c r="E114" i="6"/>
  <c r="E115" i="6"/>
  <c r="E40" i="6"/>
  <c r="E54" i="6"/>
  <c r="E83" i="6"/>
  <c r="E18" i="6"/>
  <c r="E41" i="6"/>
  <c r="E25" i="6"/>
  <c r="E42" i="6"/>
  <c r="E36" i="6"/>
  <c r="E87" i="6"/>
  <c r="E37" i="6"/>
  <c r="E55" i="6"/>
  <c r="E77" i="6"/>
  <c r="E2" i="6"/>
  <c r="E79" i="6"/>
  <c r="E80" i="6"/>
  <c r="E84" i="6"/>
  <c r="E38" i="6"/>
  <c r="E19" i="6"/>
  <c r="E27" i="6"/>
  <c r="E16" i="6"/>
  <c r="E88" i="6"/>
  <c r="E89" i="6"/>
  <c r="E75" i="6"/>
  <c r="E118" i="6"/>
  <c r="E69" i="6"/>
  <c r="E57" i="6"/>
  <c r="E106" i="6"/>
  <c r="E59" i="6"/>
  <c r="E65" i="6"/>
  <c r="E63" i="6"/>
  <c r="E67" i="6"/>
  <c r="E12" i="6"/>
  <c r="E90" i="6"/>
  <c r="E43" i="6"/>
  <c r="E7" i="6"/>
  <c r="E26" i="6"/>
  <c r="E28" i="6"/>
  <c r="E85" i="6"/>
  <c r="E29" i="6"/>
  <c r="E86" i="6"/>
  <c r="E52" i="6"/>
  <c r="E17" i="6"/>
  <c r="E14" i="6"/>
  <c r="E5" i="6"/>
  <c r="E45" i="6"/>
  <c r="E46" i="6"/>
  <c r="E47" i="6"/>
  <c r="E93" i="6"/>
  <c r="E66" i="6"/>
  <c r="E61" i="6"/>
  <c r="E68" i="6"/>
  <c r="E48" i="6"/>
  <c r="E49" i="6"/>
  <c r="E44" i="6"/>
  <c r="E30" i="6"/>
  <c r="E110" i="6"/>
  <c r="E111" i="6"/>
  <c r="E112" i="6"/>
  <c r="E113" i="6"/>
  <c r="E50" i="6"/>
  <c r="E51" i="6"/>
  <c r="E60" i="6"/>
  <c r="E100" i="6"/>
  <c r="E101" i="6"/>
  <c r="E102" i="6"/>
  <c r="E103" i="6"/>
  <c r="E104" i="6"/>
  <c r="E105" i="6"/>
  <c r="E13" i="6"/>
  <c r="E23" i="6"/>
  <c r="E56" i="6"/>
  <c r="E78" i="6"/>
  <c r="E39" i="6"/>
  <c r="E20" i="6"/>
  <c r="E76" i="6"/>
  <c r="E108" i="6"/>
  <c r="E10" i="6"/>
  <c r="E11" i="6"/>
  <c r="E70" i="6"/>
  <c r="E95" i="6"/>
  <c r="E96" i="6"/>
  <c r="E97" i="6"/>
  <c r="E98" i="6"/>
  <c r="E99" i="6"/>
  <c r="E91" i="6"/>
  <c r="E107" i="6"/>
  <c r="E92" i="6"/>
  <c r="E116" i="6"/>
  <c r="E94" i="6"/>
  <c r="E31" i="6"/>
  <c r="E32" i="6"/>
  <c r="E33" i="6"/>
  <c r="E34" i="6"/>
  <c r="E35" i="6"/>
  <c r="E64" i="6"/>
  <c r="E24" i="6"/>
  <c r="E81" i="6"/>
  <c r="E82" i="6"/>
  <c r="E53" i="6"/>
  <c r="E15" i="6"/>
  <c r="E119" i="6"/>
  <c r="E123" i="6"/>
  <c r="E124" i="6"/>
  <c r="E125" i="6"/>
  <c r="E126" i="6"/>
  <c r="E127" i="6"/>
  <c r="E128" i="6"/>
  <c r="E129" i="6"/>
  <c r="E130" i="6"/>
  <c r="E71" i="6"/>
  <c r="E117" i="6"/>
  <c r="E73" i="6"/>
  <c r="E74" i="6"/>
  <c r="E109" i="6"/>
  <c r="E58" i="6"/>
  <c r="E21" i="6"/>
  <c r="E120" i="6"/>
  <c r="E121" i="6"/>
  <c r="E122" i="6"/>
  <c r="E72" i="6"/>
  <c r="E22" i="6"/>
  <c r="E62" i="6"/>
  <c r="E131" i="6"/>
  <c r="E132" i="6"/>
  <c r="E133" i="6"/>
  <c r="E134" i="6"/>
  <c r="E135" i="6"/>
  <c r="E9" i="6"/>
  <c r="F135" i="5"/>
  <c r="H135" i="5" s="1"/>
  <c r="H134" i="5"/>
  <c r="F134" i="5"/>
  <c r="G134" i="5" s="1"/>
  <c r="H133" i="5"/>
  <c r="G133" i="5"/>
  <c r="F133" i="5"/>
  <c r="F132" i="5"/>
  <c r="F131" i="5"/>
  <c r="H131" i="5" s="1"/>
  <c r="H130" i="5"/>
  <c r="F130" i="5"/>
  <c r="G130" i="5" s="1"/>
  <c r="H129" i="5"/>
  <c r="G129" i="5"/>
  <c r="F129" i="5"/>
  <c r="F128" i="5"/>
  <c r="F127" i="5"/>
  <c r="H127" i="5" s="1"/>
  <c r="H126" i="5"/>
  <c r="F126" i="5"/>
  <c r="G126" i="5" s="1"/>
  <c r="H125" i="5"/>
  <c r="G125" i="5"/>
  <c r="F125" i="5"/>
  <c r="F124" i="5"/>
  <c r="F123" i="5"/>
  <c r="H123" i="5" s="1"/>
  <c r="H122" i="5"/>
  <c r="F122" i="5"/>
  <c r="G122" i="5" s="1"/>
  <c r="H121" i="5"/>
  <c r="G121" i="5"/>
  <c r="F121" i="5"/>
  <c r="F120" i="5"/>
  <c r="F119" i="5"/>
  <c r="H119" i="5" s="1"/>
  <c r="H118" i="5"/>
  <c r="F118" i="5"/>
  <c r="G118" i="5" s="1"/>
  <c r="H117" i="5"/>
  <c r="G117" i="5"/>
  <c r="F117" i="5"/>
  <c r="F116" i="5"/>
  <c r="F115" i="5"/>
  <c r="H115" i="5" s="1"/>
  <c r="H114" i="5"/>
  <c r="F114" i="5"/>
  <c r="G114" i="5" s="1"/>
  <c r="H113" i="5"/>
  <c r="G113" i="5"/>
  <c r="F113" i="5"/>
  <c r="F112" i="5"/>
  <c r="F111" i="5"/>
  <c r="H111" i="5" s="1"/>
  <c r="H110" i="5"/>
  <c r="F110" i="5"/>
  <c r="G110" i="5" s="1"/>
  <c r="H109" i="5"/>
  <c r="G109" i="5"/>
  <c r="F109" i="5"/>
  <c r="F108" i="5"/>
  <c r="F107" i="5"/>
  <c r="H107" i="5" s="1"/>
  <c r="H106" i="5"/>
  <c r="F106" i="5"/>
  <c r="G106" i="5" s="1"/>
  <c r="H105" i="5"/>
  <c r="G105" i="5"/>
  <c r="F105" i="5"/>
  <c r="F104" i="5"/>
  <c r="F103" i="5"/>
  <c r="H103" i="5" s="1"/>
  <c r="H102" i="5"/>
  <c r="F102" i="5"/>
  <c r="G102" i="5" s="1"/>
  <c r="H101" i="5"/>
  <c r="G101" i="5"/>
  <c r="F101" i="5"/>
  <c r="F100" i="5"/>
  <c r="F99" i="5"/>
  <c r="H99" i="5" s="1"/>
  <c r="H98" i="5"/>
  <c r="F98" i="5"/>
  <c r="G98" i="5" s="1"/>
  <c r="H97" i="5"/>
  <c r="G97" i="5"/>
  <c r="F97" i="5"/>
  <c r="F96" i="5"/>
  <c r="F95" i="5"/>
  <c r="H95" i="5" s="1"/>
  <c r="H94" i="5"/>
  <c r="F94" i="5"/>
  <c r="G94" i="5" s="1"/>
  <c r="H93" i="5"/>
  <c r="G93" i="5"/>
  <c r="F93" i="5"/>
  <c r="F92" i="5"/>
  <c r="F91" i="5"/>
  <c r="H91" i="5" s="1"/>
  <c r="H90" i="5"/>
  <c r="F90" i="5"/>
  <c r="G90" i="5" s="1"/>
  <c r="H89" i="5"/>
  <c r="G89" i="5"/>
  <c r="F89" i="5"/>
  <c r="F88" i="5"/>
  <c r="F87" i="5"/>
  <c r="H87" i="5" s="1"/>
  <c r="H86" i="5"/>
  <c r="F86" i="5"/>
  <c r="G86" i="5" s="1"/>
  <c r="H85" i="5"/>
  <c r="G85" i="5"/>
  <c r="F85" i="5"/>
  <c r="F84" i="5"/>
  <c r="F83" i="5"/>
  <c r="H83" i="5" s="1"/>
  <c r="H82" i="5"/>
  <c r="F82" i="5"/>
  <c r="G82" i="5" s="1"/>
  <c r="H81" i="5"/>
  <c r="G81" i="5"/>
  <c r="F81" i="5"/>
  <c r="F80" i="5"/>
  <c r="F79" i="5"/>
  <c r="H79" i="5" s="1"/>
  <c r="H78" i="5"/>
  <c r="F78" i="5"/>
  <c r="G78" i="5" s="1"/>
  <c r="H77" i="5"/>
  <c r="G77" i="5"/>
  <c r="F77" i="5"/>
  <c r="F76" i="5"/>
  <c r="F75" i="5"/>
  <c r="H75" i="5" s="1"/>
  <c r="H74" i="5"/>
  <c r="F74" i="5"/>
  <c r="G74" i="5" s="1"/>
  <c r="H73" i="5"/>
  <c r="G73" i="5"/>
  <c r="F73" i="5"/>
  <c r="F72" i="5"/>
  <c r="F71" i="5"/>
  <c r="H71" i="5" s="1"/>
  <c r="H70" i="5"/>
  <c r="F70" i="5"/>
  <c r="G70" i="5" s="1"/>
  <c r="H69" i="5"/>
  <c r="G69" i="5"/>
  <c r="F69" i="5"/>
  <c r="F68" i="5"/>
  <c r="F67" i="5"/>
  <c r="H67" i="5" s="1"/>
  <c r="H66" i="5"/>
  <c r="F66" i="5"/>
  <c r="G66" i="5" s="1"/>
  <c r="H65" i="5"/>
  <c r="G65" i="5"/>
  <c r="F65" i="5"/>
  <c r="F64" i="5"/>
  <c r="F63" i="5"/>
  <c r="H63" i="5" s="1"/>
  <c r="H62" i="5"/>
  <c r="F62" i="5"/>
  <c r="G62" i="5" s="1"/>
  <c r="H61" i="5"/>
  <c r="G61" i="5"/>
  <c r="F61" i="5"/>
  <c r="F60" i="5"/>
  <c r="F59" i="5"/>
  <c r="H59" i="5" s="1"/>
  <c r="H58" i="5"/>
  <c r="F58" i="5"/>
  <c r="G58" i="5" s="1"/>
  <c r="H57" i="5"/>
  <c r="G57" i="5"/>
  <c r="F57" i="5"/>
  <c r="F56" i="5"/>
  <c r="F55" i="5"/>
  <c r="H55" i="5" s="1"/>
  <c r="H54" i="5"/>
  <c r="F54" i="5"/>
  <c r="G54" i="5" s="1"/>
  <c r="H53" i="5"/>
  <c r="G53" i="5"/>
  <c r="F53" i="5"/>
  <c r="F52" i="5"/>
  <c r="F51" i="5"/>
  <c r="H51" i="5" s="1"/>
  <c r="H50" i="5"/>
  <c r="F50" i="5"/>
  <c r="G50" i="5" s="1"/>
  <c r="H49" i="5"/>
  <c r="G49" i="5"/>
  <c r="F49" i="5"/>
  <c r="F48" i="5"/>
  <c r="F47" i="5"/>
  <c r="H47" i="5" s="1"/>
  <c r="H46" i="5"/>
  <c r="F46" i="5"/>
  <c r="G46" i="5" s="1"/>
  <c r="H45" i="5"/>
  <c r="G45" i="5"/>
  <c r="F45" i="5"/>
  <c r="F44" i="5"/>
  <c r="F43" i="5"/>
  <c r="H43" i="5" s="1"/>
  <c r="H42" i="5"/>
  <c r="F42" i="5"/>
  <c r="G42" i="5" s="1"/>
  <c r="H41" i="5"/>
  <c r="G41" i="5"/>
  <c r="F41" i="5"/>
  <c r="F40" i="5"/>
  <c r="F39" i="5"/>
  <c r="H39" i="5" s="1"/>
  <c r="H38" i="5"/>
  <c r="F38" i="5"/>
  <c r="G38" i="5" s="1"/>
  <c r="H37" i="5"/>
  <c r="G37" i="5"/>
  <c r="F37" i="5"/>
  <c r="F36" i="5"/>
  <c r="F35" i="5"/>
  <c r="H35" i="5" s="1"/>
  <c r="H34" i="5"/>
  <c r="F34" i="5"/>
  <c r="G34" i="5" s="1"/>
  <c r="H33" i="5"/>
  <c r="G33" i="5"/>
  <c r="F33" i="5"/>
  <c r="F32" i="5"/>
  <c r="F31" i="5"/>
  <c r="H31" i="5" s="1"/>
  <c r="H30" i="5"/>
  <c r="F30" i="5"/>
  <c r="G30" i="5" s="1"/>
  <c r="H29" i="5"/>
  <c r="G29" i="5"/>
  <c r="F29" i="5"/>
  <c r="F28" i="5"/>
  <c r="F27" i="5"/>
  <c r="H27" i="5" s="1"/>
  <c r="H26" i="5"/>
  <c r="F26" i="5"/>
  <c r="G26" i="5" s="1"/>
  <c r="H25" i="5"/>
  <c r="G25" i="5"/>
  <c r="F25" i="5"/>
  <c r="F24" i="5"/>
  <c r="F23" i="5"/>
  <c r="H23" i="5" s="1"/>
  <c r="H22" i="5"/>
  <c r="F22" i="5"/>
  <c r="G22" i="5" s="1"/>
  <c r="H21" i="5"/>
  <c r="G21" i="5"/>
  <c r="F21" i="5"/>
  <c r="F20" i="5"/>
  <c r="F19" i="5"/>
  <c r="H19" i="5" s="1"/>
  <c r="H18" i="5"/>
  <c r="F18" i="5"/>
  <c r="G18" i="5" s="1"/>
  <c r="H17" i="5"/>
  <c r="G17" i="5"/>
  <c r="F17" i="5"/>
  <c r="F16" i="5"/>
  <c r="F15" i="5"/>
  <c r="H15" i="5" s="1"/>
  <c r="H14" i="5"/>
  <c r="F14" i="5"/>
  <c r="G14" i="5" s="1"/>
  <c r="H13" i="5"/>
  <c r="G13" i="5"/>
  <c r="F13" i="5"/>
  <c r="F12" i="5"/>
  <c r="F11" i="5"/>
  <c r="H11" i="5" s="1"/>
  <c r="H10" i="5"/>
  <c r="F10" i="5"/>
  <c r="G10" i="5" s="1"/>
  <c r="H9" i="5"/>
  <c r="G9" i="5"/>
  <c r="F9" i="5"/>
  <c r="F8" i="5"/>
  <c r="F7" i="5"/>
  <c r="H7" i="5" s="1"/>
  <c r="H6" i="5"/>
  <c r="F6" i="5"/>
  <c r="G6" i="5" s="1"/>
  <c r="H5" i="5"/>
  <c r="G5" i="5"/>
  <c r="F5" i="5"/>
  <c r="F4" i="5"/>
  <c r="F3" i="5"/>
  <c r="H3" i="5" s="1"/>
  <c r="H2" i="5"/>
  <c r="F2" i="5"/>
  <c r="G2" i="5" s="1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H3" i="3"/>
  <c r="H4" i="3"/>
  <c r="H5" i="3"/>
  <c r="H6" i="3"/>
  <c r="H7" i="3"/>
  <c r="H8" i="3"/>
  <c r="H9" i="3"/>
  <c r="H10" i="3"/>
  <c r="H11" i="3"/>
  <c r="G3" i="3"/>
  <c r="G4" i="3"/>
  <c r="G5" i="3"/>
  <c r="G6" i="3"/>
  <c r="G7" i="3"/>
  <c r="G8" i="3"/>
  <c r="G9" i="3"/>
  <c r="G10" i="3"/>
  <c r="H2" i="3"/>
  <c r="G2" i="3"/>
  <c r="F3" i="3"/>
  <c r="F4" i="3"/>
  <c r="F5" i="3"/>
  <c r="F6" i="3"/>
  <c r="F7" i="3"/>
  <c r="F8" i="3"/>
  <c r="F9" i="3"/>
  <c r="F10" i="3"/>
  <c r="F2" i="3"/>
  <c r="Q10" i="2"/>
  <c r="P10" i="2"/>
  <c r="O10" i="2"/>
  <c r="O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2" i="2"/>
  <c r="I2" i="2"/>
  <c r="J2" i="2" s="1"/>
  <c r="J4" i="2"/>
  <c r="J5" i="2"/>
  <c r="J8" i="2"/>
  <c r="J9" i="2"/>
  <c r="J12" i="2"/>
  <c r="J13" i="2"/>
  <c r="J16" i="2"/>
  <c r="J17" i="2"/>
  <c r="J20" i="2"/>
  <c r="J21" i="2"/>
  <c r="J24" i="2"/>
  <c r="J25" i="2"/>
  <c r="J28" i="2"/>
  <c r="J29" i="2"/>
  <c r="J32" i="2"/>
  <c r="J33" i="2"/>
  <c r="J36" i="2"/>
  <c r="J37" i="2"/>
  <c r="J40" i="2"/>
  <c r="J41" i="2"/>
  <c r="J44" i="2"/>
  <c r="J45" i="2"/>
  <c r="J48" i="2"/>
  <c r="J49" i="2"/>
  <c r="J52" i="2"/>
  <c r="J53" i="2"/>
  <c r="J56" i="2"/>
  <c r="J57" i="2"/>
  <c r="J60" i="2"/>
  <c r="J61" i="2"/>
  <c r="J64" i="2"/>
  <c r="J65" i="2"/>
  <c r="J68" i="2"/>
  <c r="J69" i="2"/>
  <c r="J72" i="2"/>
  <c r="J73" i="2"/>
  <c r="J76" i="2"/>
  <c r="J77" i="2"/>
  <c r="J80" i="2"/>
  <c r="J81" i="2"/>
  <c r="J84" i="2"/>
  <c r="J85" i="2"/>
  <c r="J88" i="2"/>
  <c r="J89" i="2"/>
  <c r="J92" i="2"/>
  <c r="J93" i="2"/>
  <c r="J96" i="2"/>
  <c r="J97" i="2"/>
  <c r="J100" i="2"/>
  <c r="J101" i="2"/>
  <c r="J104" i="2"/>
  <c r="J105" i="2"/>
  <c r="J108" i="2"/>
  <c r="J109" i="2"/>
  <c r="J112" i="2"/>
  <c r="J113" i="2"/>
  <c r="J116" i="2"/>
  <c r="J117" i="2"/>
  <c r="J120" i="2"/>
  <c r="J121" i="2"/>
  <c r="J124" i="2"/>
  <c r="J125" i="2"/>
  <c r="J128" i="2"/>
  <c r="J129" i="2"/>
  <c r="J132" i="2"/>
  <c r="J133" i="2"/>
  <c r="P6" i="2"/>
  <c r="O6" i="2"/>
  <c r="I3" i="2"/>
  <c r="J3" i="2" s="1"/>
  <c r="I4" i="2"/>
  <c r="I5" i="2"/>
  <c r="I6" i="2"/>
  <c r="J6" i="2" s="1"/>
  <c r="I7" i="2"/>
  <c r="J7" i="2" s="1"/>
  <c r="I8" i="2"/>
  <c r="I9" i="2"/>
  <c r="I10" i="2"/>
  <c r="J10" i="2" s="1"/>
  <c r="I11" i="2"/>
  <c r="J11" i="2" s="1"/>
  <c r="I12" i="2"/>
  <c r="I13" i="2"/>
  <c r="I14" i="2"/>
  <c r="J14" i="2" s="1"/>
  <c r="I15" i="2"/>
  <c r="J15" i="2" s="1"/>
  <c r="I16" i="2"/>
  <c r="I17" i="2"/>
  <c r="I18" i="2"/>
  <c r="J18" i="2" s="1"/>
  <c r="I19" i="2"/>
  <c r="J19" i="2" s="1"/>
  <c r="I20" i="2"/>
  <c r="I21" i="2"/>
  <c r="I22" i="2"/>
  <c r="J22" i="2" s="1"/>
  <c r="I23" i="2"/>
  <c r="J23" i="2" s="1"/>
  <c r="I24" i="2"/>
  <c r="I25" i="2"/>
  <c r="I26" i="2"/>
  <c r="J26" i="2" s="1"/>
  <c r="I27" i="2"/>
  <c r="J27" i="2" s="1"/>
  <c r="I28" i="2"/>
  <c r="I29" i="2"/>
  <c r="I30" i="2"/>
  <c r="J30" i="2" s="1"/>
  <c r="I31" i="2"/>
  <c r="J31" i="2" s="1"/>
  <c r="I32" i="2"/>
  <c r="I33" i="2"/>
  <c r="I34" i="2"/>
  <c r="J34" i="2" s="1"/>
  <c r="I35" i="2"/>
  <c r="J35" i="2" s="1"/>
  <c r="I36" i="2"/>
  <c r="I37" i="2"/>
  <c r="I38" i="2"/>
  <c r="J38" i="2" s="1"/>
  <c r="I39" i="2"/>
  <c r="J39" i="2" s="1"/>
  <c r="I40" i="2"/>
  <c r="I41" i="2"/>
  <c r="I42" i="2"/>
  <c r="J42" i="2" s="1"/>
  <c r="I43" i="2"/>
  <c r="J43" i="2" s="1"/>
  <c r="I44" i="2"/>
  <c r="I45" i="2"/>
  <c r="I46" i="2"/>
  <c r="J46" i="2" s="1"/>
  <c r="I47" i="2"/>
  <c r="J47" i="2" s="1"/>
  <c r="I48" i="2"/>
  <c r="I49" i="2"/>
  <c r="I50" i="2"/>
  <c r="J50" i="2" s="1"/>
  <c r="I51" i="2"/>
  <c r="J51" i="2" s="1"/>
  <c r="I52" i="2"/>
  <c r="I53" i="2"/>
  <c r="I54" i="2"/>
  <c r="J54" i="2" s="1"/>
  <c r="I55" i="2"/>
  <c r="J55" i="2" s="1"/>
  <c r="I56" i="2"/>
  <c r="I57" i="2"/>
  <c r="I58" i="2"/>
  <c r="J58" i="2" s="1"/>
  <c r="I59" i="2"/>
  <c r="J59" i="2" s="1"/>
  <c r="I60" i="2"/>
  <c r="I61" i="2"/>
  <c r="I62" i="2"/>
  <c r="J62" i="2" s="1"/>
  <c r="I63" i="2"/>
  <c r="J63" i="2" s="1"/>
  <c r="I64" i="2"/>
  <c r="I65" i="2"/>
  <c r="I66" i="2"/>
  <c r="J66" i="2" s="1"/>
  <c r="I67" i="2"/>
  <c r="J67" i="2" s="1"/>
  <c r="I68" i="2"/>
  <c r="I69" i="2"/>
  <c r="I70" i="2"/>
  <c r="J70" i="2" s="1"/>
  <c r="I71" i="2"/>
  <c r="J71" i="2" s="1"/>
  <c r="I72" i="2"/>
  <c r="I73" i="2"/>
  <c r="I74" i="2"/>
  <c r="J74" i="2" s="1"/>
  <c r="I75" i="2"/>
  <c r="J75" i="2" s="1"/>
  <c r="I76" i="2"/>
  <c r="I77" i="2"/>
  <c r="I78" i="2"/>
  <c r="J78" i="2" s="1"/>
  <c r="I79" i="2"/>
  <c r="J79" i="2" s="1"/>
  <c r="I80" i="2"/>
  <c r="I81" i="2"/>
  <c r="I82" i="2"/>
  <c r="J82" i="2" s="1"/>
  <c r="I83" i="2"/>
  <c r="J83" i="2" s="1"/>
  <c r="I84" i="2"/>
  <c r="I85" i="2"/>
  <c r="I86" i="2"/>
  <c r="J86" i="2" s="1"/>
  <c r="I87" i="2"/>
  <c r="J87" i="2" s="1"/>
  <c r="I88" i="2"/>
  <c r="I89" i="2"/>
  <c r="I90" i="2"/>
  <c r="J90" i="2" s="1"/>
  <c r="I91" i="2"/>
  <c r="J91" i="2" s="1"/>
  <c r="I92" i="2"/>
  <c r="I93" i="2"/>
  <c r="I94" i="2"/>
  <c r="J94" i="2" s="1"/>
  <c r="I95" i="2"/>
  <c r="J95" i="2" s="1"/>
  <c r="I96" i="2"/>
  <c r="I97" i="2"/>
  <c r="I98" i="2"/>
  <c r="J98" i="2" s="1"/>
  <c r="I99" i="2"/>
  <c r="J99" i="2" s="1"/>
  <c r="I100" i="2"/>
  <c r="I101" i="2"/>
  <c r="I102" i="2"/>
  <c r="J102" i="2" s="1"/>
  <c r="I103" i="2"/>
  <c r="J103" i="2" s="1"/>
  <c r="I104" i="2"/>
  <c r="I105" i="2"/>
  <c r="I106" i="2"/>
  <c r="J106" i="2" s="1"/>
  <c r="I107" i="2"/>
  <c r="J107" i="2" s="1"/>
  <c r="I108" i="2"/>
  <c r="I109" i="2"/>
  <c r="I110" i="2"/>
  <c r="J110" i="2" s="1"/>
  <c r="I111" i="2"/>
  <c r="J111" i="2" s="1"/>
  <c r="I112" i="2"/>
  <c r="I113" i="2"/>
  <c r="I114" i="2"/>
  <c r="J114" i="2" s="1"/>
  <c r="I115" i="2"/>
  <c r="J115" i="2" s="1"/>
  <c r="I116" i="2"/>
  <c r="I117" i="2"/>
  <c r="I118" i="2"/>
  <c r="J118" i="2" s="1"/>
  <c r="I119" i="2"/>
  <c r="J119" i="2" s="1"/>
  <c r="I120" i="2"/>
  <c r="I121" i="2"/>
  <c r="I122" i="2"/>
  <c r="J122" i="2" s="1"/>
  <c r="I123" i="2"/>
  <c r="J123" i="2" s="1"/>
  <c r="I124" i="2"/>
  <c r="I125" i="2"/>
  <c r="I126" i="2"/>
  <c r="J126" i="2" s="1"/>
  <c r="I127" i="2"/>
  <c r="J127" i="2" s="1"/>
  <c r="I128" i="2"/>
  <c r="I129" i="2"/>
  <c r="I130" i="2"/>
  <c r="J130" i="2" s="1"/>
  <c r="I131" i="2"/>
  <c r="J131" i="2" s="1"/>
  <c r="I132" i="2"/>
  <c r="I133" i="2"/>
  <c r="I134" i="2"/>
  <c r="J134" i="2" s="1"/>
  <c r="I135" i="2"/>
  <c r="J135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2" i="2"/>
  <c r="H8" i="5" l="1"/>
  <c r="G8" i="5"/>
  <c r="H56" i="5"/>
  <c r="G56" i="5"/>
  <c r="H88" i="5"/>
  <c r="G88" i="5"/>
  <c r="H120" i="5"/>
  <c r="G120" i="5"/>
  <c r="H4" i="5"/>
  <c r="G4" i="5"/>
  <c r="H20" i="5"/>
  <c r="G20" i="5"/>
  <c r="H36" i="5"/>
  <c r="G36" i="5"/>
  <c r="G52" i="5"/>
  <c r="H52" i="5"/>
  <c r="H68" i="5"/>
  <c r="G68" i="5"/>
  <c r="H84" i="5"/>
  <c r="G84" i="5"/>
  <c r="H100" i="5"/>
  <c r="G100" i="5"/>
  <c r="G116" i="5"/>
  <c r="H116" i="5"/>
  <c r="H132" i="5"/>
  <c r="G132" i="5"/>
  <c r="H40" i="5"/>
  <c r="G40" i="5"/>
  <c r="G72" i="5"/>
  <c r="H72" i="5"/>
  <c r="G104" i="5"/>
  <c r="H104" i="5"/>
  <c r="H16" i="5"/>
  <c r="G16" i="5"/>
  <c r="G32" i="5"/>
  <c r="H32" i="5"/>
  <c r="G48" i="5"/>
  <c r="H48" i="5"/>
  <c r="H64" i="5"/>
  <c r="G64" i="5"/>
  <c r="H80" i="5"/>
  <c r="G80" i="5"/>
  <c r="H96" i="5"/>
  <c r="G96" i="5"/>
  <c r="H112" i="5"/>
  <c r="G112" i="5"/>
  <c r="H128" i="5"/>
  <c r="G128" i="5"/>
  <c r="G24" i="5"/>
  <c r="H24" i="5"/>
  <c r="G12" i="5"/>
  <c r="H12" i="5"/>
  <c r="H28" i="5"/>
  <c r="G28" i="5"/>
  <c r="H44" i="5"/>
  <c r="G44" i="5"/>
  <c r="H60" i="5"/>
  <c r="G60" i="5"/>
  <c r="G76" i="5"/>
  <c r="H76" i="5"/>
  <c r="G92" i="5"/>
  <c r="H92" i="5"/>
  <c r="H108" i="5"/>
  <c r="G108" i="5"/>
  <c r="G124" i="5"/>
  <c r="H124" i="5"/>
  <c r="G3" i="5"/>
  <c r="G7" i="5"/>
  <c r="G11" i="5"/>
  <c r="G15" i="5"/>
  <c r="G19" i="5"/>
  <c r="G23" i="5"/>
  <c r="G27" i="5"/>
  <c r="G31" i="5"/>
  <c r="G35" i="5"/>
  <c r="G39" i="5"/>
  <c r="G43" i="5"/>
  <c r="G47" i="5"/>
  <c r="G51" i="5"/>
  <c r="G55" i="5"/>
  <c r="G59" i="5"/>
  <c r="G63" i="5"/>
  <c r="G67" i="5"/>
  <c r="G71" i="5"/>
  <c r="G75" i="5"/>
  <c r="G79" i="5"/>
  <c r="G83" i="5"/>
  <c r="G87" i="5"/>
  <c r="G91" i="5"/>
  <c r="G95" i="5"/>
  <c r="G99" i="5"/>
  <c r="G103" i="5"/>
  <c r="G107" i="5"/>
  <c r="G111" i="5"/>
  <c r="G115" i="5"/>
  <c r="G119" i="5"/>
  <c r="G123" i="5"/>
  <c r="G127" i="5"/>
  <c r="G131" i="5"/>
  <c r="G13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2B9105-7CC5-458A-A29E-08F9971531FD}" name="transport" type="6" refreshedVersion="6" background="1" saveData="1">
    <textPr codePage="852" sourceFile="C:\Users\Ignacy\Desktop\my_exam_practice\Matury\2017 czerwiec\transport.txt">
      <textFields count="6">
        <textField type="text"/>
        <textField/>
        <textField/>
        <textField type="text"/>
        <textField/>
        <textField type="YMD"/>
      </textFields>
    </textPr>
  </connection>
  <connection id="2" xr16:uid="{3C2B3AFE-2738-49C6-B1ED-3CE054A6D6C7}" name="transport1" type="6" refreshedVersion="6" background="1" saveData="1">
    <textPr codePage="852" sourceFile="C:\Users\Ignacy\Desktop\my_exam_practice\Matury\2017 czerwiec\transport.txt">
      <textFields count="6">
        <textField type="text"/>
        <textField/>
        <textField/>
        <textField type="text"/>
        <textField/>
        <textField type="YMD"/>
      </textFields>
    </textPr>
  </connection>
  <connection id="3" xr16:uid="{F7A5C4E1-0BFB-4AA4-A391-37475E699601}" name="transport11" type="6" refreshedVersion="6" background="1" saveData="1">
    <textPr codePage="852" sourceFile="C:\Users\Ignacy\Desktop\my_exam_practice\Matury\2017 czerwiec\transport.txt">
      <textFields count="6">
        <textField type="text"/>
        <textField/>
        <textField/>
        <textField type="text"/>
        <textField/>
        <textField type="YMD"/>
      </textFields>
    </textPr>
  </connection>
</connections>
</file>

<file path=xl/sharedStrings.xml><?xml version="1.0" encoding="utf-8"?>
<sst xmlns="http://schemas.openxmlformats.org/spreadsheetml/2006/main" count="1630" uniqueCount="244">
  <si>
    <t>Marka_i_model</t>
  </si>
  <si>
    <t>Rok_produkcji</t>
  </si>
  <si>
    <t>Cena_zakupu</t>
  </si>
  <si>
    <t>Nr_rejestracyjny</t>
  </si>
  <si>
    <t>Przebieg</t>
  </si>
  <si>
    <t>Data_ostatniego_remontu</t>
  </si>
  <si>
    <t>Iveco Strails</t>
  </si>
  <si>
    <t>ERA 210 TR</t>
  </si>
  <si>
    <t>ERA 211 TR</t>
  </si>
  <si>
    <t>ERA 212 TR</t>
  </si>
  <si>
    <t>ERA 213 TR</t>
  </si>
  <si>
    <t>ERA 209 TR</t>
  </si>
  <si>
    <t>Mercedes Axor</t>
  </si>
  <si>
    <t>ERA 223 TR</t>
  </si>
  <si>
    <t>MAN TGA</t>
  </si>
  <si>
    <t>ERA 217 TR</t>
  </si>
  <si>
    <t>Volvo FE</t>
  </si>
  <si>
    <t>ERA 095 TR</t>
  </si>
  <si>
    <t>Volvo FM</t>
  </si>
  <si>
    <t>ERA 093 TR</t>
  </si>
  <si>
    <t>Volvo FMX</t>
  </si>
  <si>
    <t>ERA 094 TR</t>
  </si>
  <si>
    <t>Volvo FH</t>
  </si>
  <si>
    <t>ERA 092 TR</t>
  </si>
  <si>
    <t>ERA 097 TR</t>
  </si>
  <si>
    <t>Iveco 100E</t>
  </si>
  <si>
    <t>ERA 114 TR</t>
  </si>
  <si>
    <t>ERA 108 TR</t>
  </si>
  <si>
    <t>Scania L94</t>
  </si>
  <si>
    <t>ERA 100 TR</t>
  </si>
  <si>
    <t>ERA 101 TR</t>
  </si>
  <si>
    <t>ERA 111 TR</t>
  </si>
  <si>
    <t>ERA 120 TR</t>
  </si>
  <si>
    <t>Renault Premium</t>
  </si>
  <si>
    <t>ERA 110 TR</t>
  </si>
  <si>
    <t>Mercedes Atego</t>
  </si>
  <si>
    <t>ERA 112 TR</t>
  </si>
  <si>
    <t>Scania M93</t>
  </si>
  <si>
    <t>ERA 102 TR</t>
  </si>
  <si>
    <t>ERA 302 TR</t>
  </si>
  <si>
    <t>ERA 096 TR</t>
  </si>
  <si>
    <t>Iveco EuroCargo</t>
  </si>
  <si>
    <t>ERA 104 TR</t>
  </si>
  <si>
    <t>ERA 119 TR</t>
  </si>
  <si>
    <t>ERA 106 TR</t>
  </si>
  <si>
    <t>MAN TGL</t>
  </si>
  <si>
    <t>ERA 117 TR</t>
  </si>
  <si>
    <t>Volvo FL</t>
  </si>
  <si>
    <t>ERA 098 TR</t>
  </si>
  <si>
    <t>ERA 109 TR</t>
  </si>
  <si>
    <t>DAF LF45</t>
  </si>
  <si>
    <t>ERA 115 TR</t>
  </si>
  <si>
    <t>ERA 113 TR</t>
  </si>
  <si>
    <t>ERA 107 TR</t>
  </si>
  <si>
    <t>MAN TGA41</t>
  </si>
  <si>
    <t>ERA 116 TR</t>
  </si>
  <si>
    <t>MAN TGA33</t>
  </si>
  <si>
    <t>ERA 105 TR</t>
  </si>
  <si>
    <t>DAF CF85</t>
  </si>
  <si>
    <t>ERA 103 TR</t>
  </si>
  <si>
    <t>Mercedes Sided</t>
  </si>
  <si>
    <t>ERA 099 TR</t>
  </si>
  <si>
    <t>Mercedes Actros</t>
  </si>
  <si>
    <t>ERA 118 TR</t>
  </si>
  <si>
    <t>ERA 132 TR</t>
  </si>
  <si>
    <t>ERA 142 TR</t>
  </si>
  <si>
    <t>ERA 145 TR</t>
  </si>
  <si>
    <t>Renault Midlum</t>
  </si>
  <si>
    <t>ERA 146 TR</t>
  </si>
  <si>
    <t>ERA 135 TR</t>
  </si>
  <si>
    <t>ERA 136 TR</t>
  </si>
  <si>
    <t>Renault D10</t>
  </si>
  <si>
    <t>ERA 141 TR</t>
  </si>
  <si>
    <t>ERA 340 TR</t>
  </si>
  <si>
    <t>ERA 147 TR</t>
  </si>
  <si>
    <t>ERA 394 TR</t>
  </si>
  <si>
    <t>DAF CF75</t>
  </si>
  <si>
    <t>ERA 143 TR</t>
  </si>
  <si>
    <t>ERA 140 TR</t>
  </si>
  <si>
    <t>DAF CF65</t>
  </si>
  <si>
    <t>ERA 133 TR</t>
  </si>
  <si>
    <t>Iveco TrakkerEuro5</t>
  </si>
  <si>
    <t>ERA 214 TR</t>
  </si>
  <si>
    <t>Renault Magnum</t>
  </si>
  <si>
    <t>ERA 227 TR</t>
  </si>
  <si>
    <t>ERA 228 TR</t>
  </si>
  <si>
    <t>ERA 226 TR</t>
  </si>
  <si>
    <t>ERA 131 TR</t>
  </si>
  <si>
    <t>ERA 144 TR</t>
  </si>
  <si>
    <t>ERA 134 TR</t>
  </si>
  <si>
    <t>ERA 161 TR</t>
  </si>
  <si>
    <t>Renault R385</t>
  </si>
  <si>
    <t>ERA 158 TR</t>
  </si>
  <si>
    <t>ERA 160 TR</t>
  </si>
  <si>
    <t>ERA 159 TR</t>
  </si>
  <si>
    <t>ERA 157 TR</t>
  </si>
  <si>
    <t>ERA 221 TR</t>
  </si>
  <si>
    <t>ERA 225 TR</t>
  </si>
  <si>
    <t>ERA 220 TR</t>
  </si>
  <si>
    <t>ERA 222 TR</t>
  </si>
  <si>
    <t>Renault Pelen</t>
  </si>
  <si>
    <t>ERA 230 TR</t>
  </si>
  <si>
    <t>ERA 229 TR</t>
  </si>
  <si>
    <t>ERA 162 TR</t>
  </si>
  <si>
    <t>Scania R500</t>
  </si>
  <si>
    <t>ERA 237 TR</t>
  </si>
  <si>
    <t>ERA 236 TR</t>
  </si>
  <si>
    <t>ERA 238 TR</t>
  </si>
  <si>
    <t>ERA 240 TR</t>
  </si>
  <si>
    <t>ERA 241 TR</t>
  </si>
  <si>
    <t>ERA 239 TR</t>
  </si>
  <si>
    <t>ERA 168 TR</t>
  </si>
  <si>
    <t>ERA 175 TR</t>
  </si>
  <si>
    <t>ERA 173 TR</t>
  </si>
  <si>
    <t>ERA 166 TR</t>
  </si>
  <si>
    <t>ERA 176 TR</t>
  </si>
  <si>
    <t>ERA 172 TR</t>
  </si>
  <si>
    <t>ERA 169 TR</t>
  </si>
  <si>
    <t>ERA 170 TR</t>
  </si>
  <si>
    <t>Iveco STRALIS</t>
  </si>
  <si>
    <t>ERA 215 TR</t>
  </si>
  <si>
    <t>ERA 216 TR</t>
  </si>
  <si>
    <t>ERA 178 TR</t>
  </si>
  <si>
    <t>Scania R420</t>
  </si>
  <si>
    <t>ERA 232 TR</t>
  </si>
  <si>
    <t>ERA 233 TR</t>
  </si>
  <si>
    <t>ERA 231 TR</t>
  </si>
  <si>
    <t>ERA 234 TR</t>
  </si>
  <si>
    <t>ERA 235 TR</t>
  </si>
  <si>
    <t>Volvo FH13-500</t>
  </si>
  <si>
    <t>ERA 248 TR</t>
  </si>
  <si>
    <t>ERA 177 TR</t>
  </si>
  <si>
    <t>ERA 247 TR</t>
  </si>
  <si>
    <t>MAN TGX</t>
  </si>
  <si>
    <t>ERA 218 TR</t>
  </si>
  <si>
    <t>ERA 174 TR</t>
  </si>
  <si>
    <t>DAF XF460</t>
  </si>
  <si>
    <t>ERA 207 TR</t>
  </si>
  <si>
    <t>ERA 405 TR</t>
  </si>
  <si>
    <t>ERA 204 TR</t>
  </si>
  <si>
    <t>ERA 208 TR</t>
  </si>
  <si>
    <t>ERA 406 TR</t>
  </si>
  <si>
    <t>ERA 171 TR</t>
  </si>
  <si>
    <t>ERA 183 TR</t>
  </si>
  <si>
    <t>ERA 388 TR</t>
  </si>
  <si>
    <t>ERA 188 TR</t>
  </si>
  <si>
    <t>ERA 184 TR</t>
  </si>
  <si>
    <t>ERA 186 TR</t>
  </si>
  <si>
    <t>ERA 185 TR</t>
  </si>
  <si>
    <t>ERA 199 TR</t>
  </si>
  <si>
    <t>ERA 198 TR</t>
  </si>
  <si>
    <t>ERA 200 TR</t>
  </si>
  <si>
    <t>ERA 201 TR</t>
  </si>
  <si>
    <t>ERA 496 TR</t>
  </si>
  <si>
    <t>ERA 497 TR</t>
  </si>
  <si>
    <t>ERA 202 TR</t>
  </si>
  <si>
    <t>ERA 203 TR</t>
  </si>
  <si>
    <t>MAN TGS</t>
  </si>
  <si>
    <t>ERA 187 TR</t>
  </si>
  <si>
    <t>ERA 219 TR</t>
  </si>
  <si>
    <t>MAN TGA18</t>
  </si>
  <si>
    <t>ERA 193 TR</t>
  </si>
  <si>
    <t>ERA 195 TR</t>
  </si>
  <si>
    <t>ERA 197 TR</t>
  </si>
  <si>
    <t>ERA 194 TR</t>
  </si>
  <si>
    <t>ERA 196 TR</t>
  </si>
  <si>
    <t>ERA 393 TR</t>
  </si>
  <si>
    <t>ERA 494 TR</t>
  </si>
  <si>
    <t>ERA 495 TR</t>
  </si>
  <si>
    <t>ERA 192 TR</t>
  </si>
  <si>
    <t>ERA 205 TR</t>
  </si>
  <si>
    <t>ERA 206 TR</t>
  </si>
  <si>
    <t>Volvo 2015Euro6M</t>
  </si>
  <si>
    <t>ERA 242 TR</t>
  </si>
  <si>
    <t>ERA 243 TR</t>
  </si>
  <si>
    <t>ERA 244 TR</t>
  </si>
  <si>
    <t>ERA 245 TR</t>
  </si>
  <si>
    <t>ERA 246 TR</t>
  </si>
  <si>
    <t>Amortyzacja lat</t>
  </si>
  <si>
    <t>Amortyzacja przebieg</t>
  </si>
  <si>
    <t>Suma amor</t>
  </si>
  <si>
    <t>5.1 a</t>
  </si>
  <si>
    <t>Z lat</t>
  </si>
  <si>
    <t>Z przebieg</t>
  </si>
  <si>
    <t>Wartość po</t>
  </si>
  <si>
    <t>Etykiety wierszy</t>
  </si>
  <si>
    <t>Suma końcowa</t>
  </si>
  <si>
    <t>Etykiety kolumn</t>
  </si>
  <si>
    <t>DAF CF65 Suma</t>
  </si>
  <si>
    <t>DAF CF75 Suma</t>
  </si>
  <si>
    <t>DAF CF85 Suma</t>
  </si>
  <si>
    <t>DAF LF45 Suma</t>
  </si>
  <si>
    <t>DAF XF460 Suma</t>
  </si>
  <si>
    <t>Iveco 100E Suma</t>
  </si>
  <si>
    <t>Iveco EuroCargo Suma</t>
  </si>
  <si>
    <t>Iveco Strails Suma</t>
  </si>
  <si>
    <t>Iveco STRALIS Suma</t>
  </si>
  <si>
    <t>Iveco TrakkerEuro5 Suma</t>
  </si>
  <si>
    <t>MAN TGA Suma</t>
  </si>
  <si>
    <t>MAN TGA18 Suma</t>
  </si>
  <si>
    <t>MAN TGA33 Suma</t>
  </si>
  <si>
    <t>MAN TGA41 Suma</t>
  </si>
  <si>
    <t>MAN TGL Suma</t>
  </si>
  <si>
    <t>MAN TGS Suma</t>
  </si>
  <si>
    <t>MAN TGX Suma</t>
  </si>
  <si>
    <t>Mercedes Actros Suma</t>
  </si>
  <si>
    <t>Mercedes Atego Suma</t>
  </si>
  <si>
    <t>Mercedes Axor Suma</t>
  </si>
  <si>
    <t>Mercedes Sided Suma</t>
  </si>
  <si>
    <t>Renault D10 Suma</t>
  </si>
  <si>
    <t>Renault Magnum Suma</t>
  </si>
  <si>
    <t>Renault Midlum Suma</t>
  </si>
  <si>
    <t>Renault Pelen Suma</t>
  </si>
  <si>
    <t>Renault Premium Suma</t>
  </si>
  <si>
    <t>Renault R385 Suma</t>
  </si>
  <si>
    <t>Scania L94 Suma</t>
  </si>
  <si>
    <t>Scania M93 Suma</t>
  </si>
  <si>
    <t>Scania R420 Suma</t>
  </si>
  <si>
    <t>Scania R500 Suma</t>
  </si>
  <si>
    <t>Volvo 2015Euro6M Suma</t>
  </si>
  <si>
    <t>Volvo FE Suma</t>
  </si>
  <si>
    <t>Volvo FH Suma</t>
  </si>
  <si>
    <t>Volvo FH13-500 Suma</t>
  </si>
  <si>
    <t>Volvo FL Suma</t>
  </si>
  <si>
    <t>Volvo FM Suma</t>
  </si>
  <si>
    <t>Volvo FMX Suma</t>
  </si>
  <si>
    <t>Samochód:</t>
  </si>
  <si>
    <t>Spacja na</t>
  </si>
  <si>
    <t>Marka</t>
  </si>
  <si>
    <t>Model</t>
  </si>
  <si>
    <t xml:space="preserve">DAF </t>
  </si>
  <si>
    <t xml:space="preserve">Iveco </t>
  </si>
  <si>
    <t xml:space="preserve">MAN </t>
  </si>
  <si>
    <t xml:space="preserve">Mercedes </t>
  </si>
  <si>
    <t xml:space="preserve">Renault </t>
  </si>
  <si>
    <t xml:space="preserve">Scania </t>
  </si>
  <si>
    <t xml:space="preserve">Volvo </t>
  </si>
  <si>
    <t>Liczba z Model</t>
  </si>
  <si>
    <t>Średnia z Przebieg</t>
  </si>
  <si>
    <t>5.2 a</t>
  </si>
  <si>
    <t>5.2 b</t>
  </si>
  <si>
    <t>Ile dni upłyneło</t>
  </si>
  <si>
    <t>data</t>
  </si>
  <si>
    <t>Wartość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</si>
</sst>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49" fontId="0" fillId="2" borderId="0" xfId="0" applyNumberFormat="1" applyFill="1"/>
    <xf numFmtId="14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[Firma transportowa.xlsx]5.2!Tabela przestawna3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przebieg każdej marki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'5.2'!$L$13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'5.2'!$K$14:$K$21</c:f>
              <c:strCache>
                <c:ptCount val="7"/>
                <c:pt idx="0">
                  <c:v>DAF </c:v>
                </c:pt>
                <c:pt idx="1">
                  <c:v>Iveco </c:v>
                </c:pt>
                <c:pt idx="2">
                  <c:v>MAN </c:v>
                </c:pt>
                <c:pt idx="3">
                  <c:v>Mercedes </c:v>
                </c:pt>
                <c:pt idx="4">
                  <c:v>Renault </c:v>
                </c:pt>
                <c:pt idx="5">
                  <c:v>Scania </c:v>
                </c:pt>
                <c:pt idx="6">
                  <c:v>Volvo </c:v>
                </c:pt>
              </c:strCache>
            </c:strRef>
          </c:cat>
          <c:val>
            <c:numRef>
              <c:f>'5.2'!$L$14:$L$21</c:f>
              <c:numCache>
                <c:formatCode>0</c:formatCode>
                <c:ptCount val="7"/>
                <c:pt idx="0">
                  <c:v>273239.59999999998</c:v>
                </c:pt>
                <c:pt idx="1">
                  <c:v>657434.5</c:v>
                </c:pt>
                <c:pt idx="2">
                  <c:v>289637.27777777775</c:v>
                </c:pt>
                <c:pt idx="3">
                  <c:v>486545.8823529412</c:v>
                </c:pt>
                <c:pt idx="4">
                  <c:v>519936.0588235294</c:v>
                </c:pt>
                <c:pt idx="5">
                  <c:v>557117.6470588235</c:v>
                </c:pt>
                <c:pt idx="6">
                  <c:v>307130.4347826087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36-403D-98BD-7471E7405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055168"/>
        <c:axId val="664504960"/>
      </c:barChart>
      <c:catAx>
        <c:axId val="67705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Marka</a:t>
                </a:r>
              </a:p>
            </c:rich>
          </c:tx>
          <c:layout>
            <c:manualLayout>
              <c:xMode val="edge"/>
              <c:yMode val="edge"/>
              <c:x val="0.43791316710411199"/>
              <c:y val="0.865812190142898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504960"/>
        <c:crosses val="autoZero"/>
        <c:auto val="1"/>
        <c:lblAlgn val="ctr"/>
        <c:lblOffset val="100"/>
        <c:noMultiLvlLbl val="0"/>
      </c:catAx>
      <c:valAx>
        <c:axId val="6645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przebieg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705516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22</xdr:row>
      <xdr:rowOff>42862</xdr:rowOff>
    </xdr:from>
    <xdr:to>
      <xdr:col>13</xdr:col>
      <xdr:colOff>1114425</xdr:colOff>
      <xdr:row>40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4F8FD62-1521-4420-B022-CB753B468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" refreshedDate="43879.860863425929" createdVersion="6" refreshedVersion="6" minRefreshableVersion="3" recordCount="134" xr:uid="{D2149AEA-7967-410E-983B-10B19F2A6924}">
  <cacheSource type="worksheet">
    <worksheetSource ref="A1:J135" sheet="5.1"/>
  </cacheSource>
  <cacheFields count="10">
    <cacheField name="Marka_i_model" numFmtId="49">
      <sharedItems count="38">
        <s v="Iveco Strails"/>
        <s v="Mercedes Axor"/>
        <s v="MAN TGA"/>
        <s v="Volvo FE"/>
        <s v="Volvo FM"/>
        <s v="Volvo FMX"/>
        <s v="Volvo FH"/>
        <s v="Iveco 100E"/>
        <s v="Scania L94"/>
        <s v="Renault Premium"/>
        <s v="Mercedes Atego"/>
        <s v="Scania M93"/>
        <s v="Iveco EuroCargo"/>
        <s v="MAN TGL"/>
        <s v="Volvo FL"/>
        <s v="DAF LF45"/>
        <s v="MAN TGA41"/>
        <s v="MAN TGA33"/>
        <s v="DAF CF85"/>
        <s v="Mercedes Sided"/>
        <s v="Mercedes Actros"/>
        <s v="Renault Midlum"/>
        <s v="Renault D10"/>
        <s v="DAF CF75"/>
        <s v="DAF CF65"/>
        <s v="Iveco TrakkerEuro5"/>
        <s v="Renault Magnum"/>
        <s v="Renault R385"/>
        <s v="Renault Pelen"/>
        <s v="Scania R500"/>
        <s v="Iveco STRALIS"/>
        <s v="Scania R420"/>
        <s v="Volvo FH13-500"/>
        <s v="MAN TGX"/>
        <s v="DAF XF460"/>
        <s v="MAN TGS"/>
        <s v="MAN TGA18"/>
        <s v="Volvo 2015Euro6M"/>
      </sharedItems>
    </cacheField>
    <cacheField name="Rok_produkcji" numFmtId="0">
      <sharedItems containsSemiMixedTypes="0" containsString="0" containsNumber="1" containsInteger="1" minValue="2006" maxValue="2015"/>
    </cacheField>
    <cacheField name="Cena_zakupu" numFmtId="0">
      <sharedItems containsSemiMixedTypes="0" containsString="0" containsNumber="1" containsInteger="1" minValue="37000" maxValue="360000"/>
    </cacheField>
    <cacheField name="Nr_rejestracyjny" numFmtId="49">
      <sharedItems count="134">
        <s v="ERA 210 TR"/>
        <s v="ERA 211 TR"/>
        <s v="ERA 212 TR"/>
        <s v="ERA 213 TR"/>
        <s v="ERA 209 TR"/>
        <s v="ERA 223 TR"/>
        <s v="ERA 217 TR"/>
        <s v="ERA 095 TR"/>
        <s v="ERA 093 TR"/>
        <s v="ERA 094 TR"/>
        <s v="ERA 092 TR"/>
        <s v="ERA 097 TR"/>
        <s v="ERA 114 TR"/>
        <s v="ERA 108 TR"/>
        <s v="ERA 100 TR"/>
        <s v="ERA 101 TR"/>
        <s v="ERA 111 TR"/>
        <s v="ERA 120 TR"/>
        <s v="ERA 110 TR"/>
        <s v="ERA 112 TR"/>
        <s v="ERA 102 TR"/>
        <s v="ERA 302 TR"/>
        <s v="ERA 096 TR"/>
        <s v="ERA 104 TR"/>
        <s v="ERA 119 TR"/>
        <s v="ERA 106 TR"/>
        <s v="ERA 117 TR"/>
        <s v="ERA 098 TR"/>
        <s v="ERA 109 TR"/>
        <s v="ERA 115 TR"/>
        <s v="ERA 113 TR"/>
        <s v="ERA 107 TR"/>
        <s v="ERA 116 TR"/>
        <s v="ERA 105 TR"/>
        <s v="ERA 103 TR"/>
        <s v="ERA 099 TR"/>
        <s v="ERA 118 TR"/>
        <s v="ERA 132 TR"/>
        <s v="ERA 142 TR"/>
        <s v="ERA 145 TR"/>
        <s v="ERA 146 TR"/>
        <s v="ERA 135 TR"/>
        <s v="ERA 136 TR"/>
        <s v="ERA 141 TR"/>
        <s v="ERA 340 TR"/>
        <s v="ERA 147 TR"/>
        <s v="ERA 394 TR"/>
        <s v="ERA 143 TR"/>
        <s v="ERA 140 TR"/>
        <s v="ERA 133 TR"/>
        <s v="ERA 214 TR"/>
        <s v="ERA 227 TR"/>
        <s v="ERA 228 TR"/>
        <s v="ERA 226 TR"/>
        <s v="ERA 131 TR"/>
        <s v="ERA 144 TR"/>
        <s v="ERA 134 TR"/>
        <s v="ERA 161 TR"/>
        <s v="ERA 158 TR"/>
        <s v="ERA 160 TR"/>
        <s v="ERA 159 TR"/>
        <s v="ERA 157 TR"/>
        <s v="ERA 221 TR"/>
        <s v="ERA 225 TR"/>
        <s v="ERA 220 TR"/>
        <s v="ERA 222 TR"/>
        <s v="ERA 230 TR"/>
        <s v="ERA 229 TR"/>
        <s v="ERA 162 TR"/>
        <s v="ERA 237 TR"/>
        <s v="ERA 236 TR"/>
        <s v="ERA 238 TR"/>
        <s v="ERA 240 TR"/>
        <s v="ERA 241 TR"/>
        <s v="ERA 239 TR"/>
        <s v="ERA 168 TR"/>
        <s v="ERA 175 TR"/>
        <s v="ERA 173 TR"/>
        <s v="ERA 166 TR"/>
        <s v="ERA 176 TR"/>
        <s v="ERA 172 TR"/>
        <s v="ERA 169 TR"/>
        <s v="ERA 170 TR"/>
        <s v="ERA 215 TR"/>
        <s v="ERA 216 TR"/>
        <s v="ERA 178 TR"/>
        <s v="ERA 232 TR"/>
        <s v="ERA 233 TR"/>
        <s v="ERA 231 TR"/>
        <s v="ERA 234 TR"/>
        <s v="ERA 235 TR"/>
        <s v="ERA 248 TR"/>
        <s v="ERA 177 TR"/>
        <s v="ERA 247 TR"/>
        <s v="ERA 218 TR"/>
        <s v="ERA 174 TR"/>
        <s v="ERA 207 TR"/>
        <s v="ERA 405 TR"/>
        <s v="ERA 204 TR"/>
        <s v="ERA 208 TR"/>
        <s v="ERA 406 TR"/>
        <s v="ERA 171 TR"/>
        <s v="ERA 183 TR"/>
        <s v="ERA 388 TR"/>
        <s v="ERA 188 TR"/>
        <s v="ERA 184 TR"/>
        <s v="ERA 186 TR"/>
        <s v="ERA 185 TR"/>
        <s v="ERA 199 TR"/>
        <s v="ERA 198 TR"/>
        <s v="ERA 200 TR"/>
        <s v="ERA 201 TR"/>
        <s v="ERA 496 TR"/>
        <s v="ERA 497 TR"/>
        <s v="ERA 202 TR"/>
        <s v="ERA 203 TR"/>
        <s v="ERA 187 TR"/>
        <s v="ERA 219 TR"/>
        <s v="ERA 193 TR"/>
        <s v="ERA 195 TR"/>
        <s v="ERA 197 TR"/>
        <s v="ERA 194 TR"/>
        <s v="ERA 196 TR"/>
        <s v="ERA 393 TR"/>
        <s v="ERA 494 TR"/>
        <s v="ERA 495 TR"/>
        <s v="ERA 192 TR"/>
        <s v="ERA 205 TR"/>
        <s v="ERA 206 TR"/>
        <s v="ERA 242 TR"/>
        <s v="ERA 243 TR"/>
        <s v="ERA 244 TR"/>
        <s v="ERA 245 TR"/>
        <s v="ERA 246 TR"/>
      </sharedItems>
    </cacheField>
    <cacheField name="Przebieg" numFmtId="0">
      <sharedItems containsSemiMixedTypes="0" containsString="0" containsNumber="1" containsInteger="1" minValue="91000" maxValue="1260000"/>
    </cacheField>
    <cacheField name="Data_ostatniego_remontu" numFmtId="14">
      <sharedItems containsSemiMixedTypes="0" containsNonDate="0" containsDate="1" containsString="0" minDate="2015-01-10T00:00:00" maxDate="2016-12-31T00:00:00"/>
    </cacheField>
    <cacheField name="Amortyzacja lat" numFmtId="0">
      <sharedItems containsSemiMixedTypes="0" containsString="0" containsNumber="1" minValue="9560" maxValue="116400"/>
    </cacheField>
    <cacheField name="Amortyzacja przebieg" numFmtId="0">
      <sharedItems containsSemiMixedTypes="0" containsString="0" containsNumber="1" minValue="0" maxValue="98400"/>
    </cacheField>
    <cacheField name="Suma amor" numFmtId="0">
      <sharedItems containsSemiMixedTypes="0" containsString="0" containsNumber="1" minValue="13384" maxValue="200900"/>
    </cacheField>
    <cacheField name="Wartość po" numFmtId="0">
      <sharedItems containsSemiMixedTypes="0" containsString="0" containsNumber="1" minValue="-2577" maxValue="309600" count="108">
        <n v="-2577"/>
        <n v="4295"/>
        <n v="7731"/>
        <n v="11167"/>
        <n v="4100"/>
        <n v="35640"/>
        <n v="25199.61"/>
        <n v="24940"/>
        <n v="39480"/>
        <n v="38270"/>
        <n v="27110.16"/>
        <n v="16320"/>
        <n v="27670.16"/>
        <n v="19012"/>
        <n v="20800"/>
        <n v="19292"/>
        <n v="28320"/>
        <n v="21560"/>
        <n v="20400"/>
        <n v="37920"/>
        <n v="43160"/>
        <n v="41343.839999999997"/>
        <n v="43200"/>
        <n v="43680"/>
        <n v="59488"/>
        <n v="58960"/>
        <n v="59400"/>
        <n v="63254.399999999994"/>
        <n v="69960"/>
        <n v="78144"/>
        <n v="94528"/>
        <n v="101592.4"/>
        <n v="109390.39999999999"/>
        <n v="110400"/>
        <n v="162960"/>
        <n v="10730"/>
        <n v="21639.899999999998"/>
        <n v="24420"/>
        <n v="39000"/>
        <n v="24360"/>
        <n v="40870"/>
        <n v="39909"/>
        <n v="47880"/>
        <n v="48760"/>
        <n v="50730"/>
        <n v="61100"/>
        <n v="64637.999999999993"/>
        <n v="76950"/>
        <n v="91200"/>
        <n v="76850"/>
        <n v="87450"/>
        <n v="112699.99999999999"/>
        <n v="122429.99999999999"/>
        <n v="156770"/>
        <n v="19000"/>
        <n v="35154"/>
        <n v="35774"/>
        <n v="38940"/>
        <n v="43094"/>
        <n v="88200"/>
        <n v="96600"/>
        <n v="92399.999999999985"/>
        <n v="101199.99999999999"/>
        <n v="129584.4"/>
        <n v="102900"/>
        <n v="112700"/>
        <n v="122499.99999999999"/>
        <n v="25092.9"/>
        <n v="32696"/>
        <n v="37170"/>
        <n v="32680"/>
        <n v="54893.79"/>
        <n v="73700"/>
        <n v="82391.399999999994"/>
        <n v="90786.34"/>
        <n v="91350"/>
        <n v="103194"/>
        <n v="100650"/>
        <n v="107970"/>
        <n v="115500"/>
        <n v="131567.9"/>
        <n v="123900"/>
        <n v="124077"/>
        <n v="136290"/>
        <n v="151200"/>
        <n v="160800"/>
        <n v="170400"/>
        <n v="205900"/>
        <n v="34416"/>
        <n v="54400"/>
        <n v="57600"/>
        <n v="70680"/>
        <n v="97920"/>
        <n v="101120"/>
        <n v="163200"/>
        <n v="172800"/>
        <n v="182400"/>
        <n v="205960"/>
        <n v="75460"/>
        <n v="76230"/>
        <n v="105106.54"/>
        <n v="135918"/>
        <n v="177390"/>
        <n v="194400"/>
        <n v="218700"/>
        <n v="187480"/>
        <n v="221880"/>
        <n v="3096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" refreshedDate="43879.868510069442" createdVersion="6" refreshedVersion="6" minRefreshableVersion="3" recordCount="134" xr:uid="{C13604FF-7172-4722-B857-CB1F873E1178}">
  <cacheSource type="worksheet">
    <worksheetSource ref="A1:H135" sheet="5.2"/>
  </cacheSource>
  <cacheFields count="8">
    <cacheField name="Marka_i_model" numFmtId="49">
      <sharedItems count="38">
        <s v="Iveco Strails"/>
        <s v="Mercedes Axor"/>
        <s v="MAN TGA"/>
        <s v="Volvo FE"/>
        <s v="Volvo FM"/>
        <s v="Volvo FMX"/>
        <s v="Volvo FH"/>
        <s v="Iveco 100E"/>
        <s v="Scania L94"/>
        <s v="Renault Premium"/>
        <s v="Mercedes Atego"/>
        <s v="Scania M93"/>
        <s v="Iveco EuroCargo"/>
        <s v="MAN TGL"/>
        <s v="Volvo FL"/>
        <s v="DAF LF45"/>
        <s v="MAN TGA41"/>
        <s v="MAN TGA33"/>
        <s v="DAF CF85"/>
        <s v="Mercedes Sided"/>
        <s v="Mercedes Actros"/>
        <s v="Renault Midlum"/>
        <s v="Renault D10"/>
        <s v="DAF CF75"/>
        <s v="DAF CF65"/>
        <s v="Iveco TrakkerEuro5"/>
        <s v="Renault Magnum"/>
        <s v="Renault R385"/>
        <s v="Renault Pelen"/>
        <s v="Scania R500"/>
        <s v="Iveco STRALIS"/>
        <s v="Scania R420"/>
        <s v="Volvo FH13-500"/>
        <s v="MAN TGX"/>
        <s v="DAF XF460"/>
        <s v="MAN TGS"/>
        <s v="MAN TGA18"/>
        <s v="Volvo 2015Euro6M"/>
      </sharedItems>
    </cacheField>
    <cacheField name="Rok_produkcji" numFmtId="0">
      <sharedItems containsSemiMixedTypes="0" containsString="0" containsNumber="1" containsInteger="1" minValue="2006" maxValue="2015"/>
    </cacheField>
    <cacheField name="Cena_zakupu" numFmtId="0">
      <sharedItems containsSemiMixedTypes="0" containsString="0" containsNumber="1" containsInteger="1" minValue="37000" maxValue="360000"/>
    </cacheField>
    <cacheField name="Nr_rejestracyjny" numFmtId="49">
      <sharedItems/>
    </cacheField>
    <cacheField name="Przebieg" numFmtId="0">
      <sharedItems containsSemiMixedTypes="0" containsString="0" containsNumber="1" containsInteger="1" minValue="91000" maxValue="1260000"/>
    </cacheField>
    <cacheField name="Spacja na" numFmtId="0">
      <sharedItems containsSemiMixedTypes="0" containsString="0" containsNumber="1" containsInteger="1" minValue="4" maxValue="9"/>
    </cacheField>
    <cacheField name="Marka" numFmtId="0">
      <sharedItems count="7">
        <s v="Iveco "/>
        <s v="Mercedes "/>
        <s v="MAN "/>
        <s v="Volvo "/>
        <s v="Scania "/>
        <s v="Renault "/>
        <s v="DAF "/>
      </sharedItems>
    </cacheField>
    <cacheField name="Model" numFmtId="0">
      <sharedItems count="38">
        <s v="Strails"/>
        <s v="Axor"/>
        <s v="TGA"/>
        <s v="FE"/>
        <s v="FM"/>
        <s v="FMX"/>
        <s v="FH"/>
        <s v="100E"/>
        <s v="L94"/>
        <s v="Premium"/>
        <s v="Atego"/>
        <s v="M93"/>
        <s v="EuroCargo"/>
        <s v="TGL"/>
        <s v="FL"/>
        <s v="LF45"/>
        <s v="TGA41"/>
        <s v="TGA33"/>
        <s v="CF85"/>
        <s v="Sided"/>
        <s v="Actros"/>
        <s v="Midlum"/>
        <s v="D10"/>
        <s v="CF75"/>
        <s v="CF65"/>
        <s v="TrakkerEuro5"/>
        <s v="Magnum"/>
        <s v="R385"/>
        <s v="Pelen"/>
        <s v="R500"/>
        <s v="STRALIS"/>
        <s v="R420"/>
        <s v="FH13-500"/>
        <s v="TGX"/>
        <s v="XF460"/>
        <s v="TGS"/>
        <s v="TGA18"/>
        <s v="2015Euro6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" refreshedDate="43879.873199768517" createdVersion="6" refreshedVersion="6" minRefreshableVersion="3" recordCount="135" xr:uid="{DC9740A3-277F-4AC9-9144-E5899C776434}">
  <cacheSource type="worksheet">
    <worksheetSource ref="A1:H1048576" sheet="5.3"/>
  </cacheSource>
  <cacheFields count="8">
    <cacheField name="Marka_i_model" numFmtId="0">
      <sharedItems containsBlank="1"/>
    </cacheField>
    <cacheField name="Rok_produkcji" numFmtId="0">
      <sharedItems containsString="0" containsBlank="1" containsNumber="1" containsInteger="1" minValue="2006" maxValue="2015" count="11">
        <n v="2006"/>
        <n v="2007"/>
        <n v="2008"/>
        <n v="2009"/>
        <n v="2010"/>
        <n v="2011"/>
        <n v="2012"/>
        <n v="2013"/>
        <n v="2014"/>
        <n v="2015"/>
        <m/>
      </sharedItems>
    </cacheField>
    <cacheField name="Cena_zakupu" numFmtId="0">
      <sharedItems containsString="0" containsBlank="1" containsNumber="1" containsInteger="1" minValue="37000" maxValue="360000"/>
    </cacheField>
    <cacheField name="Nr_rejestracyjny" numFmtId="0">
      <sharedItems containsBlank="1"/>
    </cacheField>
    <cacheField name="Przebieg" numFmtId="0">
      <sharedItems containsString="0" containsBlank="1" containsNumber="1" containsInteger="1" minValue="91000" maxValue="1260000"/>
    </cacheField>
    <cacheField name="Spacja na" numFmtId="0">
      <sharedItems containsString="0" containsBlank="1" containsNumber="1" containsInteger="1" minValue="4" maxValue="9"/>
    </cacheField>
    <cacheField name="Marka" numFmtId="0">
      <sharedItems containsBlank="1" count="8">
        <s v="Iveco "/>
        <s v="Mercedes "/>
        <s v="MAN "/>
        <s v="Volvo "/>
        <s v="Scania "/>
        <s v="Renault "/>
        <s v="DAF "/>
        <m/>
      </sharedItems>
    </cacheField>
    <cacheField name="Model" numFmtId="0">
      <sharedItems containsBlank="1" count="39">
        <s v="Strails"/>
        <s v="Axor"/>
        <s v="TGA"/>
        <s v="FE"/>
        <s v="FM"/>
        <s v="FMX"/>
        <s v="FH"/>
        <s v="100E"/>
        <s v="L94"/>
        <s v="Premium"/>
        <s v="Atego"/>
        <s v="M93"/>
        <s v="EuroCargo"/>
        <s v="TGL"/>
        <s v="FL"/>
        <s v="LF45"/>
        <s v="TGA41"/>
        <s v="TGA33"/>
        <s v="CF85"/>
        <s v="Sided"/>
        <s v="Actros"/>
        <s v="Midlum"/>
        <s v="D10"/>
        <s v="CF75"/>
        <s v="CF65"/>
        <s v="TrakkerEuro5"/>
        <s v="Magnum"/>
        <s v="R385"/>
        <s v="Pelen"/>
        <s v="R500"/>
        <s v="STRALIS"/>
        <s v="R420"/>
        <s v="FH13-500"/>
        <s v="TGX"/>
        <s v="XF460"/>
        <s v="TGS"/>
        <s v="TGA18"/>
        <s v="2015Euro6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x v="0"/>
    <n v="2006"/>
    <n v="85900"/>
    <x v="0"/>
    <n v="1200655"/>
    <d v="2015-01-31T00:00:00"/>
    <n v="47245.000000000007"/>
    <n v="41232"/>
    <n v="88477"/>
    <x v="0"/>
  </r>
  <r>
    <x v="0"/>
    <n v="2006"/>
    <n v="85900"/>
    <x v="1"/>
    <n v="1068570"/>
    <d v="2015-01-25T00:00:00"/>
    <n v="47245.000000000007"/>
    <n v="34360"/>
    <n v="81605"/>
    <x v="1"/>
  </r>
  <r>
    <x v="0"/>
    <n v="2006"/>
    <n v="85900"/>
    <x v="2"/>
    <n v="998704"/>
    <d v="2015-01-24T00:00:00"/>
    <n v="47245.000000000007"/>
    <n v="30924"/>
    <n v="78169"/>
    <x v="2"/>
  </r>
  <r>
    <x v="0"/>
    <n v="2006"/>
    <n v="85900"/>
    <x v="3"/>
    <n v="936780"/>
    <d v="2015-01-24T00:00:00"/>
    <n v="47245.000000000007"/>
    <n v="30924"/>
    <n v="78169"/>
    <x v="2"/>
  </r>
  <r>
    <x v="0"/>
    <n v="2006"/>
    <n v="85900"/>
    <x v="4"/>
    <n v="870233"/>
    <d v="2015-01-30T00:00:00"/>
    <n v="47245.000000000007"/>
    <n v="27488"/>
    <n v="74733"/>
    <x v="3"/>
  </r>
  <r>
    <x v="1"/>
    <n v="2007"/>
    <n v="205000"/>
    <x v="5"/>
    <n v="1260000"/>
    <d v="2016-04-23T00:00:00"/>
    <n v="102500"/>
    <n v="98400"/>
    <n v="200900"/>
    <x v="4"/>
  </r>
  <r>
    <x v="2"/>
    <n v="2007"/>
    <n v="198000"/>
    <x v="6"/>
    <n v="890200"/>
    <d v="2016-05-30T00:00:00"/>
    <n v="99000"/>
    <n v="63360"/>
    <n v="162360"/>
    <x v="5"/>
  </r>
  <r>
    <x v="3"/>
    <n v="2008"/>
    <n v="49411"/>
    <x v="7"/>
    <n v="186000"/>
    <d v="2015-07-25T00:00:00"/>
    <n v="22234.95"/>
    <n v="1976.44"/>
    <n v="24211.39"/>
    <x v="6"/>
  </r>
  <r>
    <x v="4"/>
    <n v="2008"/>
    <n v="58000"/>
    <x v="8"/>
    <n v="306000"/>
    <d v="2015-09-24T00:00:00"/>
    <n v="26100"/>
    <n v="6960"/>
    <n v="33060"/>
    <x v="7"/>
  </r>
  <r>
    <x v="5"/>
    <n v="2008"/>
    <n v="84000"/>
    <x v="9"/>
    <n v="266000"/>
    <d v="2016-01-13T00:00:00"/>
    <n v="37800"/>
    <n v="6720"/>
    <n v="44520"/>
    <x v="8"/>
  </r>
  <r>
    <x v="6"/>
    <n v="2008"/>
    <n v="89000"/>
    <x v="10"/>
    <n v="305000"/>
    <d v="2015-03-12T00:00:00"/>
    <n v="40050"/>
    <n v="10680"/>
    <n v="50730"/>
    <x v="9"/>
  </r>
  <r>
    <x v="3"/>
    <n v="2009"/>
    <n v="48411"/>
    <x v="11"/>
    <n v="190000"/>
    <d v="2015-07-25T00:00:00"/>
    <n v="19364.400000000001"/>
    <n v="1936.44"/>
    <n v="21300.84"/>
    <x v="10"/>
  </r>
  <r>
    <x v="7"/>
    <n v="2009"/>
    <n v="68000"/>
    <x v="12"/>
    <n v="992600"/>
    <d v="2015-06-02T00:00:00"/>
    <n v="27200"/>
    <n v="24480"/>
    <n v="51680"/>
    <x v="11"/>
  </r>
  <r>
    <x v="3"/>
    <n v="2009"/>
    <n v="49411"/>
    <x v="13"/>
    <n v="186000"/>
    <d v="2015-07-25T00:00:00"/>
    <n v="19764.400000000001"/>
    <n v="1976.44"/>
    <n v="21740.84"/>
    <x v="12"/>
  </r>
  <r>
    <x v="8"/>
    <n v="2009"/>
    <n v="67900"/>
    <x v="14"/>
    <n v="850000"/>
    <d v="2015-07-09T00:00:00"/>
    <n v="27160"/>
    <n v="21728"/>
    <n v="48888"/>
    <x v="13"/>
  </r>
  <r>
    <x v="3"/>
    <n v="2009"/>
    <n v="65000"/>
    <x v="15"/>
    <n v="740000"/>
    <d v="2016-01-16T00:00:00"/>
    <n v="26000"/>
    <n v="18200"/>
    <n v="44200"/>
    <x v="14"/>
  </r>
  <r>
    <x v="8"/>
    <n v="2009"/>
    <n v="68900"/>
    <x v="16"/>
    <n v="846000"/>
    <d v="2015-07-09T00:00:00"/>
    <n v="27560"/>
    <n v="22048"/>
    <n v="49608"/>
    <x v="15"/>
  </r>
  <r>
    <x v="4"/>
    <n v="2009"/>
    <n v="59000"/>
    <x v="17"/>
    <n v="302000"/>
    <d v="2015-09-24T00:00:00"/>
    <n v="23600"/>
    <n v="7080"/>
    <n v="30680"/>
    <x v="16"/>
  </r>
  <r>
    <x v="9"/>
    <n v="2009"/>
    <n v="77000"/>
    <x v="18"/>
    <n v="846000"/>
    <d v="2016-01-07T00:00:00"/>
    <n v="30800"/>
    <n v="24640"/>
    <n v="55440"/>
    <x v="17"/>
  </r>
  <r>
    <x v="10"/>
    <n v="2009"/>
    <n v="85000"/>
    <x v="19"/>
    <n v="946000"/>
    <d v="2015-01-10T00:00:00"/>
    <n v="34000"/>
    <n v="30600"/>
    <n v="64600"/>
    <x v="18"/>
  </r>
  <r>
    <x v="11"/>
    <n v="2009"/>
    <n v="79000"/>
    <x v="20"/>
    <n v="390000"/>
    <d v="2016-01-10T00:00:00"/>
    <n v="31600"/>
    <n v="9480"/>
    <n v="41080"/>
    <x v="19"/>
  </r>
  <r>
    <x v="11"/>
    <n v="2009"/>
    <n v="79000"/>
    <x v="21"/>
    <n v="390000"/>
    <d v="2016-01-10T00:00:00"/>
    <n v="31600"/>
    <n v="9480"/>
    <n v="41080"/>
    <x v="19"/>
  </r>
  <r>
    <x v="5"/>
    <n v="2009"/>
    <n v="83000"/>
    <x v="22"/>
    <n v="270000"/>
    <d v="2016-01-13T00:00:00"/>
    <n v="33200"/>
    <n v="6640"/>
    <n v="39840"/>
    <x v="20"/>
  </r>
  <r>
    <x v="12"/>
    <n v="2009"/>
    <n v="86133"/>
    <x v="23"/>
    <n v="380000"/>
    <d v="2015-07-23T00:00:00"/>
    <n v="34453.200000000004"/>
    <n v="10335.960000000001"/>
    <n v="44789.16"/>
    <x v="21"/>
  </r>
  <r>
    <x v="6"/>
    <n v="2009"/>
    <n v="90000"/>
    <x v="24"/>
    <n v="301000"/>
    <d v="2015-03-12T00:00:00"/>
    <n v="36000"/>
    <n v="10800"/>
    <n v="46800"/>
    <x v="22"/>
  </r>
  <r>
    <x v="10"/>
    <n v="2009"/>
    <n v="91000"/>
    <x v="25"/>
    <n v="360000"/>
    <d v="2015-06-19T00:00:00"/>
    <n v="36400"/>
    <n v="10920"/>
    <n v="47320"/>
    <x v="23"/>
  </r>
  <r>
    <x v="13"/>
    <n v="2009"/>
    <n v="114400"/>
    <x v="26"/>
    <n v="226000"/>
    <d v="2015-03-10T00:00:00"/>
    <n v="45760"/>
    <n v="9152"/>
    <n v="54912"/>
    <x v="24"/>
  </r>
  <r>
    <x v="14"/>
    <n v="2009"/>
    <n v="134000"/>
    <x v="27"/>
    <n v="482000"/>
    <d v="2016-01-16T00:00:00"/>
    <n v="53600"/>
    <n v="21440"/>
    <n v="75040"/>
    <x v="25"/>
  </r>
  <r>
    <x v="14"/>
    <n v="2009"/>
    <n v="135000"/>
    <x v="28"/>
    <n v="478000"/>
    <d v="2016-01-16T00:00:00"/>
    <n v="54000"/>
    <n v="21600"/>
    <n v="75600"/>
    <x v="26"/>
  </r>
  <r>
    <x v="15"/>
    <n v="2009"/>
    <n v="131780"/>
    <x v="29"/>
    <n v="306000"/>
    <d v="2015-12-27T00:00:00"/>
    <n v="52712"/>
    <n v="15813.6"/>
    <n v="68525.600000000006"/>
    <x v="27"/>
  </r>
  <r>
    <x v="13"/>
    <n v="2009"/>
    <n v="159000"/>
    <x v="30"/>
    <n v="403000"/>
    <d v="2016-11-07T00:00:00"/>
    <n v="63600"/>
    <n v="25440"/>
    <n v="89040"/>
    <x v="28"/>
  </r>
  <r>
    <x v="9"/>
    <n v="2009"/>
    <n v="162800"/>
    <x v="31"/>
    <n v="370000"/>
    <d v="2015-11-21T00:00:00"/>
    <n v="65120"/>
    <n v="19536"/>
    <n v="84656"/>
    <x v="29"/>
  </r>
  <r>
    <x v="16"/>
    <n v="2009"/>
    <n v="168800"/>
    <x v="32"/>
    <n v="186300"/>
    <d v="2015-09-25T00:00:00"/>
    <n v="67520"/>
    <n v="6752"/>
    <n v="74272"/>
    <x v="30"/>
  </r>
  <r>
    <x v="17"/>
    <n v="2009"/>
    <n v="195370"/>
    <x v="33"/>
    <n v="290000"/>
    <d v="2016-04-07T00:00:00"/>
    <n v="78148"/>
    <n v="15629.6"/>
    <n v="93777.600000000006"/>
    <x v="31"/>
  </r>
  <r>
    <x v="18"/>
    <n v="2009"/>
    <n v="195340"/>
    <x v="34"/>
    <n v="190000"/>
    <d v="2015-10-01T00:00:00"/>
    <n v="78136"/>
    <n v="7813.6"/>
    <n v="85949.6"/>
    <x v="32"/>
  </r>
  <r>
    <x v="19"/>
    <n v="2009"/>
    <n v="230000"/>
    <x v="35"/>
    <n v="305000"/>
    <d v="2015-10-30T00:00:00"/>
    <n v="92000"/>
    <n v="27600"/>
    <n v="119600"/>
    <x v="33"/>
  </r>
  <r>
    <x v="20"/>
    <n v="2009"/>
    <n v="291000"/>
    <x v="36"/>
    <n v="166000"/>
    <d v="2015-10-20T00:00:00"/>
    <n v="116400"/>
    <n v="11640"/>
    <n v="128040"/>
    <x v="34"/>
  </r>
  <r>
    <x v="15"/>
    <n v="2010"/>
    <n v="37000"/>
    <x v="37"/>
    <n v="978000"/>
    <d v="2015-11-01T00:00:00"/>
    <n v="12950.000000000002"/>
    <n v="13320"/>
    <n v="26270"/>
    <x v="35"/>
  </r>
  <r>
    <x v="15"/>
    <n v="2010"/>
    <n v="40830"/>
    <x v="38"/>
    <n v="326000"/>
    <d v="2015-02-27T00:00:00"/>
    <n v="14290.500000000002"/>
    <n v="4899.6000000000004"/>
    <n v="19190.100000000002"/>
    <x v="36"/>
  </r>
  <r>
    <x v="3"/>
    <n v="2010"/>
    <n v="66000"/>
    <x v="39"/>
    <n v="736000"/>
    <d v="2016-01-16T00:00:00"/>
    <n v="23100.000000000004"/>
    <n v="18480"/>
    <n v="41580"/>
    <x v="37"/>
  </r>
  <r>
    <x v="21"/>
    <n v="2010"/>
    <n v="60000"/>
    <x v="40"/>
    <n v="99250"/>
    <d v="2015-08-10T00:00:00"/>
    <n v="21000.000000000004"/>
    <n v="0"/>
    <n v="21000.000000000004"/>
    <x v="38"/>
  </r>
  <r>
    <x v="10"/>
    <n v="2010"/>
    <n v="84000"/>
    <x v="41"/>
    <n v="950000"/>
    <d v="2015-01-25T00:00:00"/>
    <n v="29400.000000000004"/>
    <n v="30240"/>
    <n v="59640"/>
    <x v="39"/>
  </r>
  <r>
    <x v="7"/>
    <n v="2010"/>
    <n v="67000"/>
    <x v="42"/>
    <n v="103260"/>
    <d v="2015-06-02T00:00:00"/>
    <n v="23450.000000000004"/>
    <n v="2680"/>
    <n v="26130.000000000004"/>
    <x v="40"/>
  </r>
  <r>
    <x v="22"/>
    <n v="2010"/>
    <n v="75300"/>
    <x v="43"/>
    <n v="302000"/>
    <d v="2015-06-19T00:00:00"/>
    <n v="26355.000000000004"/>
    <n v="9036"/>
    <n v="35391"/>
    <x v="41"/>
  </r>
  <r>
    <x v="5"/>
    <n v="2010"/>
    <n v="84000"/>
    <x v="44"/>
    <n v="266000"/>
    <d v="2016-01-13T00:00:00"/>
    <n v="29400.000000000004"/>
    <n v="6720"/>
    <n v="36120"/>
    <x v="42"/>
  </r>
  <r>
    <x v="10"/>
    <n v="2010"/>
    <n v="92000"/>
    <x v="45"/>
    <n v="356000"/>
    <d v="2015-06-19T00:00:00"/>
    <n v="32200.000000000004"/>
    <n v="11040"/>
    <n v="43240"/>
    <x v="43"/>
  </r>
  <r>
    <x v="13"/>
    <n v="2010"/>
    <n v="89000"/>
    <x v="46"/>
    <n v="266000"/>
    <d v="2016-01-13T00:00:00"/>
    <n v="31150.000000000004"/>
    <n v="7120"/>
    <n v="38270"/>
    <x v="44"/>
  </r>
  <r>
    <x v="23"/>
    <n v="2010"/>
    <n v="94000"/>
    <x v="47"/>
    <n v="91000"/>
    <d v="2015-09-21T00:00:00"/>
    <n v="32900"/>
    <n v="0"/>
    <n v="32900"/>
    <x v="45"/>
  </r>
  <r>
    <x v="13"/>
    <n v="2010"/>
    <n v="113400"/>
    <x v="48"/>
    <n v="230000"/>
    <d v="2015-03-10T00:00:00"/>
    <n v="39690.000000000007"/>
    <n v="9072"/>
    <n v="48762.000000000007"/>
    <x v="46"/>
  </r>
  <r>
    <x v="24"/>
    <n v="2010"/>
    <n v="135000"/>
    <x v="49"/>
    <n v="251000"/>
    <d v="2015-03-04T00:00:00"/>
    <n v="47250.000000000007"/>
    <n v="10800"/>
    <n v="58050.000000000007"/>
    <x v="47"/>
  </r>
  <r>
    <x v="25"/>
    <n v="2010"/>
    <n v="160000"/>
    <x v="50"/>
    <n v="263000"/>
    <d v="2015-01-24T00:00:00"/>
    <n v="56000.000000000007"/>
    <n v="12800"/>
    <n v="68800"/>
    <x v="48"/>
  </r>
  <r>
    <x v="26"/>
    <n v="2010"/>
    <n v="265000"/>
    <x v="51"/>
    <n v="930000"/>
    <d v="2015-08-20T00:00:00"/>
    <n v="92750.000000000015"/>
    <n v="95400"/>
    <n v="188150"/>
    <x v="49"/>
  </r>
  <r>
    <x v="26"/>
    <n v="2010"/>
    <n v="265000"/>
    <x v="52"/>
    <n v="912000"/>
    <d v="2015-08-20T00:00:00"/>
    <n v="92750.000000000015"/>
    <n v="95400"/>
    <n v="188150"/>
    <x v="49"/>
  </r>
  <r>
    <x v="26"/>
    <n v="2010"/>
    <n v="265000"/>
    <x v="53"/>
    <n v="856000"/>
    <d v="2015-08-20T00:00:00"/>
    <n v="92750.000000000015"/>
    <n v="84800"/>
    <n v="177550"/>
    <x v="50"/>
  </r>
  <r>
    <x v="9"/>
    <n v="2010"/>
    <n v="230000"/>
    <x v="54"/>
    <n v="455000"/>
    <d v="2016-03-10T00:00:00"/>
    <n v="80500.000000000015"/>
    <n v="36800"/>
    <n v="117300.00000000001"/>
    <x v="51"/>
  </r>
  <r>
    <x v="19"/>
    <n v="2010"/>
    <n v="231000"/>
    <x v="55"/>
    <n v="301000"/>
    <d v="2015-10-30T00:00:00"/>
    <n v="80850.000000000015"/>
    <n v="27720"/>
    <n v="108570.00000000001"/>
    <x v="52"/>
  </r>
  <r>
    <x v="20"/>
    <n v="2010"/>
    <n v="257000"/>
    <x v="56"/>
    <n v="164700"/>
    <d v="2015-10-09T00:00:00"/>
    <n v="89950.000000000015"/>
    <n v="10280"/>
    <n v="100230.00000000001"/>
    <x v="53"/>
  </r>
  <r>
    <x v="15"/>
    <n v="2011"/>
    <n v="38000"/>
    <x v="57"/>
    <n v="574000"/>
    <d v="2015-11-01T00:00:00"/>
    <n v="11400.000000000002"/>
    <n v="7600"/>
    <n v="19000"/>
    <x v="54"/>
  </r>
  <r>
    <x v="27"/>
    <n v="2011"/>
    <n v="56700"/>
    <x v="58"/>
    <n v="290000"/>
    <d v="2015-08-20T00:00:00"/>
    <n v="17010.000000000004"/>
    <n v="4536"/>
    <n v="21546.000000000004"/>
    <x v="55"/>
  </r>
  <r>
    <x v="27"/>
    <n v="2011"/>
    <n v="57700"/>
    <x v="59"/>
    <n v="286000"/>
    <d v="2015-08-20T00:00:00"/>
    <n v="17310.000000000004"/>
    <n v="4616"/>
    <n v="21926.000000000004"/>
    <x v="56"/>
  </r>
  <r>
    <x v="21"/>
    <n v="2011"/>
    <n v="59000"/>
    <x v="60"/>
    <n v="103250"/>
    <d v="2015-08-10T00:00:00"/>
    <n v="17700.000000000004"/>
    <n v="2360"/>
    <n v="20060.000000000004"/>
    <x v="57"/>
  </r>
  <r>
    <x v="22"/>
    <n v="2011"/>
    <n v="74300"/>
    <x v="61"/>
    <n v="306000"/>
    <d v="2015-06-19T00:00:00"/>
    <n v="22290.000000000004"/>
    <n v="8916"/>
    <n v="31206.000000000004"/>
    <x v="58"/>
  </r>
  <r>
    <x v="20"/>
    <n v="2011"/>
    <n v="210000"/>
    <x v="62"/>
    <n v="780000"/>
    <d v="2016-04-21T00:00:00"/>
    <n v="63000.000000000007"/>
    <n v="58800"/>
    <n v="121800"/>
    <x v="59"/>
  </r>
  <r>
    <x v="20"/>
    <n v="2011"/>
    <n v="210000"/>
    <x v="63"/>
    <n v="760300"/>
    <d v="2016-04-21T00:00:00"/>
    <n v="63000.000000000007"/>
    <n v="58800"/>
    <n v="121800"/>
    <x v="59"/>
  </r>
  <r>
    <x v="20"/>
    <n v="2011"/>
    <n v="210000"/>
    <x v="64"/>
    <n v="680000"/>
    <d v="2016-04-21T00:00:00"/>
    <n v="63000.000000000007"/>
    <n v="50400"/>
    <n v="113400"/>
    <x v="60"/>
  </r>
  <r>
    <x v="20"/>
    <n v="2011"/>
    <n v="210000"/>
    <x v="65"/>
    <n v="655000"/>
    <d v="2016-04-21T00:00:00"/>
    <n v="63000.000000000007"/>
    <n v="50400"/>
    <n v="113400"/>
    <x v="60"/>
  </r>
  <r>
    <x v="28"/>
    <n v="2011"/>
    <n v="220000"/>
    <x v="66"/>
    <n v="731000"/>
    <d v="2015-08-20T00:00:00"/>
    <n v="66000.000000000015"/>
    <n v="61600"/>
    <n v="127600.00000000001"/>
    <x v="61"/>
  </r>
  <r>
    <x v="28"/>
    <n v="2011"/>
    <n v="220000"/>
    <x v="67"/>
    <n v="685413"/>
    <d v="2015-08-20T00:00:00"/>
    <n v="66000.000000000015"/>
    <n v="52800"/>
    <n v="118800.00000000001"/>
    <x v="62"/>
  </r>
  <r>
    <x v="18"/>
    <n v="2011"/>
    <n v="196340"/>
    <x v="68"/>
    <n v="186000"/>
    <d v="2015-10-01T00:00:00"/>
    <n v="58902.000000000007"/>
    <n v="7853.6"/>
    <n v="66755.600000000006"/>
    <x v="63"/>
  </r>
  <r>
    <x v="29"/>
    <n v="2011"/>
    <n v="245000"/>
    <x v="69"/>
    <n v="720000"/>
    <d v="2016-04-02T00:00:00"/>
    <n v="73500.000000000015"/>
    <n v="68600"/>
    <n v="142100"/>
    <x v="64"/>
  </r>
  <r>
    <x v="29"/>
    <n v="2011"/>
    <n v="245000"/>
    <x v="70"/>
    <n v="680000"/>
    <d v="2016-04-02T00:00:00"/>
    <n v="73500.000000000015"/>
    <n v="58800"/>
    <n v="132300"/>
    <x v="65"/>
  </r>
  <r>
    <x v="29"/>
    <n v="2011"/>
    <n v="245000"/>
    <x v="71"/>
    <n v="660000"/>
    <d v="2016-04-02T00:00:00"/>
    <n v="73500.000000000015"/>
    <n v="58800"/>
    <n v="132300"/>
    <x v="65"/>
  </r>
  <r>
    <x v="29"/>
    <n v="2011"/>
    <n v="245000"/>
    <x v="72"/>
    <n v="630000"/>
    <d v="2016-04-02T00:00:00"/>
    <n v="73500.000000000015"/>
    <n v="58800"/>
    <n v="132300"/>
    <x v="65"/>
  </r>
  <r>
    <x v="29"/>
    <n v="2011"/>
    <n v="245000"/>
    <x v="73"/>
    <n v="655000"/>
    <d v="2016-04-02T00:00:00"/>
    <n v="73500.000000000015"/>
    <n v="58800"/>
    <n v="132300"/>
    <x v="65"/>
  </r>
  <r>
    <x v="29"/>
    <n v="2011"/>
    <n v="245000"/>
    <x v="74"/>
    <n v="590000"/>
    <d v="2016-04-02T00:00:00"/>
    <n v="73500.000000000015"/>
    <n v="49000"/>
    <n v="122500.00000000001"/>
    <x v="66"/>
  </r>
  <r>
    <x v="15"/>
    <n v="2012"/>
    <n v="39830"/>
    <x v="75"/>
    <n v="330000"/>
    <d v="2015-02-27T00:00:00"/>
    <n v="9957.5"/>
    <n v="4779.6000000000004"/>
    <n v="14737.1"/>
    <x v="67"/>
  </r>
  <r>
    <x v="15"/>
    <n v="2012"/>
    <n v="48800"/>
    <x v="76"/>
    <n v="268650"/>
    <d v="2015-04-23T00:00:00"/>
    <n v="12200"/>
    <n v="3904"/>
    <n v="16104"/>
    <x v="68"/>
  </r>
  <r>
    <x v="4"/>
    <n v="2012"/>
    <n v="59000"/>
    <x v="77"/>
    <n v="302000"/>
    <d v="2015-09-24T00:00:00"/>
    <n v="14750"/>
    <n v="7080"/>
    <n v="21830"/>
    <x v="69"/>
  </r>
  <r>
    <x v="9"/>
    <n v="2012"/>
    <n v="76000"/>
    <x v="78"/>
    <n v="850000"/>
    <d v="2016-01-07T00:00:00"/>
    <n v="19000"/>
    <n v="24320"/>
    <n v="43320"/>
    <x v="70"/>
  </r>
  <r>
    <x v="12"/>
    <n v="2012"/>
    <n v="87133"/>
    <x v="79"/>
    <n v="376000"/>
    <d v="2015-07-23T00:00:00"/>
    <n v="21783.25"/>
    <n v="10455.960000000001"/>
    <n v="32239.21"/>
    <x v="71"/>
  </r>
  <r>
    <x v="6"/>
    <n v="2012"/>
    <n v="110000"/>
    <x v="80"/>
    <n v="201000"/>
    <d v="2015-03-12T00:00:00"/>
    <n v="27500"/>
    <n v="8800"/>
    <n v="36300"/>
    <x v="72"/>
  </r>
  <r>
    <x v="15"/>
    <n v="2012"/>
    <n v="130780"/>
    <x v="81"/>
    <n v="310000"/>
    <d v="2015-12-27T00:00:00"/>
    <n v="32695"/>
    <n v="15693.6"/>
    <n v="48388.6"/>
    <x v="73"/>
  </r>
  <r>
    <x v="13"/>
    <n v="2012"/>
    <n v="135502"/>
    <x v="82"/>
    <n v="247000"/>
    <d v="2016-04-16T00:00:00"/>
    <n v="33875.5"/>
    <n v="10840.16"/>
    <n v="44715.66"/>
    <x v="74"/>
  </r>
  <r>
    <x v="30"/>
    <n v="2012"/>
    <n v="145000"/>
    <x v="83"/>
    <n v="386732"/>
    <d v="2015-02-24T00:00:00"/>
    <n v="36250"/>
    <n v="17400"/>
    <n v="53650"/>
    <x v="75"/>
  </r>
  <r>
    <x v="30"/>
    <n v="2012"/>
    <n v="145000"/>
    <x v="84"/>
    <n v="312680"/>
    <d v="2015-02-24T00:00:00"/>
    <n v="36250"/>
    <n v="17400"/>
    <n v="53650"/>
    <x v="75"/>
  </r>
  <r>
    <x v="9"/>
    <n v="2012"/>
    <n v="163800"/>
    <x v="85"/>
    <n v="366000"/>
    <d v="2015-11-21T00:00:00"/>
    <n v="40950"/>
    <n v="19656"/>
    <n v="60606"/>
    <x v="76"/>
  </r>
  <r>
    <x v="31"/>
    <n v="2012"/>
    <n v="183000"/>
    <x v="86"/>
    <n v="520000"/>
    <d v="2016-03-15T00:00:00"/>
    <n v="45750"/>
    <n v="36600"/>
    <n v="82350"/>
    <x v="77"/>
  </r>
  <r>
    <x v="31"/>
    <n v="2012"/>
    <n v="183000"/>
    <x v="87"/>
    <n v="530000"/>
    <d v="2016-03-15T00:00:00"/>
    <n v="45750"/>
    <n v="36600"/>
    <n v="82350"/>
    <x v="77"/>
  </r>
  <r>
    <x v="31"/>
    <n v="2012"/>
    <n v="183000"/>
    <x v="88"/>
    <n v="490000"/>
    <d v="2016-03-15T00:00:00"/>
    <n v="45750"/>
    <n v="29280"/>
    <n v="75030"/>
    <x v="78"/>
  </r>
  <r>
    <x v="31"/>
    <n v="2012"/>
    <n v="183000"/>
    <x v="89"/>
    <n v="481000"/>
    <d v="2016-03-15T00:00:00"/>
    <n v="45750"/>
    <n v="29280"/>
    <n v="75030"/>
    <x v="78"/>
  </r>
  <r>
    <x v="31"/>
    <n v="2012"/>
    <n v="183000"/>
    <x v="90"/>
    <n v="454000"/>
    <d v="2016-03-15T00:00:00"/>
    <n v="45750"/>
    <n v="29280"/>
    <n v="75030"/>
    <x v="78"/>
  </r>
  <r>
    <x v="32"/>
    <n v="2012"/>
    <n v="210000"/>
    <x v="91"/>
    <n v="517000"/>
    <d v="2016-02-15T00:00:00"/>
    <n v="52500"/>
    <n v="42000"/>
    <n v="94500"/>
    <x v="79"/>
  </r>
  <r>
    <x v="17"/>
    <n v="2012"/>
    <n v="196370"/>
    <x v="92"/>
    <n v="286000"/>
    <d v="2016-04-07T00:00:00"/>
    <n v="49092.5"/>
    <n v="15709.6"/>
    <n v="64802.1"/>
    <x v="80"/>
  </r>
  <r>
    <x v="32"/>
    <n v="2012"/>
    <n v="210000"/>
    <x v="93"/>
    <n v="435000"/>
    <d v="2016-02-15T00:00:00"/>
    <n v="52500"/>
    <n v="33600"/>
    <n v="86100"/>
    <x v="81"/>
  </r>
  <r>
    <x v="33"/>
    <n v="2012"/>
    <n v="210300"/>
    <x v="94"/>
    <n v="417671"/>
    <d v="2016-05-30T00:00:00"/>
    <n v="52575"/>
    <n v="33648"/>
    <n v="86223"/>
    <x v="82"/>
  </r>
  <r>
    <x v="9"/>
    <n v="2012"/>
    <n v="231000"/>
    <x v="95"/>
    <n v="451000"/>
    <d v="2016-03-10T00:00:00"/>
    <n v="57750"/>
    <n v="36960"/>
    <n v="94710"/>
    <x v="83"/>
  </r>
  <r>
    <x v="34"/>
    <n v="2012"/>
    <n v="240000"/>
    <x v="96"/>
    <n v="301344"/>
    <d v="2015-06-30T00:00:00"/>
    <n v="60000"/>
    <n v="28800"/>
    <n v="88800"/>
    <x v="84"/>
  </r>
  <r>
    <x v="34"/>
    <n v="2012"/>
    <n v="240000"/>
    <x v="97"/>
    <n v="315988"/>
    <d v="2015-06-30T00:00:00"/>
    <n v="60000"/>
    <n v="28800"/>
    <n v="88800"/>
    <x v="84"/>
  </r>
  <r>
    <x v="34"/>
    <n v="2012"/>
    <n v="240000"/>
    <x v="98"/>
    <n v="234760"/>
    <d v="2015-06-30T00:00:00"/>
    <n v="60000"/>
    <n v="19200"/>
    <n v="79200"/>
    <x v="85"/>
  </r>
  <r>
    <x v="34"/>
    <n v="2012"/>
    <n v="240000"/>
    <x v="99"/>
    <n v="210780"/>
    <d v="2015-06-30T00:00:00"/>
    <n v="60000"/>
    <n v="19200"/>
    <n v="79200"/>
    <x v="85"/>
  </r>
  <r>
    <x v="34"/>
    <n v="2012"/>
    <n v="240000"/>
    <x v="100"/>
    <n v="198240"/>
    <d v="2015-06-30T00:00:00"/>
    <n v="60000"/>
    <n v="9600"/>
    <n v="69600"/>
    <x v="86"/>
  </r>
  <r>
    <x v="20"/>
    <n v="2012"/>
    <n v="290000"/>
    <x v="101"/>
    <n v="170000"/>
    <d v="2015-10-20T00:00:00"/>
    <n v="72500"/>
    <n v="11600"/>
    <n v="84100"/>
    <x v="87"/>
  </r>
  <r>
    <x v="15"/>
    <n v="2013"/>
    <n v="47800"/>
    <x v="102"/>
    <n v="272650"/>
    <d v="2015-04-23T00:00:00"/>
    <n v="9560"/>
    <n v="3824"/>
    <n v="13384"/>
    <x v="88"/>
  </r>
  <r>
    <x v="11"/>
    <n v="2013"/>
    <n v="80000"/>
    <x v="103"/>
    <n v="350000"/>
    <d v="2016-01-10T00:00:00"/>
    <n v="16000"/>
    <n v="9600"/>
    <n v="25600"/>
    <x v="89"/>
  </r>
  <r>
    <x v="11"/>
    <n v="2013"/>
    <n v="80000"/>
    <x v="104"/>
    <n v="235000"/>
    <d v="2016-01-10T00:00:00"/>
    <n v="16000"/>
    <n v="6400"/>
    <n v="22400"/>
    <x v="90"/>
  </r>
  <r>
    <x v="23"/>
    <n v="2013"/>
    <n v="93000"/>
    <x v="105"/>
    <n v="195000"/>
    <d v="2015-09-21T00:00:00"/>
    <n v="18600"/>
    <n v="3720"/>
    <n v="22320"/>
    <x v="91"/>
  </r>
  <r>
    <x v="24"/>
    <n v="2013"/>
    <n v="136000"/>
    <x v="106"/>
    <n v="247000"/>
    <d v="2015-03-04T00:00:00"/>
    <n v="27200"/>
    <n v="10880"/>
    <n v="38080"/>
    <x v="92"/>
  </r>
  <r>
    <x v="13"/>
    <n v="2013"/>
    <n v="158000"/>
    <x v="107"/>
    <n v="407000"/>
    <d v="2016-11-07T00:00:00"/>
    <n v="31600"/>
    <n v="25280"/>
    <n v="56880"/>
    <x v="93"/>
  </r>
  <r>
    <x v="34"/>
    <n v="2013"/>
    <n v="240000"/>
    <x v="108"/>
    <n v="301232"/>
    <d v="2016-12-15T00:00:00"/>
    <n v="48000"/>
    <n v="28800"/>
    <n v="76800"/>
    <x v="94"/>
  </r>
  <r>
    <x v="34"/>
    <n v="2013"/>
    <n v="240000"/>
    <x v="109"/>
    <n v="289567"/>
    <d v="2016-12-15T00:00:00"/>
    <n v="48000"/>
    <n v="19200"/>
    <n v="67200"/>
    <x v="95"/>
  </r>
  <r>
    <x v="34"/>
    <n v="2013"/>
    <n v="240000"/>
    <x v="110"/>
    <n v="245211"/>
    <d v="2016-12-15T00:00:00"/>
    <n v="48000"/>
    <n v="19200"/>
    <n v="67200"/>
    <x v="95"/>
  </r>
  <r>
    <x v="34"/>
    <n v="2013"/>
    <n v="240000"/>
    <x v="111"/>
    <n v="200123"/>
    <d v="2016-12-15T00:00:00"/>
    <n v="48000"/>
    <n v="19200"/>
    <n v="67200"/>
    <x v="95"/>
  </r>
  <r>
    <x v="34"/>
    <n v="2013"/>
    <n v="240000"/>
    <x v="112"/>
    <n v="235811"/>
    <d v="2016-12-15T00:00:00"/>
    <n v="48000"/>
    <n v="19200"/>
    <n v="67200"/>
    <x v="95"/>
  </r>
  <r>
    <x v="34"/>
    <n v="2013"/>
    <n v="240000"/>
    <x v="113"/>
    <n v="250021"/>
    <d v="2016-12-15T00:00:00"/>
    <n v="48000"/>
    <n v="19200"/>
    <n v="67200"/>
    <x v="95"/>
  </r>
  <r>
    <x v="34"/>
    <n v="2013"/>
    <n v="240000"/>
    <x v="114"/>
    <n v="198340"/>
    <d v="2016-12-15T00:00:00"/>
    <n v="48000"/>
    <n v="9600"/>
    <n v="57600"/>
    <x v="96"/>
  </r>
  <r>
    <x v="34"/>
    <n v="2013"/>
    <n v="240000"/>
    <x v="115"/>
    <n v="189761"/>
    <d v="2016-12-15T00:00:00"/>
    <n v="48000"/>
    <n v="9600"/>
    <n v="57600"/>
    <x v="96"/>
  </r>
  <r>
    <x v="35"/>
    <n v="2013"/>
    <n v="271000"/>
    <x v="116"/>
    <n v="153000"/>
    <d v="2015-11-26T00:00:00"/>
    <n v="54200"/>
    <n v="10840"/>
    <n v="65040"/>
    <x v="97"/>
  </r>
  <r>
    <x v="35"/>
    <n v="2013"/>
    <n v="271000"/>
    <x v="117"/>
    <n v="123000"/>
    <d v="2016-05-30T00:00:00"/>
    <n v="54200"/>
    <n v="10840"/>
    <n v="65040"/>
    <x v="97"/>
  </r>
  <r>
    <x v="36"/>
    <n v="2014"/>
    <n v="98000"/>
    <x v="118"/>
    <n v="251000"/>
    <d v="2015-12-06T00:00:00"/>
    <n v="14700.000000000002"/>
    <n v="7840"/>
    <n v="22540"/>
    <x v="98"/>
  </r>
  <r>
    <x v="36"/>
    <n v="2014"/>
    <n v="99000"/>
    <x v="119"/>
    <n v="247000"/>
    <d v="2015-12-06T00:00:00"/>
    <n v="14850.000000000002"/>
    <n v="7920"/>
    <n v="22770"/>
    <x v="99"/>
  </r>
  <r>
    <x v="13"/>
    <n v="2014"/>
    <n v="136502"/>
    <x v="120"/>
    <n v="243000"/>
    <d v="2016-04-16T00:00:00"/>
    <n v="20475.300000000003"/>
    <n v="10920.16"/>
    <n v="31395.460000000003"/>
    <x v="100"/>
  </r>
  <r>
    <x v="16"/>
    <n v="2014"/>
    <n v="167800"/>
    <x v="121"/>
    <n v="190300"/>
    <d v="2015-09-25T00:00:00"/>
    <n v="25170.000000000004"/>
    <n v="6712"/>
    <n v="31882.000000000004"/>
    <x v="101"/>
  </r>
  <r>
    <x v="10"/>
    <n v="2014"/>
    <n v="219000"/>
    <x v="122"/>
    <n v="126290"/>
    <d v="2015-03-20T00:00:00"/>
    <n v="32850.000000000007"/>
    <n v="8760"/>
    <n v="41610.000000000007"/>
    <x v="102"/>
  </r>
  <r>
    <x v="34"/>
    <n v="2014"/>
    <n v="240000"/>
    <x v="123"/>
    <n v="183788"/>
    <d v="2016-11-07T00:00:00"/>
    <n v="36000.000000000007"/>
    <n v="9600"/>
    <n v="45600.000000000007"/>
    <x v="103"/>
  </r>
  <r>
    <x v="34"/>
    <n v="2014"/>
    <n v="240000"/>
    <x v="124"/>
    <n v="160198"/>
    <d v="2016-11-07T00:00:00"/>
    <n v="36000.000000000007"/>
    <n v="9600"/>
    <n v="45600.000000000007"/>
    <x v="103"/>
  </r>
  <r>
    <x v="34"/>
    <n v="2014"/>
    <n v="240000"/>
    <x v="125"/>
    <n v="156724"/>
    <d v="2016-11-07T00:00:00"/>
    <n v="36000.000000000007"/>
    <n v="9600"/>
    <n v="45600.000000000007"/>
    <x v="103"/>
  </r>
  <r>
    <x v="35"/>
    <n v="2014"/>
    <n v="270000"/>
    <x v="126"/>
    <n v="157000"/>
    <d v="2015-11-26T00:00:00"/>
    <n v="40500.000000000007"/>
    <n v="10800"/>
    <n v="51300.000000000007"/>
    <x v="104"/>
  </r>
  <r>
    <x v="10"/>
    <n v="2015"/>
    <n v="218000"/>
    <x v="127"/>
    <n v="130290"/>
    <d v="2015-03-20T00:00:00"/>
    <n v="21800"/>
    <n v="8720"/>
    <n v="30520"/>
    <x v="105"/>
  </r>
  <r>
    <x v="20"/>
    <n v="2015"/>
    <n v="258000"/>
    <x v="128"/>
    <n v="160700"/>
    <d v="2015-10-09T00:00:00"/>
    <n v="25800"/>
    <n v="10320"/>
    <n v="36120"/>
    <x v="106"/>
  </r>
  <r>
    <x v="37"/>
    <n v="2015"/>
    <n v="360000"/>
    <x v="129"/>
    <n v="100000"/>
    <d v="2016-12-30T00:00:00"/>
    <n v="36000"/>
    <n v="14400"/>
    <n v="50400"/>
    <x v="107"/>
  </r>
  <r>
    <x v="37"/>
    <n v="2015"/>
    <n v="360000"/>
    <x v="130"/>
    <n v="115000"/>
    <d v="2016-12-30T00:00:00"/>
    <n v="36000"/>
    <n v="14400"/>
    <n v="50400"/>
    <x v="107"/>
  </r>
  <r>
    <x v="37"/>
    <n v="2015"/>
    <n v="360000"/>
    <x v="131"/>
    <n v="132000"/>
    <d v="2016-12-30T00:00:00"/>
    <n v="36000"/>
    <n v="14400"/>
    <n v="50400"/>
    <x v="107"/>
  </r>
  <r>
    <x v="37"/>
    <n v="2015"/>
    <n v="360000"/>
    <x v="132"/>
    <n v="108000"/>
    <d v="2016-12-30T00:00:00"/>
    <n v="36000"/>
    <n v="14400"/>
    <n v="50400"/>
    <x v="107"/>
  </r>
  <r>
    <x v="37"/>
    <n v="2015"/>
    <n v="360000"/>
    <x v="133"/>
    <n v="140000"/>
    <d v="2016-12-30T00:00:00"/>
    <n v="36000"/>
    <n v="14400"/>
    <n v="50400"/>
    <x v="1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x v="0"/>
    <n v="2006"/>
    <n v="85900"/>
    <s v="ERA 210 TR"/>
    <n v="1200655"/>
    <n v="6"/>
    <x v="0"/>
    <x v="0"/>
  </r>
  <r>
    <x v="0"/>
    <n v="2006"/>
    <n v="85900"/>
    <s v="ERA 211 TR"/>
    <n v="1068570"/>
    <n v="6"/>
    <x v="0"/>
    <x v="0"/>
  </r>
  <r>
    <x v="0"/>
    <n v="2006"/>
    <n v="85900"/>
    <s v="ERA 212 TR"/>
    <n v="998704"/>
    <n v="6"/>
    <x v="0"/>
    <x v="0"/>
  </r>
  <r>
    <x v="0"/>
    <n v="2006"/>
    <n v="85900"/>
    <s v="ERA 213 TR"/>
    <n v="936780"/>
    <n v="6"/>
    <x v="0"/>
    <x v="0"/>
  </r>
  <r>
    <x v="0"/>
    <n v="2006"/>
    <n v="85900"/>
    <s v="ERA 209 TR"/>
    <n v="870233"/>
    <n v="6"/>
    <x v="0"/>
    <x v="0"/>
  </r>
  <r>
    <x v="1"/>
    <n v="2007"/>
    <n v="205000"/>
    <s v="ERA 223 TR"/>
    <n v="1260000"/>
    <n v="9"/>
    <x v="1"/>
    <x v="1"/>
  </r>
  <r>
    <x v="2"/>
    <n v="2007"/>
    <n v="198000"/>
    <s v="ERA 217 TR"/>
    <n v="890200"/>
    <n v="4"/>
    <x v="2"/>
    <x v="2"/>
  </r>
  <r>
    <x v="3"/>
    <n v="2008"/>
    <n v="49411"/>
    <s v="ERA 095 TR"/>
    <n v="186000"/>
    <n v="6"/>
    <x v="3"/>
    <x v="3"/>
  </r>
  <r>
    <x v="4"/>
    <n v="2008"/>
    <n v="58000"/>
    <s v="ERA 093 TR"/>
    <n v="306000"/>
    <n v="6"/>
    <x v="3"/>
    <x v="4"/>
  </r>
  <r>
    <x v="5"/>
    <n v="2008"/>
    <n v="84000"/>
    <s v="ERA 094 TR"/>
    <n v="266000"/>
    <n v="6"/>
    <x v="3"/>
    <x v="5"/>
  </r>
  <r>
    <x v="6"/>
    <n v="2008"/>
    <n v="89000"/>
    <s v="ERA 092 TR"/>
    <n v="305000"/>
    <n v="6"/>
    <x v="3"/>
    <x v="6"/>
  </r>
  <r>
    <x v="3"/>
    <n v="2009"/>
    <n v="48411"/>
    <s v="ERA 097 TR"/>
    <n v="190000"/>
    <n v="6"/>
    <x v="3"/>
    <x v="3"/>
  </r>
  <r>
    <x v="7"/>
    <n v="2009"/>
    <n v="68000"/>
    <s v="ERA 114 TR"/>
    <n v="992600"/>
    <n v="6"/>
    <x v="0"/>
    <x v="7"/>
  </r>
  <r>
    <x v="3"/>
    <n v="2009"/>
    <n v="49411"/>
    <s v="ERA 108 TR"/>
    <n v="186000"/>
    <n v="6"/>
    <x v="3"/>
    <x v="3"/>
  </r>
  <r>
    <x v="8"/>
    <n v="2009"/>
    <n v="67900"/>
    <s v="ERA 100 TR"/>
    <n v="850000"/>
    <n v="7"/>
    <x v="4"/>
    <x v="8"/>
  </r>
  <r>
    <x v="3"/>
    <n v="2009"/>
    <n v="65000"/>
    <s v="ERA 101 TR"/>
    <n v="740000"/>
    <n v="6"/>
    <x v="3"/>
    <x v="3"/>
  </r>
  <r>
    <x v="8"/>
    <n v="2009"/>
    <n v="68900"/>
    <s v="ERA 111 TR"/>
    <n v="846000"/>
    <n v="7"/>
    <x v="4"/>
    <x v="8"/>
  </r>
  <r>
    <x v="4"/>
    <n v="2009"/>
    <n v="59000"/>
    <s v="ERA 120 TR"/>
    <n v="302000"/>
    <n v="6"/>
    <x v="3"/>
    <x v="4"/>
  </r>
  <r>
    <x v="9"/>
    <n v="2009"/>
    <n v="77000"/>
    <s v="ERA 110 TR"/>
    <n v="846000"/>
    <n v="8"/>
    <x v="5"/>
    <x v="9"/>
  </r>
  <r>
    <x v="10"/>
    <n v="2009"/>
    <n v="85000"/>
    <s v="ERA 112 TR"/>
    <n v="946000"/>
    <n v="9"/>
    <x v="1"/>
    <x v="10"/>
  </r>
  <r>
    <x v="11"/>
    <n v="2009"/>
    <n v="79000"/>
    <s v="ERA 102 TR"/>
    <n v="390000"/>
    <n v="7"/>
    <x v="4"/>
    <x v="11"/>
  </r>
  <r>
    <x v="11"/>
    <n v="2009"/>
    <n v="79000"/>
    <s v="ERA 302 TR"/>
    <n v="390000"/>
    <n v="7"/>
    <x v="4"/>
    <x v="11"/>
  </r>
  <r>
    <x v="5"/>
    <n v="2009"/>
    <n v="83000"/>
    <s v="ERA 096 TR"/>
    <n v="270000"/>
    <n v="6"/>
    <x v="3"/>
    <x v="5"/>
  </r>
  <r>
    <x v="12"/>
    <n v="2009"/>
    <n v="86133"/>
    <s v="ERA 104 TR"/>
    <n v="380000"/>
    <n v="6"/>
    <x v="0"/>
    <x v="12"/>
  </r>
  <r>
    <x v="6"/>
    <n v="2009"/>
    <n v="90000"/>
    <s v="ERA 119 TR"/>
    <n v="301000"/>
    <n v="6"/>
    <x v="3"/>
    <x v="6"/>
  </r>
  <r>
    <x v="10"/>
    <n v="2009"/>
    <n v="91000"/>
    <s v="ERA 106 TR"/>
    <n v="360000"/>
    <n v="9"/>
    <x v="1"/>
    <x v="10"/>
  </r>
  <r>
    <x v="13"/>
    <n v="2009"/>
    <n v="114400"/>
    <s v="ERA 117 TR"/>
    <n v="226000"/>
    <n v="4"/>
    <x v="2"/>
    <x v="13"/>
  </r>
  <r>
    <x v="14"/>
    <n v="2009"/>
    <n v="134000"/>
    <s v="ERA 098 TR"/>
    <n v="482000"/>
    <n v="6"/>
    <x v="3"/>
    <x v="14"/>
  </r>
  <r>
    <x v="14"/>
    <n v="2009"/>
    <n v="135000"/>
    <s v="ERA 109 TR"/>
    <n v="478000"/>
    <n v="6"/>
    <x v="3"/>
    <x v="14"/>
  </r>
  <r>
    <x v="15"/>
    <n v="2009"/>
    <n v="131780"/>
    <s v="ERA 115 TR"/>
    <n v="306000"/>
    <n v="4"/>
    <x v="6"/>
    <x v="15"/>
  </r>
  <r>
    <x v="13"/>
    <n v="2009"/>
    <n v="159000"/>
    <s v="ERA 113 TR"/>
    <n v="403000"/>
    <n v="4"/>
    <x v="2"/>
    <x v="13"/>
  </r>
  <r>
    <x v="9"/>
    <n v="2009"/>
    <n v="162800"/>
    <s v="ERA 107 TR"/>
    <n v="370000"/>
    <n v="8"/>
    <x v="5"/>
    <x v="9"/>
  </r>
  <r>
    <x v="16"/>
    <n v="2009"/>
    <n v="168800"/>
    <s v="ERA 116 TR"/>
    <n v="186300"/>
    <n v="4"/>
    <x v="2"/>
    <x v="16"/>
  </r>
  <r>
    <x v="17"/>
    <n v="2009"/>
    <n v="195370"/>
    <s v="ERA 105 TR"/>
    <n v="290000"/>
    <n v="4"/>
    <x v="2"/>
    <x v="17"/>
  </r>
  <r>
    <x v="18"/>
    <n v="2009"/>
    <n v="195340"/>
    <s v="ERA 103 TR"/>
    <n v="190000"/>
    <n v="4"/>
    <x v="6"/>
    <x v="18"/>
  </r>
  <r>
    <x v="19"/>
    <n v="2009"/>
    <n v="230000"/>
    <s v="ERA 099 TR"/>
    <n v="305000"/>
    <n v="9"/>
    <x v="1"/>
    <x v="19"/>
  </r>
  <r>
    <x v="20"/>
    <n v="2009"/>
    <n v="291000"/>
    <s v="ERA 118 TR"/>
    <n v="166000"/>
    <n v="9"/>
    <x v="1"/>
    <x v="20"/>
  </r>
  <r>
    <x v="15"/>
    <n v="2010"/>
    <n v="37000"/>
    <s v="ERA 132 TR"/>
    <n v="978000"/>
    <n v="4"/>
    <x v="6"/>
    <x v="15"/>
  </r>
  <r>
    <x v="15"/>
    <n v="2010"/>
    <n v="40830"/>
    <s v="ERA 142 TR"/>
    <n v="326000"/>
    <n v="4"/>
    <x v="6"/>
    <x v="15"/>
  </r>
  <r>
    <x v="3"/>
    <n v="2010"/>
    <n v="66000"/>
    <s v="ERA 145 TR"/>
    <n v="736000"/>
    <n v="6"/>
    <x v="3"/>
    <x v="3"/>
  </r>
  <r>
    <x v="21"/>
    <n v="2010"/>
    <n v="60000"/>
    <s v="ERA 146 TR"/>
    <n v="99250"/>
    <n v="8"/>
    <x v="5"/>
    <x v="21"/>
  </r>
  <r>
    <x v="10"/>
    <n v="2010"/>
    <n v="84000"/>
    <s v="ERA 135 TR"/>
    <n v="950000"/>
    <n v="9"/>
    <x v="1"/>
    <x v="10"/>
  </r>
  <r>
    <x v="7"/>
    <n v="2010"/>
    <n v="67000"/>
    <s v="ERA 136 TR"/>
    <n v="103260"/>
    <n v="6"/>
    <x v="0"/>
    <x v="7"/>
  </r>
  <r>
    <x v="22"/>
    <n v="2010"/>
    <n v="75300"/>
    <s v="ERA 141 TR"/>
    <n v="302000"/>
    <n v="8"/>
    <x v="5"/>
    <x v="22"/>
  </r>
  <r>
    <x v="5"/>
    <n v="2010"/>
    <n v="84000"/>
    <s v="ERA 340 TR"/>
    <n v="266000"/>
    <n v="6"/>
    <x v="3"/>
    <x v="5"/>
  </r>
  <r>
    <x v="10"/>
    <n v="2010"/>
    <n v="92000"/>
    <s v="ERA 147 TR"/>
    <n v="356000"/>
    <n v="9"/>
    <x v="1"/>
    <x v="10"/>
  </r>
  <r>
    <x v="13"/>
    <n v="2010"/>
    <n v="89000"/>
    <s v="ERA 394 TR"/>
    <n v="266000"/>
    <n v="4"/>
    <x v="2"/>
    <x v="13"/>
  </r>
  <r>
    <x v="23"/>
    <n v="2010"/>
    <n v="94000"/>
    <s v="ERA 143 TR"/>
    <n v="91000"/>
    <n v="4"/>
    <x v="6"/>
    <x v="23"/>
  </r>
  <r>
    <x v="13"/>
    <n v="2010"/>
    <n v="113400"/>
    <s v="ERA 140 TR"/>
    <n v="230000"/>
    <n v="4"/>
    <x v="2"/>
    <x v="13"/>
  </r>
  <r>
    <x v="24"/>
    <n v="2010"/>
    <n v="135000"/>
    <s v="ERA 133 TR"/>
    <n v="251000"/>
    <n v="4"/>
    <x v="6"/>
    <x v="24"/>
  </r>
  <r>
    <x v="25"/>
    <n v="2010"/>
    <n v="160000"/>
    <s v="ERA 214 TR"/>
    <n v="263000"/>
    <n v="6"/>
    <x v="0"/>
    <x v="25"/>
  </r>
  <r>
    <x v="26"/>
    <n v="2010"/>
    <n v="265000"/>
    <s v="ERA 227 TR"/>
    <n v="930000"/>
    <n v="8"/>
    <x v="5"/>
    <x v="26"/>
  </r>
  <r>
    <x v="26"/>
    <n v="2010"/>
    <n v="265000"/>
    <s v="ERA 228 TR"/>
    <n v="912000"/>
    <n v="8"/>
    <x v="5"/>
    <x v="26"/>
  </r>
  <r>
    <x v="26"/>
    <n v="2010"/>
    <n v="265000"/>
    <s v="ERA 226 TR"/>
    <n v="856000"/>
    <n v="8"/>
    <x v="5"/>
    <x v="26"/>
  </r>
  <r>
    <x v="9"/>
    <n v="2010"/>
    <n v="230000"/>
    <s v="ERA 131 TR"/>
    <n v="455000"/>
    <n v="8"/>
    <x v="5"/>
    <x v="9"/>
  </r>
  <r>
    <x v="19"/>
    <n v="2010"/>
    <n v="231000"/>
    <s v="ERA 144 TR"/>
    <n v="301000"/>
    <n v="9"/>
    <x v="1"/>
    <x v="19"/>
  </r>
  <r>
    <x v="20"/>
    <n v="2010"/>
    <n v="257000"/>
    <s v="ERA 134 TR"/>
    <n v="164700"/>
    <n v="9"/>
    <x v="1"/>
    <x v="20"/>
  </r>
  <r>
    <x v="15"/>
    <n v="2011"/>
    <n v="38000"/>
    <s v="ERA 161 TR"/>
    <n v="574000"/>
    <n v="4"/>
    <x v="6"/>
    <x v="15"/>
  </r>
  <r>
    <x v="27"/>
    <n v="2011"/>
    <n v="56700"/>
    <s v="ERA 158 TR"/>
    <n v="290000"/>
    <n v="8"/>
    <x v="5"/>
    <x v="27"/>
  </r>
  <r>
    <x v="27"/>
    <n v="2011"/>
    <n v="57700"/>
    <s v="ERA 160 TR"/>
    <n v="286000"/>
    <n v="8"/>
    <x v="5"/>
    <x v="27"/>
  </r>
  <r>
    <x v="21"/>
    <n v="2011"/>
    <n v="59000"/>
    <s v="ERA 159 TR"/>
    <n v="103250"/>
    <n v="8"/>
    <x v="5"/>
    <x v="21"/>
  </r>
  <r>
    <x v="22"/>
    <n v="2011"/>
    <n v="74300"/>
    <s v="ERA 157 TR"/>
    <n v="306000"/>
    <n v="8"/>
    <x v="5"/>
    <x v="22"/>
  </r>
  <r>
    <x v="20"/>
    <n v="2011"/>
    <n v="210000"/>
    <s v="ERA 221 TR"/>
    <n v="780000"/>
    <n v="9"/>
    <x v="1"/>
    <x v="20"/>
  </r>
  <r>
    <x v="20"/>
    <n v="2011"/>
    <n v="210000"/>
    <s v="ERA 225 TR"/>
    <n v="760300"/>
    <n v="9"/>
    <x v="1"/>
    <x v="20"/>
  </r>
  <r>
    <x v="20"/>
    <n v="2011"/>
    <n v="210000"/>
    <s v="ERA 220 TR"/>
    <n v="680000"/>
    <n v="9"/>
    <x v="1"/>
    <x v="20"/>
  </r>
  <r>
    <x v="20"/>
    <n v="2011"/>
    <n v="210000"/>
    <s v="ERA 222 TR"/>
    <n v="655000"/>
    <n v="9"/>
    <x v="1"/>
    <x v="20"/>
  </r>
  <r>
    <x v="28"/>
    <n v="2011"/>
    <n v="220000"/>
    <s v="ERA 230 TR"/>
    <n v="731000"/>
    <n v="8"/>
    <x v="5"/>
    <x v="28"/>
  </r>
  <r>
    <x v="28"/>
    <n v="2011"/>
    <n v="220000"/>
    <s v="ERA 229 TR"/>
    <n v="685413"/>
    <n v="8"/>
    <x v="5"/>
    <x v="28"/>
  </r>
  <r>
    <x v="18"/>
    <n v="2011"/>
    <n v="196340"/>
    <s v="ERA 162 TR"/>
    <n v="186000"/>
    <n v="4"/>
    <x v="6"/>
    <x v="18"/>
  </r>
  <r>
    <x v="29"/>
    <n v="2011"/>
    <n v="245000"/>
    <s v="ERA 237 TR"/>
    <n v="720000"/>
    <n v="7"/>
    <x v="4"/>
    <x v="29"/>
  </r>
  <r>
    <x v="29"/>
    <n v="2011"/>
    <n v="245000"/>
    <s v="ERA 236 TR"/>
    <n v="680000"/>
    <n v="7"/>
    <x v="4"/>
    <x v="29"/>
  </r>
  <r>
    <x v="29"/>
    <n v="2011"/>
    <n v="245000"/>
    <s v="ERA 238 TR"/>
    <n v="660000"/>
    <n v="7"/>
    <x v="4"/>
    <x v="29"/>
  </r>
  <r>
    <x v="29"/>
    <n v="2011"/>
    <n v="245000"/>
    <s v="ERA 240 TR"/>
    <n v="630000"/>
    <n v="7"/>
    <x v="4"/>
    <x v="29"/>
  </r>
  <r>
    <x v="29"/>
    <n v="2011"/>
    <n v="245000"/>
    <s v="ERA 241 TR"/>
    <n v="655000"/>
    <n v="7"/>
    <x v="4"/>
    <x v="29"/>
  </r>
  <r>
    <x v="29"/>
    <n v="2011"/>
    <n v="245000"/>
    <s v="ERA 239 TR"/>
    <n v="590000"/>
    <n v="7"/>
    <x v="4"/>
    <x v="29"/>
  </r>
  <r>
    <x v="15"/>
    <n v="2012"/>
    <n v="39830"/>
    <s v="ERA 168 TR"/>
    <n v="330000"/>
    <n v="4"/>
    <x v="6"/>
    <x v="15"/>
  </r>
  <r>
    <x v="15"/>
    <n v="2012"/>
    <n v="48800"/>
    <s v="ERA 175 TR"/>
    <n v="268650"/>
    <n v="4"/>
    <x v="6"/>
    <x v="15"/>
  </r>
  <r>
    <x v="4"/>
    <n v="2012"/>
    <n v="59000"/>
    <s v="ERA 173 TR"/>
    <n v="302000"/>
    <n v="6"/>
    <x v="3"/>
    <x v="4"/>
  </r>
  <r>
    <x v="9"/>
    <n v="2012"/>
    <n v="76000"/>
    <s v="ERA 166 TR"/>
    <n v="850000"/>
    <n v="8"/>
    <x v="5"/>
    <x v="9"/>
  </r>
  <r>
    <x v="12"/>
    <n v="2012"/>
    <n v="87133"/>
    <s v="ERA 176 TR"/>
    <n v="376000"/>
    <n v="6"/>
    <x v="0"/>
    <x v="12"/>
  </r>
  <r>
    <x v="6"/>
    <n v="2012"/>
    <n v="110000"/>
    <s v="ERA 172 TR"/>
    <n v="201000"/>
    <n v="6"/>
    <x v="3"/>
    <x v="6"/>
  </r>
  <r>
    <x v="15"/>
    <n v="2012"/>
    <n v="130780"/>
    <s v="ERA 169 TR"/>
    <n v="310000"/>
    <n v="4"/>
    <x v="6"/>
    <x v="15"/>
  </r>
  <r>
    <x v="13"/>
    <n v="2012"/>
    <n v="135502"/>
    <s v="ERA 170 TR"/>
    <n v="247000"/>
    <n v="4"/>
    <x v="2"/>
    <x v="13"/>
  </r>
  <r>
    <x v="30"/>
    <n v="2012"/>
    <n v="145000"/>
    <s v="ERA 215 TR"/>
    <n v="386732"/>
    <n v="6"/>
    <x v="0"/>
    <x v="30"/>
  </r>
  <r>
    <x v="30"/>
    <n v="2012"/>
    <n v="145000"/>
    <s v="ERA 216 TR"/>
    <n v="312680"/>
    <n v="6"/>
    <x v="0"/>
    <x v="30"/>
  </r>
  <r>
    <x v="9"/>
    <n v="2012"/>
    <n v="163800"/>
    <s v="ERA 178 TR"/>
    <n v="366000"/>
    <n v="8"/>
    <x v="5"/>
    <x v="9"/>
  </r>
  <r>
    <x v="31"/>
    <n v="2012"/>
    <n v="183000"/>
    <s v="ERA 232 TR"/>
    <n v="520000"/>
    <n v="7"/>
    <x v="4"/>
    <x v="31"/>
  </r>
  <r>
    <x v="31"/>
    <n v="2012"/>
    <n v="183000"/>
    <s v="ERA 233 TR"/>
    <n v="530000"/>
    <n v="7"/>
    <x v="4"/>
    <x v="31"/>
  </r>
  <r>
    <x v="31"/>
    <n v="2012"/>
    <n v="183000"/>
    <s v="ERA 231 TR"/>
    <n v="490000"/>
    <n v="7"/>
    <x v="4"/>
    <x v="31"/>
  </r>
  <r>
    <x v="31"/>
    <n v="2012"/>
    <n v="183000"/>
    <s v="ERA 234 TR"/>
    <n v="481000"/>
    <n v="7"/>
    <x v="4"/>
    <x v="31"/>
  </r>
  <r>
    <x v="31"/>
    <n v="2012"/>
    <n v="183000"/>
    <s v="ERA 235 TR"/>
    <n v="454000"/>
    <n v="7"/>
    <x v="4"/>
    <x v="31"/>
  </r>
  <r>
    <x v="32"/>
    <n v="2012"/>
    <n v="210000"/>
    <s v="ERA 248 TR"/>
    <n v="517000"/>
    <n v="6"/>
    <x v="3"/>
    <x v="32"/>
  </r>
  <r>
    <x v="17"/>
    <n v="2012"/>
    <n v="196370"/>
    <s v="ERA 177 TR"/>
    <n v="286000"/>
    <n v="4"/>
    <x v="2"/>
    <x v="17"/>
  </r>
  <r>
    <x v="32"/>
    <n v="2012"/>
    <n v="210000"/>
    <s v="ERA 247 TR"/>
    <n v="435000"/>
    <n v="6"/>
    <x v="3"/>
    <x v="32"/>
  </r>
  <r>
    <x v="33"/>
    <n v="2012"/>
    <n v="210300"/>
    <s v="ERA 218 TR"/>
    <n v="417671"/>
    <n v="4"/>
    <x v="2"/>
    <x v="33"/>
  </r>
  <r>
    <x v="9"/>
    <n v="2012"/>
    <n v="231000"/>
    <s v="ERA 174 TR"/>
    <n v="451000"/>
    <n v="8"/>
    <x v="5"/>
    <x v="9"/>
  </r>
  <r>
    <x v="34"/>
    <n v="2012"/>
    <n v="240000"/>
    <s v="ERA 207 TR"/>
    <n v="301344"/>
    <n v="4"/>
    <x v="6"/>
    <x v="34"/>
  </r>
  <r>
    <x v="34"/>
    <n v="2012"/>
    <n v="240000"/>
    <s v="ERA 405 TR"/>
    <n v="315988"/>
    <n v="4"/>
    <x v="6"/>
    <x v="34"/>
  </r>
  <r>
    <x v="34"/>
    <n v="2012"/>
    <n v="240000"/>
    <s v="ERA 204 TR"/>
    <n v="234760"/>
    <n v="4"/>
    <x v="6"/>
    <x v="34"/>
  </r>
  <r>
    <x v="34"/>
    <n v="2012"/>
    <n v="240000"/>
    <s v="ERA 208 TR"/>
    <n v="210780"/>
    <n v="4"/>
    <x v="6"/>
    <x v="34"/>
  </r>
  <r>
    <x v="34"/>
    <n v="2012"/>
    <n v="240000"/>
    <s v="ERA 406 TR"/>
    <n v="198240"/>
    <n v="4"/>
    <x v="6"/>
    <x v="34"/>
  </r>
  <r>
    <x v="20"/>
    <n v="2012"/>
    <n v="290000"/>
    <s v="ERA 171 TR"/>
    <n v="170000"/>
    <n v="9"/>
    <x v="1"/>
    <x v="20"/>
  </r>
  <r>
    <x v="15"/>
    <n v="2013"/>
    <n v="47800"/>
    <s v="ERA 183 TR"/>
    <n v="272650"/>
    <n v="4"/>
    <x v="6"/>
    <x v="15"/>
  </r>
  <r>
    <x v="11"/>
    <n v="2013"/>
    <n v="80000"/>
    <s v="ERA 388 TR"/>
    <n v="350000"/>
    <n v="7"/>
    <x v="4"/>
    <x v="11"/>
  </r>
  <r>
    <x v="11"/>
    <n v="2013"/>
    <n v="80000"/>
    <s v="ERA 188 TR"/>
    <n v="235000"/>
    <n v="7"/>
    <x v="4"/>
    <x v="11"/>
  </r>
  <r>
    <x v="23"/>
    <n v="2013"/>
    <n v="93000"/>
    <s v="ERA 184 TR"/>
    <n v="195000"/>
    <n v="4"/>
    <x v="6"/>
    <x v="23"/>
  </r>
  <r>
    <x v="24"/>
    <n v="2013"/>
    <n v="136000"/>
    <s v="ERA 186 TR"/>
    <n v="247000"/>
    <n v="4"/>
    <x v="6"/>
    <x v="24"/>
  </r>
  <r>
    <x v="13"/>
    <n v="2013"/>
    <n v="158000"/>
    <s v="ERA 185 TR"/>
    <n v="407000"/>
    <n v="4"/>
    <x v="2"/>
    <x v="13"/>
  </r>
  <r>
    <x v="34"/>
    <n v="2013"/>
    <n v="240000"/>
    <s v="ERA 199 TR"/>
    <n v="301232"/>
    <n v="4"/>
    <x v="6"/>
    <x v="34"/>
  </r>
  <r>
    <x v="34"/>
    <n v="2013"/>
    <n v="240000"/>
    <s v="ERA 198 TR"/>
    <n v="289567"/>
    <n v="4"/>
    <x v="6"/>
    <x v="34"/>
  </r>
  <r>
    <x v="34"/>
    <n v="2013"/>
    <n v="240000"/>
    <s v="ERA 200 TR"/>
    <n v="245211"/>
    <n v="4"/>
    <x v="6"/>
    <x v="34"/>
  </r>
  <r>
    <x v="34"/>
    <n v="2013"/>
    <n v="240000"/>
    <s v="ERA 201 TR"/>
    <n v="200123"/>
    <n v="4"/>
    <x v="6"/>
    <x v="34"/>
  </r>
  <r>
    <x v="34"/>
    <n v="2013"/>
    <n v="240000"/>
    <s v="ERA 496 TR"/>
    <n v="235811"/>
    <n v="4"/>
    <x v="6"/>
    <x v="34"/>
  </r>
  <r>
    <x v="34"/>
    <n v="2013"/>
    <n v="240000"/>
    <s v="ERA 497 TR"/>
    <n v="250021"/>
    <n v="4"/>
    <x v="6"/>
    <x v="34"/>
  </r>
  <r>
    <x v="34"/>
    <n v="2013"/>
    <n v="240000"/>
    <s v="ERA 202 TR"/>
    <n v="198340"/>
    <n v="4"/>
    <x v="6"/>
    <x v="34"/>
  </r>
  <r>
    <x v="34"/>
    <n v="2013"/>
    <n v="240000"/>
    <s v="ERA 203 TR"/>
    <n v="189761"/>
    <n v="4"/>
    <x v="6"/>
    <x v="34"/>
  </r>
  <r>
    <x v="35"/>
    <n v="2013"/>
    <n v="271000"/>
    <s v="ERA 187 TR"/>
    <n v="153000"/>
    <n v="4"/>
    <x v="2"/>
    <x v="35"/>
  </r>
  <r>
    <x v="35"/>
    <n v="2013"/>
    <n v="271000"/>
    <s v="ERA 219 TR"/>
    <n v="123000"/>
    <n v="4"/>
    <x v="2"/>
    <x v="35"/>
  </r>
  <r>
    <x v="36"/>
    <n v="2014"/>
    <n v="98000"/>
    <s v="ERA 193 TR"/>
    <n v="251000"/>
    <n v="4"/>
    <x v="2"/>
    <x v="36"/>
  </r>
  <r>
    <x v="36"/>
    <n v="2014"/>
    <n v="99000"/>
    <s v="ERA 195 TR"/>
    <n v="247000"/>
    <n v="4"/>
    <x v="2"/>
    <x v="36"/>
  </r>
  <r>
    <x v="13"/>
    <n v="2014"/>
    <n v="136502"/>
    <s v="ERA 197 TR"/>
    <n v="243000"/>
    <n v="4"/>
    <x v="2"/>
    <x v="13"/>
  </r>
  <r>
    <x v="16"/>
    <n v="2014"/>
    <n v="167800"/>
    <s v="ERA 194 TR"/>
    <n v="190300"/>
    <n v="4"/>
    <x v="2"/>
    <x v="16"/>
  </r>
  <r>
    <x v="10"/>
    <n v="2014"/>
    <n v="219000"/>
    <s v="ERA 196 TR"/>
    <n v="126290"/>
    <n v="9"/>
    <x v="1"/>
    <x v="10"/>
  </r>
  <r>
    <x v="34"/>
    <n v="2014"/>
    <n v="240000"/>
    <s v="ERA 393 TR"/>
    <n v="183788"/>
    <n v="4"/>
    <x v="6"/>
    <x v="34"/>
  </r>
  <r>
    <x v="34"/>
    <n v="2014"/>
    <n v="240000"/>
    <s v="ERA 494 TR"/>
    <n v="160198"/>
    <n v="4"/>
    <x v="6"/>
    <x v="34"/>
  </r>
  <r>
    <x v="34"/>
    <n v="2014"/>
    <n v="240000"/>
    <s v="ERA 495 TR"/>
    <n v="156724"/>
    <n v="4"/>
    <x v="6"/>
    <x v="34"/>
  </r>
  <r>
    <x v="35"/>
    <n v="2014"/>
    <n v="270000"/>
    <s v="ERA 192 TR"/>
    <n v="157000"/>
    <n v="4"/>
    <x v="2"/>
    <x v="35"/>
  </r>
  <r>
    <x v="10"/>
    <n v="2015"/>
    <n v="218000"/>
    <s v="ERA 205 TR"/>
    <n v="130290"/>
    <n v="9"/>
    <x v="1"/>
    <x v="10"/>
  </r>
  <r>
    <x v="20"/>
    <n v="2015"/>
    <n v="258000"/>
    <s v="ERA 206 TR"/>
    <n v="160700"/>
    <n v="9"/>
    <x v="1"/>
    <x v="20"/>
  </r>
  <r>
    <x v="37"/>
    <n v="2015"/>
    <n v="360000"/>
    <s v="ERA 242 TR"/>
    <n v="100000"/>
    <n v="6"/>
    <x v="3"/>
    <x v="37"/>
  </r>
  <r>
    <x v="37"/>
    <n v="2015"/>
    <n v="360000"/>
    <s v="ERA 243 TR"/>
    <n v="115000"/>
    <n v="6"/>
    <x v="3"/>
    <x v="37"/>
  </r>
  <r>
    <x v="37"/>
    <n v="2015"/>
    <n v="360000"/>
    <s v="ERA 244 TR"/>
    <n v="132000"/>
    <n v="6"/>
    <x v="3"/>
    <x v="37"/>
  </r>
  <r>
    <x v="37"/>
    <n v="2015"/>
    <n v="360000"/>
    <s v="ERA 245 TR"/>
    <n v="108000"/>
    <n v="6"/>
    <x v="3"/>
    <x v="37"/>
  </r>
  <r>
    <x v="37"/>
    <n v="2015"/>
    <n v="360000"/>
    <s v="ERA 246 TR"/>
    <n v="140000"/>
    <n v="6"/>
    <x v="3"/>
    <x v="3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s v="Iveco Strails"/>
    <x v="0"/>
    <n v="85900"/>
    <s v="ERA 210 TR"/>
    <n v="1200655"/>
    <n v="6"/>
    <x v="0"/>
    <x v="0"/>
  </r>
  <r>
    <s v="Iveco Strails"/>
    <x v="0"/>
    <n v="85900"/>
    <s v="ERA 211 TR"/>
    <n v="1068570"/>
    <n v="6"/>
    <x v="0"/>
    <x v="0"/>
  </r>
  <r>
    <s v="Iveco Strails"/>
    <x v="0"/>
    <n v="85900"/>
    <s v="ERA 212 TR"/>
    <n v="998704"/>
    <n v="6"/>
    <x v="0"/>
    <x v="0"/>
  </r>
  <r>
    <s v="Iveco Strails"/>
    <x v="0"/>
    <n v="85900"/>
    <s v="ERA 213 TR"/>
    <n v="936780"/>
    <n v="6"/>
    <x v="0"/>
    <x v="0"/>
  </r>
  <r>
    <s v="Iveco Strails"/>
    <x v="0"/>
    <n v="85900"/>
    <s v="ERA 209 TR"/>
    <n v="870233"/>
    <n v="6"/>
    <x v="0"/>
    <x v="0"/>
  </r>
  <r>
    <s v="Mercedes Axor"/>
    <x v="1"/>
    <n v="205000"/>
    <s v="ERA 223 TR"/>
    <n v="1260000"/>
    <n v="9"/>
    <x v="1"/>
    <x v="1"/>
  </r>
  <r>
    <s v="MAN TGA"/>
    <x v="1"/>
    <n v="198000"/>
    <s v="ERA 217 TR"/>
    <n v="890200"/>
    <n v="4"/>
    <x v="2"/>
    <x v="2"/>
  </r>
  <r>
    <s v="Volvo FE"/>
    <x v="2"/>
    <n v="49411"/>
    <s v="ERA 095 TR"/>
    <n v="186000"/>
    <n v="6"/>
    <x v="3"/>
    <x v="3"/>
  </r>
  <r>
    <s v="Volvo FM"/>
    <x v="2"/>
    <n v="58000"/>
    <s v="ERA 093 TR"/>
    <n v="306000"/>
    <n v="6"/>
    <x v="3"/>
    <x v="4"/>
  </r>
  <r>
    <s v="Volvo FMX"/>
    <x v="2"/>
    <n v="84000"/>
    <s v="ERA 094 TR"/>
    <n v="266000"/>
    <n v="6"/>
    <x v="3"/>
    <x v="5"/>
  </r>
  <r>
    <s v="Volvo FH"/>
    <x v="2"/>
    <n v="89000"/>
    <s v="ERA 092 TR"/>
    <n v="305000"/>
    <n v="6"/>
    <x v="3"/>
    <x v="6"/>
  </r>
  <r>
    <s v="Volvo FE"/>
    <x v="3"/>
    <n v="48411"/>
    <s v="ERA 097 TR"/>
    <n v="190000"/>
    <n v="6"/>
    <x v="3"/>
    <x v="3"/>
  </r>
  <r>
    <s v="Iveco 100E"/>
    <x v="3"/>
    <n v="68000"/>
    <s v="ERA 114 TR"/>
    <n v="992600"/>
    <n v="6"/>
    <x v="0"/>
    <x v="7"/>
  </r>
  <r>
    <s v="Volvo FE"/>
    <x v="3"/>
    <n v="49411"/>
    <s v="ERA 108 TR"/>
    <n v="186000"/>
    <n v="6"/>
    <x v="3"/>
    <x v="3"/>
  </r>
  <r>
    <s v="Scania L94"/>
    <x v="3"/>
    <n v="67900"/>
    <s v="ERA 100 TR"/>
    <n v="850000"/>
    <n v="7"/>
    <x v="4"/>
    <x v="8"/>
  </r>
  <r>
    <s v="Volvo FE"/>
    <x v="3"/>
    <n v="65000"/>
    <s v="ERA 101 TR"/>
    <n v="740000"/>
    <n v="6"/>
    <x v="3"/>
    <x v="3"/>
  </r>
  <r>
    <s v="Scania L94"/>
    <x v="3"/>
    <n v="68900"/>
    <s v="ERA 111 TR"/>
    <n v="846000"/>
    <n v="7"/>
    <x v="4"/>
    <x v="8"/>
  </r>
  <r>
    <s v="Volvo FM"/>
    <x v="3"/>
    <n v="59000"/>
    <s v="ERA 120 TR"/>
    <n v="302000"/>
    <n v="6"/>
    <x v="3"/>
    <x v="4"/>
  </r>
  <r>
    <s v="Renault Premium"/>
    <x v="3"/>
    <n v="77000"/>
    <s v="ERA 110 TR"/>
    <n v="846000"/>
    <n v="8"/>
    <x v="5"/>
    <x v="9"/>
  </r>
  <r>
    <s v="Mercedes Atego"/>
    <x v="3"/>
    <n v="85000"/>
    <s v="ERA 112 TR"/>
    <n v="946000"/>
    <n v="9"/>
    <x v="1"/>
    <x v="10"/>
  </r>
  <r>
    <s v="Scania M93"/>
    <x v="3"/>
    <n v="79000"/>
    <s v="ERA 102 TR"/>
    <n v="390000"/>
    <n v="7"/>
    <x v="4"/>
    <x v="11"/>
  </r>
  <r>
    <s v="Scania M93"/>
    <x v="3"/>
    <n v="79000"/>
    <s v="ERA 302 TR"/>
    <n v="390000"/>
    <n v="7"/>
    <x v="4"/>
    <x v="11"/>
  </r>
  <r>
    <s v="Volvo FMX"/>
    <x v="3"/>
    <n v="83000"/>
    <s v="ERA 096 TR"/>
    <n v="270000"/>
    <n v="6"/>
    <x v="3"/>
    <x v="5"/>
  </r>
  <r>
    <s v="Iveco EuroCargo"/>
    <x v="3"/>
    <n v="86133"/>
    <s v="ERA 104 TR"/>
    <n v="380000"/>
    <n v="6"/>
    <x v="0"/>
    <x v="12"/>
  </r>
  <r>
    <s v="Volvo FH"/>
    <x v="3"/>
    <n v="90000"/>
    <s v="ERA 119 TR"/>
    <n v="301000"/>
    <n v="6"/>
    <x v="3"/>
    <x v="6"/>
  </r>
  <r>
    <s v="Mercedes Atego"/>
    <x v="3"/>
    <n v="91000"/>
    <s v="ERA 106 TR"/>
    <n v="360000"/>
    <n v="9"/>
    <x v="1"/>
    <x v="10"/>
  </r>
  <r>
    <s v="MAN TGL"/>
    <x v="3"/>
    <n v="114400"/>
    <s v="ERA 117 TR"/>
    <n v="226000"/>
    <n v="4"/>
    <x v="2"/>
    <x v="13"/>
  </r>
  <r>
    <s v="Volvo FL"/>
    <x v="3"/>
    <n v="134000"/>
    <s v="ERA 098 TR"/>
    <n v="482000"/>
    <n v="6"/>
    <x v="3"/>
    <x v="14"/>
  </r>
  <r>
    <s v="Volvo FL"/>
    <x v="3"/>
    <n v="135000"/>
    <s v="ERA 109 TR"/>
    <n v="478000"/>
    <n v="6"/>
    <x v="3"/>
    <x v="14"/>
  </r>
  <r>
    <s v="DAF LF45"/>
    <x v="3"/>
    <n v="131780"/>
    <s v="ERA 115 TR"/>
    <n v="306000"/>
    <n v="4"/>
    <x v="6"/>
    <x v="15"/>
  </r>
  <r>
    <s v="MAN TGL"/>
    <x v="3"/>
    <n v="159000"/>
    <s v="ERA 113 TR"/>
    <n v="403000"/>
    <n v="4"/>
    <x v="2"/>
    <x v="13"/>
  </r>
  <r>
    <s v="Renault Premium"/>
    <x v="3"/>
    <n v="162800"/>
    <s v="ERA 107 TR"/>
    <n v="370000"/>
    <n v="8"/>
    <x v="5"/>
    <x v="9"/>
  </r>
  <r>
    <s v="MAN TGA41"/>
    <x v="3"/>
    <n v="168800"/>
    <s v="ERA 116 TR"/>
    <n v="186300"/>
    <n v="4"/>
    <x v="2"/>
    <x v="16"/>
  </r>
  <r>
    <s v="MAN TGA33"/>
    <x v="3"/>
    <n v="195370"/>
    <s v="ERA 105 TR"/>
    <n v="290000"/>
    <n v="4"/>
    <x v="2"/>
    <x v="17"/>
  </r>
  <r>
    <s v="DAF CF85"/>
    <x v="3"/>
    <n v="195340"/>
    <s v="ERA 103 TR"/>
    <n v="190000"/>
    <n v="4"/>
    <x v="6"/>
    <x v="18"/>
  </r>
  <r>
    <s v="Mercedes Sided"/>
    <x v="3"/>
    <n v="230000"/>
    <s v="ERA 099 TR"/>
    <n v="305000"/>
    <n v="9"/>
    <x v="1"/>
    <x v="19"/>
  </r>
  <r>
    <s v="Mercedes Actros"/>
    <x v="3"/>
    <n v="291000"/>
    <s v="ERA 118 TR"/>
    <n v="166000"/>
    <n v="9"/>
    <x v="1"/>
    <x v="20"/>
  </r>
  <r>
    <s v="DAF LF45"/>
    <x v="4"/>
    <n v="37000"/>
    <s v="ERA 132 TR"/>
    <n v="978000"/>
    <n v="4"/>
    <x v="6"/>
    <x v="15"/>
  </r>
  <r>
    <s v="DAF LF45"/>
    <x v="4"/>
    <n v="40830"/>
    <s v="ERA 142 TR"/>
    <n v="326000"/>
    <n v="4"/>
    <x v="6"/>
    <x v="15"/>
  </r>
  <r>
    <s v="Volvo FE"/>
    <x v="4"/>
    <n v="66000"/>
    <s v="ERA 145 TR"/>
    <n v="736000"/>
    <n v="6"/>
    <x v="3"/>
    <x v="3"/>
  </r>
  <r>
    <s v="Renault Midlum"/>
    <x v="4"/>
    <n v="60000"/>
    <s v="ERA 146 TR"/>
    <n v="99250"/>
    <n v="8"/>
    <x v="5"/>
    <x v="21"/>
  </r>
  <r>
    <s v="Mercedes Atego"/>
    <x v="4"/>
    <n v="84000"/>
    <s v="ERA 135 TR"/>
    <n v="950000"/>
    <n v="9"/>
    <x v="1"/>
    <x v="10"/>
  </r>
  <r>
    <s v="Iveco 100E"/>
    <x v="4"/>
    <n v="67000"/>
    <s v="ERA 136 TR"/>
    <n v="103260"/>
    <n v="6"/>
    <x v="0"/>
    <x v="7"/>
  </r>
  <r>
    <s v="Renault D10"/>
    <x v="4"/>
    <n v="75300"/>
    <s v="ERA 141 TR"/>
    <n v="302000"/>
    <n v="8"/>
    <x v="5"/>
    <x v="22"/>
  </r>
  <r>
    <s v="Volvo FMX"/>
    <x v="4"/>
    <n v="84000"/>
    <s v="ERA 340 TR"/>
    <n v="266000"/>
    <n v="6"/>
    <x v="3"/>
    <x v="5"/>
  </r>
  <r>
    <s v="Mercedes Atego"/>
    <x v="4"/>
    <n v="92000"/>
    <s v="ERA 147 TR"/>
    <n v="356000"/>
    <n v="9"/>
    <x v="1"/>
    <x v="10"/>
  </r>
  <r>
    <s v="MAN TGL"/>
    <x v="4"/>
    <n v="89000"/>
    <s v="ERA 394 TR"/>
    <n v="266000"/>
    <n v="4"/>
    <x v="2"/>
    <x v="13"/>
  </r>
  <r>
    <s v="DAF CF75"/>
    <x v="4"/>
    <n v="94000"/>
    <s v="ERA 143 TR"/>
    <n v="91000"/>
    <n v="4"/>
    <x v="6"/>
    <x v="23"/>
  </r>
  <r>
    <s v="MAN TGL"/>
    <x v="4"/>
    <n v="113400"/>
    <s v="ERA 140 TR"/>
    <n v="230000"/>
    <n v="4"/>
    <x v="2"/>
    <x v="13"/>
  </r>
  <r>
    <s v="DAF CF65"/>
    <x v="4"/>
    <n v="135000"/>
    <s v="ERA 133 TR"/>
    <n v="251000"/>
    <n v="4"/>
    <x v="6"/>
    <x v="24"/>
  </r>
  <r>
    <s v="Iveco TrakkerEuro5"/>
    <x v="4"/>
    <n v="160000"/>
    <s v="ERA 214 TR"/>
    <n v="263000"/>
    <n v="6"/>
    <x v="0"/>
    <x v="25"/>
  </r>
  <r>
    <s v="Renault Magnum"/>
    <x v="4"/>
    <n v="265000"/>
    <s v="ERA 227 TR"/>
    <n v="930000"/>
    <n v="8"/>
    <x v="5"/>
    <x v="26"/>
  </r>
  <r>
    <s v="Renault Magnum"/>
    <x v="4"/>
    <n v="265000"/>
    <s v="ERA 228 TR"/>
    <n v="912000"/>
    <n v="8"/>
    <x v="5"/>
    <x v="26"/>
  </r>
  <r>
    <s v="Renault Magnum"/>
    <x v="4"/>
    <n v="265000"/>
    <s v="ERA 226 TR"/>
    <n v="856000"/>
    <n v="8"/>
    <x v="5"/>
    <x v="26"/>
  </r>
  <r>
    <s v="Renault Premium"/>
    <x v="4"/>
    <n v="230000"/>
    <s v="ERA 131 TR"/>
    <n v="455000"/>
    <n v="8"/>
    <x v="5"/>
    <x v="9"/>
  </r>
  <r>
    <s v="Mercedes Sided"/>
    <x v="4"/>
    <n v="231000"/>
    <s v="ERA 144 TR"/>
    <n v="301000"/>
    <n v="9"/>
    <x v="1"/>
    <x v="19"/>
  </r>
  <r>
    <s v="Mercedes Actros"/>
    <x v="4"/>
    <n v="257000"/>
    <s v="ERA 134 TR"/>
    <n v="164700"/>
    <n v="9"/>
    <x v="1"/>
    <x v="20"/>
  </r>
  <r>
    <s v="DAF LF45"/>
    <x v="5"/>
    <n v="38000"/>
    <s v="ERA 161 TR"/>
    <n v="574000"/>
    <n v="4"/>
    <x v="6"/>
    <x v="15"/>
  </r>
  <r>
    <s v="Renault R385"/>
    <x v="5"/>
    <n v="56700"/>
    <s v="ERA 158 TR"/>
    <n v="290000"/>
    <n v="8"/>
    <x v="5"/>
    <x v="27"/>
  </r>
  <r>
    <s v="Renault R385"/>
    <x v="5"/>
    <n v="57700"/>
    <s v="ERA 160 TR"/>
    <n v="286000"/>
    <n v="8"/>
    <x v="5"/>
    <x v="27"/>
  </r>
  <r>
    <s v="Renault Midlum"/>
    <x v="5"/>
    <n v="59000"/>
    <s v="ERA 159 TR"/>
    <n v="103250"/>
    <n v="8"/>
    <x v="5"/>
    <x v="21"/>
  </r>
  <r>
    <s v="Renault D10"/>
    <x v="5"/>
    <n v="74300"/>
    <s v="ERA 157 TR"/>
    <n v="306000"/>
    <n v="8"/>
    <x v="5"/>
    <x v="22"/>
  </r>
  <r>
    <s v="Mercedes Actros"/>
    <x v="5"/>
    <n v="210000"/>
    <s v="ERA 221 TR"/>
    <n v="780000"/>
    <n v="9"/>
    <x v="1"/>
    <x v="20"/>
  </r>
  <r>
    <s v="Mercedes Actros"/>
    <x v="5"/>
    <n v="210000"/>
    <s v="ERA 225 TR"/>
    <n v="760300"/>
    <n v="9"/>
    <x v="1"/>
    <x v="20"/>
  </r>
  <r>
    <s v="Mercedes Actros"/>
    <x v="5"/>
    <n v="210000"/>
    <s v="ERA 220 TR"/>
    <n v="680000"/>
    <n v="9"/>
    <x v="1"/>
    <x v="20"/>
  </r>
  <r>
    <s v="Mercedes Actros"/>
    <x v="5"/>
    <n v="210000"/>
    <s v="ERA 222 TR"/>
    <n v="655000"/>
    <n v="9"/>
    <x v="1"/>
    <x v="20"/>
  </r>
  <r>
    <s v="Renault Pelen"/>
    <x v="5"/>
    <n v="220000"/>
    <s v="ERA 230 TR"/>
    <n v="731000"/>
    <n v="8"/>
    <x v="5"/>
    <x v="28"/>
  </r>
  <r>
    <s v="Renault Pelen"/>
    <x v="5"/>
    <n v="220000"/>
    <s v="ERA 229 TR"/>
    <n v="685413"/>
    <n v="8"/>
    <x v="5"/>
    <x v="28"/>
  </r>
  <r>
    <s v="DAF CF85"/>
    <x v="5"/>
    <n v="196340"/>
    <s v="ERA 162 TR"/>
    <n v="186000"/>
    <n v="4"/>
    <x v="6"/>
    <x v="18"/>
  </r>
  <r>
    <s v="Scania R500"/>
    <x v="5"/>
    <n v="245000"/>
    <s v="ERA 237 TR"/>
    <n v="720000"/>
    <n v="7"/>
    <x v="4"/>
    <x v="29"/>
  </r>
  <r>
    <s v="Scania R500"/>
    <x v="5"/>
    <n v="245000"/>
    <s v="ERA 236 TR"/>
    <n v="680000"/>
    <n v="7"/>
    <x v="4"/>
    <x v="29"/>
  </r>
  <r>
    <s v="Scania R500"/>
    <x v="5"/>
    <n v="245000"/>
    <s v="ERA 238 TR"/>
    <n v="660000"/>
    <n v="7"/>
    <x v="4"/>
    <x v="29"/>
  </r>
  <r>
    <s v="Scania R500"/>
    <x v="5"/>
    <n v="245000"/>
    <s v="ERA 240 TR"/>
    <n v="630000"/>
    <n v="7"/>
    <x v="4"/>
    <x v="29"/>
  </r>
  <r>
    <s v="Scania R500"/>
    <x v="5"/>
    <n v="245000"/>
    <s v="ERA 241 TR"/>
    <n v="655000"/>
    <n v="7"/>
    <x v="4"/>
    <x v="29"/>
  </r>
  <r>
    <s v="Scania R500"/>
    <x v="5"/>
    <n v="245000"/>
    <s v="ERA 239 TR"/>
    <n v="590000"/>
    <n v="7"/>
    <x v="4"/>
    <x v="29"/>
  </r>
  <r>
    <s v="DAF LF45"/>
    <x v="6"/>
    <n v="39830"/>
    <s v="ERA 168 TR"/>
    <n v="330000"/>
    <n v="4"/>
    <x v="6"/>
    <x v="15"/>
  </r>
  <r>
    <s v="DAF LF45"/>
    <x v="6"/>
    <n v="48800"/>
    <s v="ERA 175 TR"/>
    <n v="268650"/>
    <n v="4"/>
    <x v="6"/>
    <x v="15"/>
  </r>
  <r>
    <s v="Volvo FM"/>
    <x v="6"/>
    <n v="59000"/>
    <s v="ERA 173 TR"/>
    <n v="302000"/>
    <n v="6"/>
    <x v="3"/>
    <x v="4"/>
  </r>
  <r>
    <s v="Renault Premium"/>
    <x v="6"/>
    <n v="76000"/>
    <s v="ERA 166 TR"/>
    <n v="850000"/>
    <n v="8"/>
    <x v="5"/>
    <x v="9"/>
  </r>
  <r>
    <s v="Iveco EuroCargo"/>
    <x v="6"/>
    <n v="87133"/>
    <s v="ERA 176 TR"/>
    <n v="376000"/>
    <n v="6"/>
    <x v="0"/>
    <x v="12"/>
  </r>
  <r>
    <s v="Volvo FH"/>
    <x v="6"/>
    <n v="110000"/>
    <s v="ERA 172 TR"/>
    <n v="201000"/>
    <n v="6"/>
    <x v="3"/>
    <x v="6"/>
  </r>
  <r>
    <s v="DAF LF45"/>
    <x v="6"/>
    <n v="130780"/>
    <s v="ERA 169 TR"/>
    <n v="310000"/>
    <n v="4"/>
    <x v="6"/>
    <x v="15"/>
  </r>
  <r>
    <s v="MAN TGL"/>
    <x v="6"/>
    <n v="135502"/>
    <s v="ERA 170 TR"/>
    <n v="247000"/>
    <n v="4"/>
    <x v="2"/>
    <x v="13"/>
  </r>
  <r>
    <s v="Iveco STRALIS"/>
    <x v="6"/>
    <n v="145000"/>
    <s v="ERA 215 TR"/>
    <n v="386732"/>
    <n v="6"/>
    <x v="0"/>
    <x v="30"/>
  </r>
  <r>
    <s v="Iveco STRALIS"/>
    <x v="6"/>
    <n v="145000"/>
    <s v="ERA 216 TR"/>
    <n v="312680"/>
    <n v="6"/>
    <x v="0"/>
    <x v="30"/>
  </r>
  <r>
    <s v="Renault Premium"/>
    <x v="6"/>
    <n v="163800"/>
    <s v="ERA 178 TR"/>
    <n v="366000"/>
    <n v="8"/>
    <x v="5"/>
    <x v="9"/>
  </r>
  <r>
    <s v="Scania R420"/>
    <x v="6"/>
    <n v="183000"/>
    <s v="ERA 232 TR"/>
    <n v="520000"/>
    <n v="7"/>
    <x v="4"/>
    <x v="31"/>
  </r>
  <r>
    <s v="Scania R420"/>
    <x v="6"/>
    <n v="183000"/>
    <s v="ERA 233 TR"/>
    <n v="530000"/>
    <n v="7"/>
    <x v="4"/>
    <x v="31"/>
  </r>
  <r>
    <s v="Scania R420"/>
    <x v="6"/>
    <n v="183000"/>
    <s v="ERA 231 TR"/>
    <n v="490000"/>
    <n v="7"/>
    <x v="4"/>
    <x v="31"/>
  </r>
  <r>
    <s v="Scania R420"/>
    <x v="6"/>
    <n v="183000"/>
    <s v="ERA 234 TR"/>
    <n v="481000"/>
    <n v="7"/>
    <x v="4"/>
    <x v="31"/>
  </r>
  <r>
    <s v="Scania R420"/>
    <x v="6"/>
    <n v="183000"/>
    <s v="ERA 235 TR"/>
    <n v="454000"/>
    <n v="7"/>
    <x v="4"/>
    <x v="31"/>
  </r>
  <r>
    <s v="Volvo FH13-500"/>
    <x v="6"/>
    <n v="210000"/>
    <s v="ERA 248 TR"/>
    <n v="517000"/>
    <n v="6"/>
    <x v="3"/>
    <x v="32"/>
  </r>
  <r>
    <s v="MAN TGA33"/>
    <x v="6"/>
    <n v="196370"/>
    <s v="ERA 177 TR"/>
    <n v="286000"/>
    <n v="4"/>
    <x v="2"/>
    <x v="17"/>
  </r>
  <r>
    <s v="Volvo FH13-500"/>
    <x v="6"/>
    <n v="210000"/>
    <s v="ERA 247 TR"/>
    <n v="435000"/>
    <n v="6"/>
    <x v="3"/>
    <x v="32"/>
  </r>
  <r>
    <s v="MAN TGX"/>
    <x v="6"/>
    <n v="210300"/>
    <s v="ERA 218 TR"/>
    <n v="417671"/>
    <n v="4"/>
    <x v="2"/>
    <x v="33"/>
  </r>
  <r>
    <s v="Renault Premium"/>
    <x v="6"/>
    <n v="231000"/>
    <s v="ERA 174 TR"/>
    <n v="451000"/>
    <n v="8"/>
    <x v="5"/>
    <x v="9"/>
  </r>
  <r>
    <s v="DAF XF460"/>
    <x v="6"/>
    <n v="240000"/>
    <s v="ERA 207 TR"/>
    <n v="301344"/>
    <n v="4"/>
    <x v="6"/>
    <x v="34"/>
  </r>
  <r>
    <s v="DAF XF460"/>
    <x v="6"/>
    <n v="240000"/>
    <s v="ERA 405 TR"/>
    <n v="315988"/>
    <n v="4"/>
    <x v="6"/>
    <x v="34"/>
  </r>
  <r>
    <s v="DAF XF460"/>
    <x v="6"/>
    <n v="240000"/>
    <s v="ERA 204 TR"/>
    <n v="234760"/>
    <n v="4"/>
    <x v="6"/>
    <x v="34"/>
  </r>
  <r>
    <s v="DAF XF460"/>
    <x v="6"/>
    <n v="240000"/>
    <s v="ERA 208 TR"/>
    <n v="210780"/>
    <n v="4"/>
    <x v="6"/>
    <x v="34"/>
  </r>
  <r>
    <s v="DAF XF460"/>
    <x v="6"/>
    <n v="240000"/>
    <s v="ERA 406 TR"/>
    <n v="198240"/>
    <n v="4"/>
    <x v="6"/>
    <x v="34"/>
  </r>
  <r>
    <s v="Mercedes Actros"/>
    <x v="6"/>
    <n v="290000"/>
    <s v="ERA 171 TR"/>
    <n v="170000"/>
    <n v="9"/>
    <x v="1"/>
    <x v="20"/>
  </r>
  <r>
    <s v="DAF LF45"/>
    <x v="7"/>
    <n v="47800"/>
    <s v="ERA 183 TR"/>
    <n v="272650"/>
    <n v="4"/>
    <x v="6"/>
    <x v="15"/>
  </r>
  <r>
    <s v="Scania M93"/>
    <x v="7"/>
    <n v="80000"/>
    <s v="ERA 388 TR"/>
    <n v="350000"/>
    <n v="7"/>
    <x v="4"/>
    <x v="11"/>
  </r>
  <r>
    <s v="Scania M93"/>
    <x v="7"/>
    <n v="80000"/>
    <s v="ERA 188 TR"/>
    <n v="235000"/>
    <n v="7"/>
    <x v="4"/>
    <x v="11"/>
  </r>
  <r>
    <s v="DAF CF75"/>
    <x v="7"/>
    <n v="93000"/>
    <s v="ERA 184 TR"/>
    <n v="195000"/>
    <n v="4"/>
    <x v="6"/>
    <x v="23"/>
  </r>
  <r>
    <s v="DAF CF65"/>
    <x v="7"/>
    <n v="136000"/>
    <s v="ERA 186 TR"/>
    <n v="247000"/>
    <n v="4"/>
    <x v="6"/>
    <x v="24"/>
  </r>
  <r>
    <s v="MAN TGL"/>
    <x v="7"/>
    <n v="158000"/>
    <s v="ERA 185 TR"/>
    <n v="407000"/>
    <n v="4"/>
    <x v="2"/>
    <x v="13"/>
  </r>
  <r>
    <s v="DAF XF460"/>
    <x v="7"/>
    <n v="240000"/>
    <s v="ERA 199 TR"/>
    <n v="301232"/>
    <n v="4"/>
    <x v="6"/>
    <x v="34"/>
  </r>
  <r>
    <s v="DAF XF460"/>
    <x v="7"/>
    <n v="240000"/>
    <s v="ERA 198 TR"/>
    <n v="289567"/>
    <n v="4"/>
    <x v="6"/>
    <x v="34"/>
  </r>
  <r>
    <s v="DAF XF460"/>
    <x v="7"/>
    <n v="240000"/>
    <s v="ERA 200 TR"/>
    <n v="245211"/>
    <n v="4"/>
    <x v="6"/>
    <x v="34"/>
  </r>
  <r>
    <s v="DAF XF460"/>
    <x v="7"/>
    <n v="240000"/>
    <s v="ERA 201 TR"/>
    <n v="200123"/>
    <n v="4"/>
    <x v="6"/>
    <x v="34"/>
  </r>
  <r>
    <s v="DAF XF460"/>
    <x v="7"/>
    <n v="240000"/>
    <s v="ERA 496 TR"/>
    <n v="235811"/>
    <n v="4"/>
    <x v="6"/>
    <x v="34"/>
  </r>
  <r>
    <s v="DAF XF460"/>
    <x v="7"/>
    <n v="240000"/>
    <s v="ERA 497 TR"/>
    <n v="250021"/>
    <n v="4"/>
    <x v="6"/>
    <x v="34"/>
  </r>
  <r>
    <s v="DAF XF460"/>
    <x v="7"/>
    <n v="240000"/>
    <s v="ERA 202 TR"/>
    <n v="198340"/>
    <n v="4"/>
    <x v="6"/>
    <x v="34"/>
  </r>
  <r>
    <s v="DAF XF460"/>
    <x v="7"/>
    <n v="240000"/>
    <s v="ERA 203 TR"/>
    <n v="189761"/>
    <n v="4"/>
    <x v="6"/>
    <x v="34"/>
  </r>
  <r>
    <s v="MAN TGS"/>
    <x v="7"/>
    <n v="271000"/>
    <s v="ERA 187 TR"/>
    <n v="153000"/>
    <n v="4"/>
    <x v="2"/>
    <x v="35"/>
  </r>
  <r>
    <s v="MAN TGS"/>
    <x v="7"/>
    <n v="271000"/>
    <s v="ERA 219 TR"/>
    <n v="123000"/>
    <n v="4"/>
    <x v="2"/>
    <x v="35"/>
  </r>
  <r>
    <s v="MAN TGA18"/>
    <x v="8"/>
    <n v="98000"/>
    <s v="ERA 193 TR"/>
    <n v="251000"/>
    <n v="4"/>
    <x v="2"/>
    <x v="36"/>
  </r>
  <r>
    <s v="MAN TGA18"/>
    <x v="8"/>
    <n v="99000"/>
    <s v="ERA 195 TR"/>
    <n v="247000"/>
    <n v="4"/>
    <x v="2"/>
    <x v="36"/>
  </r>
  <r>
    <s v="MAN TGL"/>
    <x v="8"/>
    <n v="136502"/>
    <s v="ERA 197 TR"/>
    <n v="243000"/>
    <n v="4"/>
    <x v="2"/>
    <x v="13"/>
  </r>
  <r>
    <s v="MAN TGA41"/>
    <x v="8"/>
    <n v="167800"/>
    <s v="ERA 194 TR"/>
    <n v="190300"/>
    <n v="4"/>
    <x v="2"/>
    <x v="16"/>
  </r>
  <r>
    <s v="Mercedes Atego"/>
    <x v="8"/>
    <n v="219000"/>
    <s v="ERA 196 TR"/>
    <n v="126290"/>
    <n v="9"/>
    <x v="1"/>
    <x v="10"/>
  </r>
  <r>
    <s v="DAF XF460"/>
    <x v="8"/>
    <n v="240000"/>
    <s v="ERA 393 TR"/>
    <n v="183788"/>
    <n v="4"/>
    <x v="6"/>
    <x v="34"/>
  </r>
  <r>
    <s v="DAF XF460"/>
    <x v="8"/>
    <n v="240000"/>
    <s v="ERA 494 TR"/>
    <n v="160198"/>
    <n v="4"/>
    <x v="6"/>
    <x v="34"/>
  </r>
  <r>
    <s v="DAF XF460"/>
    <x v="8"/>
    <n v="240000"/>
    <s v="ERA 495 TR"/>
    <n v="156724"/>
    <n v="4"/>
    <x v="6"/>
    <x v="34"/>
  </r>
  <r>
    <s v="MAN TGS"/>
    <x v="8"/>
    <n v="270000"/>
    <s v="ERA 192 TR"/>
    <n v="157000"/>
    <n v="4"/>
    <x v="2"/>
    <x v="35"/>
  </r>
  <r>
    <s v="Mercedes Atego"/>
    <x v="9"/>
    <n v="218000"/>
    <s v="ERA 205 TR"/>
    <n v="130290"/>
    <n v="9"/>
    <x v="1"/>
    <x v="10"/>
  </r>
  <r>
    <s v="Mercedes Actros"/>
    <x v="9"/>
    <n v="258000"/>
    <s v="ERA 206 TR"/>
    <n v="160700"/>
    <n v="9"/>
    <x v="1"/>
    <x v="20"/>
  </r>
  <r>
    <s v="Volvo 2015Euro6M"/>
    <x v="9"/>
    <n v="360000"/>
    <s v="ERA 242 TR"/>
    <n v="100000"/>
    <n v="6"/>
    <x v="3"/>
    <x v="37"/>
  </r>
  <r>
    <s v="Volvo 2015Euro6M"/>
    <x v="9"/>
    <n v="360000"/>
    <s v="ERA 243 TR"/>
    <n v="115000"/>
    <n v="6"/>
    <x v="3"/>
    <x v="37"/>
  </r>
  <r>
    <s v="Volvo 2015Euro6M"/>
    <x v="9"/>
    <n v="360000"/>
    <s v="ERA 244 TR"/>
    <n v="132000"/>
    <n v="6"/>
    <x v="3"/>
    <x v="37"/>
  </r>
  <r>
    <s v="Volvo 2015Euro6M"/>
    <x v="9"/>
    <n v="360000"/>
    <s v="ERA 245 TR"/>
    <n v="108000"/>
    <n v="6"/>
    <x v="3"/>
    <x v="37"/>
  </r>
  <r>
    <s v="Volvo 2015Euro6M"/>
    <x v="9"/>
    <n v="360000"/>
    <s v="ERA 246 TR"/>
    <n v="140000"/>
    <n v="6"/>
    <x v="3"/>
    <x v="37"/>
  </r>
  <r>
    <m/>
    <x v="10"/>
    <m/>
    <m/>
    <m/>
    <m/>
    <x v="7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79E87-737B-43D2-8582-7C4EE71A044D}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Q12:GH123" firstHeaderRow="1" firstDataRow="3" firstDataCol="1"/>
  <pivotFields count="10">
    <pivotField axis="axisCol" showAll="0">
      <items count="39">
        <item x="24"/>
        <item x="23"/>
        <item x="18"/>
        <item x="15"/>
        <item x="34"/>
        <item x="7"/>
        <item x="12"/>
        <item x="0"/>
        <item x="30"/>
        <item x="25"/>
        <item x="2"/>
        <item x="36"/>
        <item x="17"/>
        <item x="16"/>
        <item x="13"/>
        <item x="35"/>
        <item x="33"/>
        <item x="20"/>
        <item x="10"/>
        <item x="1"/>
        <item x="19"/>
        <item x="22"/>
        <item x="26"/>
        <item x="21"/>
        <item x="28"/>
        <item x="9"/>
        <item x="27"/>
        <item x="8"/>
        <item x="11"/>
        <item x="31"/>
        <item x="29"/>
        <item x="37"/>
        <item x="3"/>
        <item x="6"/>
        <item x="32"/>
        <item x="14"/>
        <item x="4"/>
        <item x="5"/>
        <item t="default"/>
      </items>
    </pivotField>
    <pivotField showAll="0"/>
    <pivotField showAll="0"/>
    <pivotField axis="axisCol" showAll="0">
      <items count="135">
        <item x="10"/>
        <item x="8"/>
        <item x="9"/>
        <item x="7"/>
        <item x="22"/>
        <item x="11"/>
        <item x="27"/>
        <item x="35"/>
        <item x="14"/>
        <item x="15"/>
        <item x="20"/>
        <item x="34"/>
        <item x="23"/>
        <item x="33"/>
        <item x="25"/>
        <item x="31"/>
        <item x="13"/>
        <item x="28"/>
        <item x="18"/>
        <item x="16"/>
        <item x="19"/>
        <item x="30"/>
        <item x="12"/>
        <item x="29"/>
        <item x="32"/>
        <item x="26"/>
        <item x="36"/>
        <item x="24"/>
        <item x="17"/>
        <item x="54"/>
        <item x="37"/>
        <item x="49"/>
        <item x="56"/>
        <item x="41"/>
        <item x="42"/>
        <item x="48"/>
        <item x="43"/>
        <item x="38"/>
        <item x="47"/>
        <item x="55"/>
        <item x="39"/>
        <item x="40"/>
        <item x="45"/>
        <item x="61"/>
        <item x="58"/>
        <item x="60"/>
        <item x="59"/>
        <item x="57"/>
        <item x="68"/>
        <item x="78"/>
        <item x="75"/>
        <item x="81"/>
        <item x="82"/>
        <item x="101"/>
        <item x="80"/>
        <item x="77"/>
        <item x="95"/>
        <item x="76"/>
        <item x="79"/>
        <item x="92"/>
        <item x="85"/>
        <item x="102"/>
        <item x="105"/>
        <item x="107"/>
        <item x="106"/>
        <item x="116"/>
        <item x="104"/>
        <item x="126"/>
        <item x="118"/>
        <item x="121"/>
        <item x="119"/>
        <item x="122"/>
        <item x="120"/>
        <item x="109"/>
        <item x="108"/>
        <item x="110"/>
        <item x="111"/>
        <item x="114"/>
        <item x="115"/>
        <item x="98"/>
        <item x="127"/>
        <item x="128"/>
        <item x="96"/>
        <item x="99"/>
        <item x="4"/>
        <item x="0"/>
        <item x="1"/>
        <item x="2"/>
        <item x="3"/>
        <item x="50"/>
        <item x="83"/>
        <item x="84"/>
        <item x="6"/>
        <item x="94"/>
        <item x="117"/>
        <item x="64"/>
        <item x="62"/>
        <item x="65"/>
        <item x="5"/>
        <item x="63"/>
        <item x="53"/>
        <item x="51"/>
        <item x="52"/>
        <item x="67"/>
        <item x="66"/>
        <item x="88"/>
        <item x="86"/>
        <item x="87"/>
        <item x="89"/>
        <item x="90"/>
        <item x="70"/>
        <item x="69"/>
        <item x="71"/>
        <item x="74"/>
        <item x="72"/>
        <item x="73"/>
        <item x="129"/>
        <item x="130"/>
        <item x="131"/>
        <item x="132"/>
        <item x="133"/>
        <item x="93"/>
        <item x="91"/>
        <item x="21"/>
        <item x="44"/>
        <item x="103"/>
        <item x="123"/>
        <item x="46"/>
        <item x="97"/>
        <item x="100"/>
        <item x="124"/>
        <item x="125"/>
        <item x="112"/>
        <item x="1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9">
        <item x="0"/>
        <item x="4"/>
        <item x="1"/>
        <item x="2"/>
        <item x="35"/>
        <item x="3"/>
        <item x="11"/>
        <item x="54"/>
        <item x="13"/>
        <item x="15"/>
        <item x="18"/>
        <item x="14"/>
        <item x="17"/>
        <item x="36"/>
        <item x="39"/>
        <item x="37"/>
        <item x="7"/>
        <item x="67"/>
        <item x="6"/>
        <item x="10"/>
        <item x="12"/>
        <item x="16"/>
        <item x="70"/>
        <item x="68"/>
        <item x="88"/>
        <item x="55"/>
        <item x="5"/>
        <item x="56"/>
        <item x="69"/>
        <item x="19"/>
        <item x="9"/>
        <item x="57"/>
        <item x="38"/>
        <item x="8"/>
        <item x="41"/>
        <item x="40"/>
        <item x="21"/>
        <item x="58"/>
        <item x="20"/>
        <item x="22"/>
        <item x="23"/>
        <item x="42"/>
        <item x="43"/>
        <item x="44"/>
        <item x="89"/>
        <item x="71"/>
        <item x="90"/>
        <item x="25"/>
        <item x="26"/>
        <item x="24"/>
        <item x="45"/>
        <item x="27"/>
        <item x="46"/>
        <item x="28"/>
        <item x="91"/>
        <item x="72"/>
        <item x="98"/>
        <item x="99"/>
        <item x="49"/>
        <item x="47"/>
        <item x="29"/>
        <item x="73"/>
        <item x="50"/>
        <item x="59"/>
        <item x="74"/>
        <item x="48"/>
        <item x="75"/>
        <item x="61"/>
        <item x="30"/>
        <item x="60"/>
        <item x="92"/>
        <item x="77"/>
        <item x="93"/>
        <item x="62"/>
        <item x="31"/>
        <item x="64"/>
        <item x="76"/>
        <item x="100"/>
        <item x="78"/>
        <item x="32"/>
        <item x="33"/>
        <item x="51"/>
        <item x="65"/>
        <item x="79"/>
        <item x="52"/>
        <item x="66"/>
        <item x="81"/>
        <item x="82"/>
        <item x="63"/>
        <item x="80"/>
        <item x="101"/>
        <item x="83"/>
        <item x="84"/>
        <item x="53"/>
        <item x="85"/>
        <item x="34"/>
        <item x="94"/>
        <item x="86"/>
        <item x="95"/>
        <item x="102"/>
        <item x="96"/>
        <item x="105"/>
        <item x="103"/>
        <item x="87"/>
        <item x="97"/>
        <item x="104"/>
        <item x="106"/>
        <item x="107"/>
        <item t="default"/>
      </items>
    </pivotField>
  </pivotFields>
  <rowFields count="1">
    <field x="9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2">
    <field x="0"/>
    <field x="3"/>
  </colFields>
  <colItems count="173">
    <i>
      <x/>
      <x v="31"/>
    </i>
    <i r="1">
      <x v="64"/>
    </i>
    <i t="default">
      <x/>
    </i>
    <i>
      <x v="1"/>
      <x v="38"/>
    </i>
    <i r="1">
      <x v="62"/>
    </i>
    <i t="default">
      <x v="1"/>
    </i>
    <i>
      <x v="2"/>
      <x v="11"/>
    </i>
    <i r="1">
      <x v="48"/>
    </i>
    <i t="default">
      <x v="2"/>
    </i>
    <i>
      <x v="3"/>
      <x v="23"/>
    </i>
    <i r="1">
      <x v="30"/>
    </i>
    <i r="1">
      <x v="37"/>
    </i>
    <i r="1">
      <x v="47"/>
    </i>
    <i r="1">
      <x v="50"/>
    </i>
    <i r="1">
      <x v="51"/>
    </i>
    <i r="1">
      <x v="57"/>
    </i>
    <i r="1">
      <x v="61"/>
    </i>
    <i t="default">
      <x v="3"/>
    </i>
    <i>
      <x v="4"/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2"/>
    </i>
    <i r="1">
      <x v="83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33"/>
    </i>
    <i t="default">
      <x v="4"/>
    </i>
    <i>
      <x v="5"/>
      <x v="22"/>
    </i>
    <i r="1">
      <x v="34"/>
    </i>
    <i t="default">
      <x v="5"/>
    </i>
    <i>
      <x v="6"/>
      <x v="12"/>
    </i>
    <i r="1">
      <x v="58"/>
    </i>
    <i t="default">
      <x v="6"/>
    </i>
    <i>
      <x v="7"/>
      <x v="84"/>
    </i>
    <i r="1">
      <x v="85"/>
    </i>
    <i r="1">
      <x v="86"/>
    </i>
    <i r="1">
      <x v="87"/>
    </i>
    <i r="1">
      <x v="88"/>
    </i>
    <i t="default">
      <x v="7"/>
    </i>
    <i>
      <x v="8"/>
      <x v="90"/>
    </i>
    <i r="1">
      <x v="91"/>
    </i>
    <i t="default">
      <x v="8"/>
    </i>
    <i>
      <x v="9"/>
      <x v="89"/>
    </i>
    <i t="default">
      <x v="9"/>
    </i>
    <i>
      <x v="10"/>
      <x v="92"/>
    </i>
    <i t="default">
      <x v="10"/>
    </i>
    <i>
      <x v="11"/>
      <x v="68"/>
    </i>
    <i r="1">
      <x v="70"/>
    </i>
    <i t="default">
      <x v="11"/>
    </i>
    <i>
      <x v="12"/>
      <x v="13"/>
    </i>
    <i r="1">
      <x v="59"/>
    </i>
    <i t="default">
      <x v="12"/>
    </i>
    <i>
      <x v="13"/>
      <x v="24"/>
    </i>
    <i r="1">
      <x v="69"/>
    </i>
    <i t="default">
      <x v="13"/>
    </i>
    <i>
      <x v="14"/>
      <x v="21"/>
    </i>
    <i r="1">
      <x v="25"/>
    </i>
    <i r="1">
      <x v="35"/>
    </i>
    <i r="1">
      <x v="52"/>
    </i>
    <i r="1">
      <x v="63"/>
    </i>
    <i r="1">
      <x v="72"/>
    </i>
    <i r="1">
      <x v="127"/>
    </i>
    <i t="default">
      <x v="14"/>
    </i>
    <i>
      <x v="15"/>
      <x v="65"/>
    </i>
    <i r="1">
      <x v="67"/>
    </i>
    <i r="1">
      <x v="94"/>
    </i>
    <i t="default">
      <x v="15"/>
    </i>
    <i>
      <x v="16"/>
      <x v="93"/>
    </i>
    <i t="default">
      <x v="16"/>
    </i>
    <i>
      <x v="17"/>
      <x v="26"/>
    </i>
    <i r="1">
      <x v="32"/>
    </i>
    <i r="1">
      <x v="53"/>
    </i>
    <i r="1">
      <x v="81"/>
    </i>
    <i r="1">
      <x v="95"/>
    </i>
    <i r="1">
      <x v="96"/>
    </i>
    <i r="1">
      <x v="97"/>
    </i>
    <i r="1">
      <x v="99"/>
    </i>
    <i t="default">
      <x v="17"/>
    </i>
    <i>
      <x v="18"/>
      <x v="14"/>
    </i>
    <i r="1">
      <x v="20"/>
    </i>
    <i r="1">
      <x v="33"/>
    </i>
    <i r="1">
      <x v="42"/>
    </i>
    <i r="1">
      <x v="71"/>
    </i>
    <i r="1">
      <x v="80"/>
    </i>
    <i t="default">
      <x v="18"/>
    </i>
    <i>
      <x v="19"/>
      <x v="98"/>
    </i>
    <i t="default">
      <x v="19"/>
    </i>
    <i>
      <x v="20"/>
      <x v="7"/>
    </i>
    <i r="1">
      <x v="39"/>
    </i>
    <i t="default">
      <x v="20"/>
    </i>
    <i>
      <x v="21"/>
      <x v="36"/>
    </i>
    <i r="1">
      <x v="43"/>
    </i>
    <i t="default">
      <x v="21"/>
    </i>
    <i>
      <x v="22"/>
      <x v="100"/>
    </i>
    <i r="1">
      <x v="101"/>
    </i>
    <i r="1">
      <x v="102"/>
    </i>
    <i t="default">
      <x v="22"/>
    </i>
    <i>
      <x v="23"/>
      <x v="41"/>
    </i>
    <i r="1">
      <x v="45"/>
    </i>
    <i t="default">
      <x v="23"/>
    </i>
    <i>
      <x v="24"/>
      <x v="103"/>
    </i>
    <i r="1">
      <x v="104"/>
    </i>
    <i t="default">
      <x v="24"/>
    </i>
    <i>
      <x v="25"/>
      <x v="15"/>
    </i>
    <i r="1">
      <x v="18"/>
    </i>
    <i r="1">
      <x v="29"/>
    </i>
    <i r="1">
      <x v="49"/>
    </i>
    <i r="1">
      <x v="56"/>
    </i>
    <i r="1">
      <x v="60"/>
    </i>
    <i t="default">
      <x v="25"/>
    </i>
    <i>
      <x v="26"/>
      <x v="44"/>
    </i>
    <i r="1">
      <x v="46"/>
    </i>
    <i t="default">
      <x v="26"/>
    </i>
    <i>
      <x v="27"/>
      <x v="8"/>
    </i>
    <i r="1">
      <x v="19"/>
    </i>
    <i t="default">
      <x v="27"/>
    </i>
    <i>
      <x v="28"/>
      <x v="10"/>
    </i>
    <i r="1">
      <x v="66"/>
    </i>
    <i r="1">
      <x v="123"/>
    </i>
    <i r="1">
      <x v="125"/>
    </i>
    <i t="default">
      <x v="28"/>
    </i>
    <i>
      <x v="29"/>
      <x v="105"/>
    </i>
    <i r="1">
      <x v="106"/>
    </i>
    <i r="1">
      <x v="107"/>
    </i>
    <i r="1">
      <x v="108"/>
    </i>
    <i r="1">
      <x v="109"/>
    </i>
    <i t="default">
      <x v="29"/>
    </i>
    <i>
      <x v="30"/>
      <x v="110"/>
    </i>
    <i r="1">
      <x v="111"/>
    </i>
    <i r="1">
      <x v="112"/>
    </i>
    <i r="1">
      <x v="113"/>
    </i>
    <i r="1">
      <x v="114"/>
    </i>
    <i r="1">
      <x v="115"/>
    </i>
    <i t="default">
      <x v="30"/>
    </i>
    <i>
      <x v="31"/>
      <x v="116"/>
    </i>
    <i r="1">
      <x v="117"/>
    </i>
    <i r="1">
      <x v="118"/>
    </i>
    <i r="1">
      <x v="119"/>
    </i>
    <i r="1">
      <x v="120"/>
    </i>
    <i t="default">
      <x v="31"/>
    </i>
    <i>
      <x v="32"/>
      <x v="3"/>
    </i>
    <i r="1">
      <x v="5"/>
    </i>
    <i r="1">
      <x v="9"/>
    </i>
    <i r="1">
      <x v="16"/>
    </i>
    <i r="1">
      <x v="40"/>
    </i>
    <i t="default">
      <x v="32"/>
    </i>
    <i>
      <x v="33"/>
      <x/>
    </i>
    <i r="1">
      <x v="27"/>
    </i>
    <i r="1">
      <x v="54"/>
    </i>
    <i t="default">
      <x v="33"/>
    </i>
    <i>
      <x v="34"/>
      <x v="121"/>
    </i>
    <i r="1">
      <x v="122"/>
    </i>
    <i t="default">
      <x v="34"/>
    </i>
    <i>
      <x v="35"/>
      <x v="6"/>
    </i>
    <i r="1">
      <x v="17"/>
    </i>
    <i t="default">
      <x v="35"/>
    </i>
    <i>
      <x v="36"/>
      <x v="1"/>
    </i>
    <i r="1">
      <x v="28"/>
    </i>
    <i r="1">
      <x v="55"/>
    </i>
    <i t="default">
      <x v="36"/>
    </i>
    <i>
      <x v="37"/>
      <x v="2"/>
    </i>
    <i r="1">
      <x v="4"/>
    </i>
    <i r="1">
      <x v="124"/>
    </i>
    <i t="default">
      <x v="37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B8212-6A65-4C21-B57F-CD89EC069FD1}" name="Tabela przestawna3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8">
  <location ref="K13:L21" firstHeaderRow="1" firstDataRow="1" firstDataCol="1"/>
  <pivotFields count="8">
    <pivotField showAll="0"/>
    <pivotField showAll="0"/>
    <pivotField showAll="0"/>
    <pivotField showAll="0"/>
    <pivotField dataField="1" showAll="0"/>
    <pivotField showAll="0"/>
    <pivotField axis="axisRow" showAll="0">
      <items count="8">
        <item x="6"/>
        <item x="0"/>
        <item x="2"/>
        <item x="1"/>
        <item x="5"/>
        <item x="4"/>
        <item x="3"/>
        <item t="default"/>
      </items>
    </pivotField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Średnia z Przebieg" fld="4" subtotal="average" baseField="6" baseItem="0" numFmtId="1"/>
  </dataField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5C041-26C8-4DF9-8479-0E9BD7299A89}" name="Tabela przestawna2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K1:L9" firstHeaderRow="1" firstDataRow="1" firstDataCol="1"/>
  <pivotFields count="8">
    <pivotField showAll="0">
      <items count="39">
        <item x="24"/>
        <item x="23"/>
        <item x="18"/>
        <item x="15"/>
        <item x="34"/>
        <item x="7"/>
        <item x="12"/>
        <item x="0"/>
        <item x="30"/>
        <item x="25"/>
        <item x="2"/>
        <item x="36"/>
        <item x="17"/>
        <item x="16"/>
        <item x="13"/>
        <item x="35"/>
        <item x="33"/>
        <item x="20"/>
        <item x="10"/>
        <item x="1"/>
        <item x="19"/>
        <item x="22"/>
        <item x="26"/>
        <item x="21"/>
        <item x="28"/>
        <item x="9"/>
        <item x="27"/>
        <item x="8"/>
        <item x="11"/>
        <item x="31"/>
        <item x="29"/>
        <item x="37"/>
        <item x="3"/>
        <item x="6"/>
        <item x="32"/>
        <item x="14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">
        <item x="6"/>
        <item x="0"/>
        <item x="2"/>
        <item x="1"/>
        <item x="5"/>
        <item x="4"/>
        <item x="3"/>
        <item t="default"/>
      </items>
    </pivotField>
    <pivotField dataField="1" showAll="0">
      <items count="39">
        <item x="7"/>
        <item x="37"/>
        <item x="20"/>
        <item x="10"/>
        <item x="1"/>
        <item x="24"/>
        <item x="23"/>
        <item x="18"/>
        <item x="22"/>
        <item x="12"/>
        <item x="3"/>
        <item x="6"/>
        <item x="32"/>
        <item x="14"/>
        <item x="4"/>
        <item x="5"/>
        <item x="8"/>
        <item x="15"/>
        <item x="11"/>
        <item x="26"/>
        <item x="21"/>
        <item x="28"/>
        <item x="9"/>
        <item x="27"/>
        <item x="31"/>
        <item x="29"/>
        <item x="19"/>
        <item x="0"/>
        <item x="30"/>
        <item x="2"/>
        <item x="36"/>
        <item x="17"/>
        <item x="16"/>
        <item x="13"/>
        <item x="35"/>
        <item x="33"/>
        <item x="25"/>
        <item x="34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Liczba z Model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65F70-FAD1-4034-95F3-B6685938DE75}" name="Tabela przestawna4" cacheId="2" applyNumberFormats="0" applyBorderFormats="0" applyFontFormats="0" applyPatternFormats="0" applyAlignmentFormats="0" applyWidthHeightFormats="1" dataCaption="Wartości" showMissing="0" updatedVersion="6" minRefreshableVersion="3" useAutoFormatting="1" colGrandTotals="0" itemPrintTitles="1" createdVersion="6" indent="0" outline="1" outlineData="1" multipleFieldFilters="0">
  <location ref="M6:T18" firstHeaderRow="1" firstDataRow="2" firstDataCol="1"/>
  <pivotFields count="8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showAll="0"/>
    <pivotField showAll="0"/>
    <pivotField showAll="0"/>
    <pivotField showAll="0"/>
    <pivotField axis="axisCol" showAll="0">
      <items count="9">
        <item x="6"/>
        <item x="0"/>
        <item x="2"/>
        <item x="1"/>
        <item x="5"/>
        <item x="4"/>
        <item x="3"/>
        <item x="7"/>
        <item t="default"/>
      </items>
    </pivotField>
    <pivotField dataField="1" showAll="0">
      <items count="40">
        <item x="7"/>
        <item x="37"/>
        <item x="20"/>
        <item x="10"/>
        <item x="1"/>
        <item x="24"/>
        <item x="23"/>
        <item x="18"/>
        <item x="22"/>
        <item x="12"/>
        <item x="3"/>
        <item x="6"/>
        <item x="32"/>
        <item x="14"/>
        <item x="4"/>
        <item x="5"/>
        <item x="8"/>
        <item x="15"/>
        <item x="11"/>
        <item x="26"/>
        <item x="21"/>
        <item x="28"/>
        <item x="9"/>
        <item x="27"/>
        <item x="31"/>
        <item x="29"/>
        <item x="19"/>
        <item x="0"/>
        <item x="30"/>
        <item x="2"/>
        <item x="36"/>
        <item x="17"/>
        <item x="16"/>
        <item x="13"/>
        <item x="35"/>
        <item x="33"/>
        <item x="25"/>
        <item x="34"/>
        <item x="38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Liczba z Model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nsport" connectionId="1" xr16:uid="{3C80AB2B-182E-4538-98E1-D8863770B6AC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nsport" connectionId="2" xr16:uid="{AFE8C22F-E897-4A78-9780-F9B3B76899C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nsport" connectionId="3" xr16:uid="{DC2B611B-FF34-48E0-BFA7-751EB2C7BD3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"/>
  <sheetViews>
    <sheetView workbookViewId="0">
      <selection sqref="A1:E1048576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2.7109375" bestFit="1" customWidth="1"/>
    <col min="4" max="4" width="15.7109375" bestFit="1" customWidth="1"/>
    <col min="5" max="5" width="16" customWidth="1"/>
    <col min="6" max="6" width="24.5703125" bestFit="1" customWidth="1"/>
  </cols>
  <sheetData>
    <row r="1" spans="1:6" x14ac:dyDescent="0.25">
      <c r="A1" s="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25">
      <c r="A2" s="1" t="s">
        <v>6</v>
      </c>
      <c r="B2">
        <v>2006</v>
      </c>
      <c r="C2">
        <v>85900</v>
      </c>
      <c r="D2" s="1" t="s">
        <v>7</v>
      </c>
      <c r="E2">
        <v>1200655</v>
      </c>
      <c r="F2" s="2">
        <v>42035</v>
      </c>
    </row>
    <row r="3" spans="1:6" x14ac:dyDescent="0.25">
      <c r="A3" s="1" t="s">
        <v>6</v>
      </c>
      <c r="B3">
        <v>2006</v>
      </c>
      <c r="C3">
        <v>85900</v>
      </c>
      <c r="D3" s="1" t="s">
        <v>8</v>
      </c>
      <c r="E3">
        <v>1068570</v>
      </c>
      <c r="F3" s="2">
        <v>42029</v>
      </c>
    </row>
    <row r="4" spans="1:6" x14ac:dyDescent="0.25">
      <c r="A4" s="1" t="s">
        <v>6</v>
      </c>
      <c r="B4">
        <v>2006</v>
      </c>
      <c r="C4">
        <v>85900</v>
      </c>
      <c r="D4" s="1" t="s">
        <v>9</v>
      </c>
      <c r="E4">
        <v>998704</v>
      </c>
      <c r="F4" s="2">
        <v>42028</v>
      </c>
    </row>
    <row r="5" spans="1:6" x14ac:dyDescent="0.25">
      <c r="A5" s="1" t="s">
        <v>6</v>
      </c>
      <c r="B5">
        <v>2006</v>
      </c>
      <c r="C5">
        <v>85900</v>
      </c>
      <c r="D5" s="1" t="s">
        <v>10</v>
      </c>
      <c r="E5">
        <v>936780</v>
      </c>
      <c r="F5" s="2">
        <v>42028</v>
      </c>
    </row>
    <row r="6" spans="1:6" x14ac:dyDescent="0.25">
      <c r="A6" s="1" t="s">
        <v>6</v>
      </c>
      <c r="B6">
        <v>2006</v>
      </c>
      <c r="C6">
        <v>85900</v>
      </c>
      <c r="D6" s="1" t="s">
        <v>11</v>
      </c>
      <c r="E6">
        <v>870233</v>
      </c>
      <c r="F6" s="2">
        <v>42034</v>
      </c>
    </row>
    <row r="7" spans="1:6" x14ac:dyDescent="0.25">
      <c r="A7" s="1" t="s">
        <v>12</v>
      </c>
      <c r="B7">
        <v>2007</v>
      </c>
      <c r="C7">
        <v>205000</v>
      </c>
      <c r="D7" s="1" t="s">
        <v>13</v>
      </c>
      <c r="E7">
        <v>1260000</v>
      </c>
      <c r="F7" s="2">
        <v>42483</v>
      </c>
    </row>
    <row r="8" spans="1:6" x14ac:dyDescent="0.25">
      <c r="A8" s="1" t="s">
        <v>14</v>
      </c>
      <c r="B8">
        <v>2007</v>
      </c>
      <c r="C8">
        <v>198000</v>
      </c>
      <c r="D8" s="1" t="s">
        <v>15</v>
      </c>
      <c r="E8">
        <v>890200</v>
      </c>
      <c r="F8" s="2">
        <v>42520</v>
      </c>
    </row>
    <row r="9" spans="1:6" x14ac:dyDescent="0.25">
      <c r="A9" s="1" t="s">
        <v>16</v>
      </c>
      <c r="B9">
        <v>2008</v>
      </c>
      <c r="C9">
        <v>49411</v>
      </c>
      <c r="D9" s="1" t="s">
        <v>17</v>
      </c>
      <c r="E9">
        <v>186000</v>
      </c>
      <c r="F9" s="2">
        <v>42210</v>
      </c>
    </row>
    <row r="10" spans="1:6" x14ac:dyDescent="0.25">
      <c r="A10" s="1" t="s">
        <v>18</v>
      </c>
      <c r="B10">
        <v>2008</v>
      </c>
      <c r="C10">
        <v>58000</v>
      </c>
      <c r="D10" s="1" t="s">
        <v>19</v>
      </c>
      <c r="E10">
        <v>306000</v>
      </c>
      <c r="F10" s="2">
        <v>42271</v>
      </c>
    </row>
    <row r="11" spans="1:6" x14ac:dyDescent="0.25">
      <c r="A11" s="1" t="s">
        <v>20</v>
      </c>
      <c r="B11">
        <v>2008</v>
      </c>
      <c r="C11">
        <v>84000</v>
      </c>
      <c r="D11" s="1" t="s">
        <v>21</v>
      </c>
      <c r="E11">
        <v>266000</v>
      </c>
      <c r="F11" s="2">
        <v>42382</v>
      </c>
    </row>
    <row r="12" spans="1:6" x14ac:dyDescent="0.25">
      <c r="A12" s="1" t="s">
        <v>22</v>
      </c>
      <c r="B12">
        <v>2008</v>
      </c>
      <c r="C12">
        <v>89000</v>
      </c>
      <c r="D12" s="1" t="s">
        <v>23</v>
      </c>
      <c r="E12">
        <v>305000</v>
      </c>
      <c r="F12" s="2">
        <v>42075</v>
      </c>
    </row>
    <row r="13" spans="1:6" x14ac:dyDescent="0.25">
      <c r="A13" s="1" t="s">
        <v>16</v>
      </c>
      <c r="B13">
        <v>2009</v>
      </c>
      <c r="C13">
        <v>48411</v>
      </c>
      <c r="D13" s="1" t="s">
        <v>24</v>
      </c>
      <c r="E13">
        <v>190000</v>
      </c>
      <c r="F13" s="2">
        <v>42210</v>
      </c>
    </row>
    <row r="14" spans="1:6" x14ac:dyDescent="0.25">
      <c r="A14" s="1" t="s">
        <v>25</v>
      </c>
      <c r="B14">
        <v>2009</v>
      </c>
      <c r="C14">
        <v>68000</v>
      </c>
      <c r="D14" s="1" t="s">
        <v>26</v>
      </c>
      <c r="E14">
        <v>992600</v>
      </c>
      <c r="F14" s="2">
        <v>42157</v>
      </c>
    </row>
    <row r="15" spans="1:6" x14ac:dyDescent="0.25">
      <c r="A15" s="1" t="s">
        <v>16</v>
      </c>
      <c r="B15">
        <v>2009</v>
      </c>
      <c r="C15">
        <v>49411</v>
      </c>
      <c r="D15" s="1" t="s">
        <v>27</v>
      </c>
      <c r="E15">
        <v>186000</v>
      </c>
      <c r="F15" s="2">
        <v>42210</v>
      </c>
    </row>
    <row r="16" spans="1:6" x14ac:dyDescent="0.25">
      <c r="A16" s="1" t="s">
        <v>28</v>
      </c>
      <c r="B16">
        <v>2009</v>
      </c>
      <c r="C16">
        <v>67900</v>
      </c>
      <c r="D16" s="1" t="s">
        <v>29</v>
      </c>
      <c r="E16">
        <v>850000</v>
      </c>
      <c r="F16" s="2">
        <v>42194</v>
      </c>
    </row>
    <row r="17" spans="1:6" x14ac:dyDescent="0.25">
      <c r="A17" s="1" t="s">
        <v>16</v>
      </c>
      <c r="B17">
        <v>2009</v>
      </c>
      <c r="C17">
        <v>65000</v>
      </c>
      <c r="D17" s="1" t="s">
        <v>30</v>
      </c>
      <c r="E17">
        <v>740000</v>
      </c>
      <c r="F17" s="2">
        <v>42385</v>
      </c>
    </row>
    <row r="18" spans="1:6" x14ac:dyDescent="0.25">
      <c r="A18" s="1" t="s">
        <v>28</v>
      </c>
      <c r="B18">
        <v>2009</v>
      </c>
      <c r="C18">
        <v>68900</v>
      </c>
      <c r="D18" s="1" t="s">
        <v>31</v>
      </c>
      <c r="E18">
        <v>846000</v>
      </c>
      <c r="F18" s="2">
        <v>42194</v>
      </c>
    </row>
    <row r="19" spans="1:6" x14ac:dyDescent="0.25">
      <c r="A19" s="1" t="s">
        <v>18</v>
      </c>
      <c r="B19">
        <v>2009</v>
      </c>
      <c r="C19">
        <v>59000</v>
      </c>
      <c r="D19" s="1" t="s">
        <v>32</v>
      </c>
      <c r="E19">
        <v>302000</v>
      </c>
      <c r="F19" s="2">
        <v>42271</v>
      </c>
    </row>
    <row r="20" spans="1:6" x14ac:dyDescent="0.25">
      <c r="A20" s="1" t="s">
        <v>33</v>
      </c>
      <c r="B20">
        <v>2009</v>
      </c>
      <c r="C20">
        <v>77000</v>
      </c>
      <c r="D20" s="1" t="s">
        <v>34</v>
      </c>
      <c r="E20">
        <v>846000</v>
      </c>
      <c r="F20" s="2">
        <v>42376</v>
      </c>
    </row>
    <row r="21" spans="1:6" x14ac:dyDescent="0.25">
      <c r="A21" s="1" t="s">
        <v>35</v>
      </c>
      <c r="B21">
        <v>2009</v>
      </c>
      <c r="C21">
        <v>85000</v>
      </c>
      <c r="D21" s="1" t="s">
        <v>36</v>
      </c>
      <c r="E21">
        <v>946000</v>
      </c>
      <c r="F21" s="2">
        <v>42014</v>
      </c>
    </row>
    <row r="22" spans="1:6" x14ac:dyDescent="0.25">
      <c r="A22" s="1" t="s">
        <v>37</v>
      </c>
      <c r="B22">
        <v>2009</v>
      </c>
      <c r="C22">
        <v>79000</v>
      </c>
      <c r="D22" s="1" t="s">
        <v>38</v>
      </c>
      <c r="E22">
        <v>390000</v>
      </c>
      <c r="F22" s="2">
        <v>42379</v>
      </c>
    </row>
    <row r="23" spans="1:6" x14ac:dyDescent="0.25">
      <c r="A23" s="1" t="s">
        <v>37</v>
      </c>
      <c r="B23">
        <v>2009</v>
      </c>
      <c r="C23">
        <v>79000</v>
      </c>
      <c r="D23" s="1" t="s">
        <v>39</v>
      </c>
      <c r="E23">
        <v>390000</v>
      </c>
      <c r="F23" s="2">
        <v>42379</v>
      </c>
    </row>
    <row r="24" spans="1:6" x14ac:dyDescent="0.25">
      <c r="A24" s="1" t="s">
        <v>20</v>
      </c>
      <c r="B24">
        <v>2009</v>
      </c>
      <c r="C24">
        <v>83000</v>
      </c>
      <c r="D24" s="1" t="s">
        <v>40</v>
      </c>
      <c r="E24">
        <v>270000</v>
      </c>
      <c r="F24" s="2">
        <v>42382</v>
      </c>
    </row>
    <row r="25" spans="1:6" x14ac:dyDescent="0.25">
      <c r="A25" s="1" t="s">
        <v>41</v>
      </c>
      <c r="B25">
        <v>2009</v>
      </c>
      <c r="C25">
        <v>86133</v>
      </c>
      <c r="D25" s="1" t="s">
        <v>42</v>
      </c>
      <c r="E25">
        <v>380000</v>
      </c>
      <c r="F25" s="2">
        <v>42208</v>
      </c>
    </row>
    <row r="26" spans="1:6" x14ac:dyDescent="0.25">
      <c r="A26" s="1" t="s">
        <v>22</v>
      </c>
      <c r="B26">
        <v>2009</v>
      </c>
      <c r="C26">
        <v>90000</v>
      </c>
      <c r="D26" s="1" t="s">
        <v>43</v>
      </c>
      <c r="E26">
        <v>301000</v>
      </c>
      <c r="F26" s="2">
        <v>42075</v>
      </c>
    </row>
    <row r="27" spans="1:6" x14ac:dyDescent="0.25">
      <c r="A27" s="1" t="s">
        <v>35</v>
      </c>
      <c r="B27">
        <v>2009</v>
      </c>
      <c r="C27">
        <v>91000</v>
      </c>
      <c r="D27" s="1" t="s">
        <v>44</v>
      </c>
      <c r="E27">
        <v>360000</v>
      </c>
      <c r="F27" s="2">
        <v>42174</v>
      </c>
    </row>
    <row r="28" spans="1:6" x14ac:dyDescent="0.25">
      <c r="A28" s="1" t="s">
        <v>45</v>
      </c>
      <c r="B28">
        <v>2009</v>
      </c>
      <c r="C28">
        <v>114400</v>
      </c>
      <c r="D28" s="1" t="s">
        <v>46</v>
      </c>
      <c r="E28">
        <v>226000</v>
      </c>
      <c r="F28" s="2">
        <v>42073</v>
      </c>
    </row>
    <row r="29" spans="1:6" x14ac:dyDescent="0.25">
      <c r="A29" s="1" t="s">
        <v>47</v>
      </c>
      <c r="B29">
        <v>2009</v>
      </c>
      <c r="C29">
        <v>134000</v>
      </c>
      <c r="D29" s="1" t="s">
        <v>48</v>
      </c>
      <c r="E29">
        <v>482000</v>
      </c>
      <c r="F29" s="2">
        <v>42385</v>
      </c>
    </row>
    <row r="30" spans="1:6" x14ac:dyDescent="0.25">
      <c r="A30" s="1" t="s">
        <v>47</v>
      </c>
      <c r="B30">
        <v>2009</v>
      </c>
      <c r="C30">
        <v>135000</v>
      </c>
      <c r="D30" s="1" t="s">
        <v>49</v>
      </c>
      <c r="E30">
        <v>478000</v>
      </c>
      <c r="F30" s="2">
        <v>42385</v>
      </c>
    </row>
    <row r="31" spans="1:6" x14ac:dyDescent="0.25">
      <c r="A31" s="1" t="s">
        <v>50</v>
      </c>
      <c r="B31">
        <v>2009</v>
      </c>
      <c r="C31">
        <v>131780</v>
      </c>
      <c r="D31" s="1" t="s">
        <v>51</v>
      </c>
      <c r="E31">
        <v>306000</v>
      </c>
      <c r="F31" s="2">
        <v>42365</v>
      </c>
    </row>
    <row r="32" spans="1:6" x14ac:dyDescent="0.25">
      <c r="A32" s="1" t="s">
        <v>45</v>
      </c>
      <c r="B32">
        <v>2009</v>
      </c>
      <c r="C32">
        <v>159000</v>
      </c>
      <c r="D32" s="1" t="s">
        <v>52</v>
      </c>
      <c r="E32">
        <v>403000</v>
      </c>
      <c r="F32" s="2">
        <v>42681</v>
      </c>
    </row>
    <row r="33" spans="1:6" x14ac:dyDescent="0.25">
      <c r="A33" s="1" t="s">
        <v>33</v>
      </c>
      <c r="B33">
        <v>2009</v>
      </c>
      <c r="C33">
        <v>162800</v>
      </c>
      <c r="D33" s="1" t="s">
        <v>53</v>
      </c>
      <c r="E33">
        <v>370000</v>
      </c>
      <c r="F33" s="2">
        <v>42329</v>
      </c>
    </row>
    <row r="34" spans="1:6" x14ac:dyDescent="0.25">
      <c r="A34" s="1" t="s">
        <v>54</v>
      </c>
      <c r="B34">
        <v>2009</v>
      </c>
      <c r="C34">
        <v>168800</v>
      </c>
      <c r="D34" s="1" t="s">
        <v>55</v>
      </c>
      <c r="E34">
        <v>186300</v>
      </c>
      <c r="F34" s="2">
        <v>42272</v>
      </c>
    </row>
    <row r="35" spans="1:6" x14ac:dyDescent="0.25">
      <c r="A35" s="1" t="s">
        <v>56</v>
      </c>
      <c r="B35">
        <v>2009</v>
      </c>
      <c r="C35">
        <v>195370</v>
      </c>
      <c r="D35" s="1" t="s">
        <v>57</v>
      </c>
      <c r="E35">
        <v>290000</v>
      </c>
      <c r="F35" s="2">
        <v>42467</v>
      </c>
    </row>
    <row r="36" spans="1:6" x14ac:dyDescent="0.25">
      <c r="A36" s="1" t="s">
        <v>58</v>
      </c>
      <c r="B36">
        <v>2009</v>
      </c>
      <c r="C36">
        <v>195340</v>
      </c>
      <c r="D36" s="1" t="s">
        <v>59</v>
      </c>
      <c r="E36">
        <v>190000</v>
      </c>
      <c r="F36" s="2">
        <v>42278</v>
      </c>
    </row>
    <row r="37" spans="1:6" x14ac:dyDescent="0.25">
      <c r="A37" s="1" t="s">
        <v>60</v>
      </c>
      <c r="B37">
        <v>2009</v>
      </c>
      <c r="C37">
        <v>230000</v>
      </c>
      <c r="D37" s="1" t="s">
        <v>61</v>
      </c>
      <c r="E37">
        <v>305000</v>
      </c>
      <c r="F37" s="2">
        <v>42307</v>
      </c>
    </row>
    <row r="38" spans="1:6" x14ac:dyDescent="0.25">
      <c r="A38" s="1" t="s">
        <v>62</v>
      </c>
      <c r="B38">
        <v>2009</v>
      </c>
      <c r="C38">
        <v>291000</v>
      </c>
      <c r="D38" s="1" t="s">
        <v>63</v>
      </c>
      <c r="E38">
        <v>166000</v>
      </c>
      <c r="F38" s="2">
        <v>42297</v>
      </c>
    </row>
    <row r="39" spans="1:6" x14ac:dyDescent="0.25">
      <c r="A39" s="1" t="s">
        <v>50</v>
      </c>
      <c r="B39">
        <v>2010</v>
      </c>
      <c r="C39">
        <v>37000</v>
      </c>
      <c r="D39" s="1" t="s">
        <v>64</v>
      </c>
      <c r="E39">
        <v>978000</v>
      </c>
      <c r="F39" s="2">
        <v>42309</v>
      </c>
    </row>
    <row r="40" spans="1:6" x14ac:dyDescent="0.25">
      <c r="A40" s="1" t="s">
        <v>50</v>
      </c>
      <c r="B40">
        <v>2010</v>
      </c>
      <c r="C40">
        <v>40830</v>
      </c>
      <c r="D40" s="1" t="s">
        <v>65</v>
      </c>
      <c r="E40">
        <v>326000</v>
      </c>
      <c r="F40" s="2">
        <v>42062</v>
      </c>
    </row>
    <row r="41" spans="1:6" x14ac:dyDescent="0.25">
      <c r="A41" s="1" t="s">
        <v>16</v>
      </c>
      <c r="B41">
        <v>2010</v>
      </c>
      <c r="C41">
        <v>66000</v>
      </c>
      <c r="D41" s="1" t="s">
        <v>66</v>
      </c>
      <c r="E41">
        <v>736000</v>
      </c>
      <c r="F41" s="2">
        <v>42385</v>
      </c>
    </row>
    <row r="42" spans="1:6" x14ac:dyDescent="0.25">
      <c r="A42" s="1" t="s">
        <v>67</v>
      </c>
      <c r="B42">
        <v>2010</v>
      </c>
      <c r="C42">
        <v>60000</v>
      </c>
      <c r="D42" s="1" t="s">
        <v>68</v>
      </c>
      <c r="E42">
        <v>99250</v>
      </c>
      <c r="F42" s="2">
        <v>42226</v>
      </c>
    </row>
    <row r="43" spans="1:6" x14ac:dyDescent="0.25">
      <c r="A43" s="1" t="s">
        <v>35</v>
      </c>
      <c r="B43">
        <v>2010</v>
      </c>
      <c r="C43">
        <v>84000</v>
      </c>
      <c r="D43" s="1" t="s">
        <v>69</v>
      </c>
      <c r="E43">
        <v>950000</v>
      </c>
      <c r="F43" s="2">
        <v>42029</v>
      </c>
    </row>
    <row r="44" spans="1:6" x14ac:dyDescent="0.25">
      <c r="A44" s="1" t="s">
        <v>25</v>
      </c>
      <c r="B44">
        <v>2010</v>
      </c>
      <c r="C44">
        <v>67000</v>
      </c>
      <c r="D44" s="1" t="s">
        <v>70</v>
      </c>
      <c r="E44">
        <v>103260</v>
      </c>
      <c r="F44" s="2">
        <v>42157</v>
      </c>
    </row>
    <row r="45" spans="1:6" x14ac:dyDescent="0.25">
      <c r="A45" s="1" t="s">
        <v>71</v>
      </c>
      <c r="B45">
        <v>2010</v>
      </c>
      <c r="C45">
        <v>75300</v>
      </c>
      <c r="D45" s="1" t="s">
        <v>72</v>
      </c>
      <c r="E45">
        <v>302000</v>
      </c>
      <c r="F45" s="2">
        <v>42174</v>
      </c>
    </row>
    <row r="46" spans="1:6" x14ac:dyDescent="0.25">
      <c r="A46" s="1" t="s">
        <v>20</v>
      </c>
      <c r="B46">
        <v>2010</v>
      </c>
      <c r="C46">
        <v>84000</v>
      </c>
      <c r="D46" s="1" t="s">
        <v>73</v>
      </c>
      <c r="E46">
        <v>266000</v>
      </c>
      <c r="F46" s="2">
        <v>42382</v>
      </c>
    </row>
    <row r="47" spans="1:6" x14ac:dyDescent="0.25">
      <c r="A47" s="1" t="s">
        <v>35</v>
      </c>
      <c r="B47">
        <v>2010</v>
      </c>
      <c r="C47">
        <v>92000</v>
      </c>
      <c r="D47" s="1" t="s">
        <v>74</v>
      </c>
      <c r="E47">
        <v>356000</v>
      </c>
      <c r="F47" s="2">
        <v>42174</v>
      </c>
    </row>
    <row r="48" spans="1:6" x14ac:dyDescent="0.25">
      <c r="A48" s="1" t="s">
        <v>45</v>
      </c>
      <c r="B48">
        <v>2010</v>
      </c>
      <c r="C48">
        <v>89000</v>
      </c>
      <c r="D48" s="1" t="s">
        <v>75</v>
      </c>
      <c r="E48">
        <v>266000</v>
      </c>
      <c r="F48" s="2">
        <v>42382</v>
      </c>
    </row>
    <row r="49" spans="1:6" x14ac:dyDescent="0.25">
      <c r="A49" s="1" t="s">
        <v>76</v>
      </c>
      <c r="B49">
        <v>2010</v>
      </c>
      <c r="C49">
        <v>94000</v>
      </c>
      <c r="D49" s="1" t="s">
        <v>77</v>
      </c>
      <c r="E49">
        <v>91000</v>
      </c>
      <c r="F49" s="2">
        <v>42268</v>
      </c>
    </row>
    <row r="50" spans="1:6" x14ac:dyDescent="0.25">
      <c r="A50" s="1" t="s">
        <v>45</v>
      </c>
      <c r="B50">
        <v>2010</v>
      </c>
      <c r="C50">
        <v>113400</v>
      </c>
      <c r="D50" s="1" t="s">
        <v>78</v>
      </c>
      <c r="E50">
        <v>230000</v>
      </c>
      <c r="F50" s="2">
        <v>42073</v>
      </c>
    </row>
    <row r="51" spans="1:6" x14ac:dyDescent="0.25">
      <c r="A51" s="1" t="s">
        <v>79</v>
      </c>
      <c r="B51">
        <v>2010</v>
      </c>
      <c r="C51">
        <v>135000</v>
      </c>
      <c r="D51" s="1" t="s">
        <v>80</v>
      </c>
      <c r="E51">
        <v>251000</v>
      </c>
      <c r="F51" s="2">
        <v>42067</v>
      </c>
    </row>
    <row r="52" spans="1:6" x14ac:dyDescent="0.25">
      <c r="A52" s="1" t="s">
        <v>81</v>
      </c>
      <c r="B52">
        <v>2010</v>
      </c>
      <c r="C52">
        <v>160000</v>
      </c>
      <c r="D52" s="1" t="s">
        <v>82</v>
      </c>
      <c r="E52">
        <v>263000</v>
      </c>
      <c r="F52" s="2">
        <v>42028</v>
      </c>
    </row>
    <row r="53" spans="1:6" x14ac:dyDescent="0.25">
      <c r="A53" s="1" t="s">
        <v>83</v>
      </c>
      <c r="B53">
        <v>2010</v>
      </c>
      <c r="C53">
        <v>265000</v>
      </c>
      <c r="D53" s="1" t="s">
        <v>84</v>
      </c>
      <c r="E53">
        <v>930000</v>
      </c>
      <c r="F53" s="2">
        <v>42236</v>
      </c>
    </row>
    <row r="54" spans="1:6" x14ac:dyDescent="0.25">
      <c r="A54" s="1" t="s">
        <v>83</v>
      </c>
      <c r="B54">
        <v>2010</v>
      </c>
      <c r="C54">
        <v>265000</v>
      </c>
      <c r="D54" s="1" t="s">
        <v>85</v>
      </c>
      <c r="E54">
        <v>912000</v>
      </c>
      <c r="F54" s="2">
        <v>42236</v>
      </c>
    </row>
    <row r="55" spans="1:6" x14ac:dyDescent="0.25">
      <c r="A55" s="1" t="s">
        <v>83</v>
      </c>
      <c r="B55">
        <v>2010</v>
      </c>
      <c r="C55">
        <v>265000</v>
      </c>
      <c r="D55" s="1" t="s">
        <v>86</v>
      </c>
      <c r="E55">
        <v>856000</v>
      </c>
      <c r="F55" s="2">
        <v>42236</v>
      </c>
    </row>
    <row r="56" spans="1:6" x14ac:dyDescent="0.25">
      <c r="A56" s="1" t="s">
        <v>33</v>
      </c>
      <c r="B56">
        <v>2010</v>
      </c>
      <c r="C56">
        <v>230000</v>
      </c>
      <c r="D56" s="1" t="s">
        <v>87</v>
      </c>
      <c r="E56">
        <v>455000</v>
      </c>
      <c r="F56" s="2">
        <v>42439</v>
      </c>
    </row>
    <row r="57" spans="1:6" x14ac:dyDescent="0.25">
      <c r="A57" s="1" t="s">
        <v>60</v>
      </c>
      <c r="B57">
        <v>2010</v>
      </c>
      <c r="C57">
        <v>231000</v>
      </c>
      <c r="D57" s="1" t="s">
        <v>88</v>
      </c>
      <c r="E57">
        <v>301000</v>
      </c>
      <c r="F57" s="2">
        <v>42307</v>
      </c>
    </row>
    <row r="58" spans="1:6" x14ac:dyDescent="0.25">
      <c r="A58" s="1" t="s">
        <v>62</v>
      </c>
      <c r="B58">
        <v>2010</v>
      </c>
      <c r="C58">
        <v>257000</v>
      </c>
      <c r="D58" s="1" t="s">
        <v>89</v>
      </c>
      <c r="E58">
        <v>164700</v>
      </c>
      <c r="F58" s="2">
        <v>42286</v>
      </c>
    </row>
    <row r="59" spans="1:6" x14ac:dyDescent="0.25">
      <c r="A59" s="1" t="s">
        <v>50</v>
      </c>
      <c r="B59">
        <v>2011</v>
      </c>
      <c r="C59">
        <v>38000</v>
      </c>
      <c r="D59" s="1" t="s">
        <v>90</v>
      </c>
      <c r="E59">
        <v>574000</v>
      </c>
      <c r="F59" s="2">
        <v>42309</v>
      </c>
    </row>
    <row r="60" spans="1:6" x14ac:dyDescent="0.25">
      <c r="A60" s="1" t="s">
        <v>91</v>
      </c>
      <c r="B60">
        <v>2011</v>
      </c>
      <c r="C60">
        <v>56700</v>
      </c>
      <c r="D60" s="1" t="s">
        <v>92</v>
      </c>
      <c r="E60">
        <v>290000</v>
      </c>
      <c r="F60" s="2">
        <v>42236</v>
      </c>
    </row>
    <row r="61" spans="1:6" x14ac:dyDescent="0.25">
      <c r="A61" s="1" t="s">
        <v>91</v>
      </c>
      <c r="B61">
        <v>2011</v>
      </c>
      <c r="C61">
        <v>57700</v>
      </c>
      <c r="D61" s="1" t="s">
        <v>93</v>
      </c>
      <c r="E61">
        <v>286000</v>
      </c>
      <c r="F61" s="2">
        <v>42236</v>
      </c>
    </row>
    <row r="62" spans="1:6" x14ac:dyDescent="0.25">
      <c r="A62" s="1" t="s">
        <v>67</v>
      </c>
      <c r="B62">
        <v>2011</v>
      </c>
      <c r="C62">
        <v>59000</v>
      </c>
      <c r="D62" s="1" t="s">
        <v>94</v>
      </c>
      <c r="E62">
        <v>103250</v>
      </c>
      <c r="F62" s="2">
        <v>42226</v>
      </c>
    </row>
    <row r="63" spans="1:6" x14ac:dyDescent="0.25">
      <c r="A63" s="1" t="s">
        <v>71</v>
      </c>
      <c r="B63">
        <v>2011</v>
      </c>
      <c r="C63">
        <v>74300</v>
      </c>
      <c r="D63" s="1" t="s">
        <v>95</v>
      </c>
      <c r="E63">
        <v>306000</v>
      </c>
      <c r="F63" s="2">
        <v>42174</v>
      </c>
    </row>
    <row r="64" spans="1:6" x14ac:dyDescent="0.25">
      <c r="A64" s="1" t="s">
        <v>62</v>
      </c>
      <c r="B64">
        <v>2011</v>
      </c>
      <c r="C64">
        <v>210000</v>
      </c>
      <c r="D64" s="1" t="s">
        <v>96</v>
      </c>
      <c r="E64">
        <v>780000</v>
      </c>
      <c r="F64" s="2">
        <v>42481</v>
      </c>
    </row>
    <row r="65" spans="1:6" x14ac:dyDescent="0.25">
      <c r="A65" s="1" t="s">
        <v>62</v>
      </c>
      <c r="B65">
        <v>2011</v>
      </c>
      <c r="C65">
        <v>210000</v>
      </c>
      <c r="D65" s="1" t="s">
        <v>97</v>
      </c>
      <c r="E65">
        <v>760300</v>
      </c>
      <c r="F65" s="2">
        <v>42481</v>
      </c>
    </row>
    <row r="66" spans="1:6" x14ac:dyDescent="0.25">
      <c r="A66" s="1" t="s">
        <v>62</v>
      </c>
      <c r="B66">
        <v>2011</v>
      </c>
      <c r="C66">
        <v>210000</v>
      </c>
      <c r="D66" s="1" t="s">
        <v>98</v>
      </c>
      <c r="E66">
        <v>680000</v>
      </c>
      <c r="F66" s="2">
        <v>42481</v>
      </c>
    </row>
    <row r="67" spans="1:6" x14ac:dyDescent="0.25">
      <c r="A67" s="1" t="s">
        <v>62</v>
      </c>
      <c r="B67">
        <v>2011</v>
      </c>
      <c r="C67">
        <v>210000</v>
      </c>
      <c r="D67" s="1" t="s">
        <v>99</v>
      </c>
      <c r="E67">
        <v>655000</v>
      </c>
      <c r="F67" s="2">
        <v>42481</v>
      </c>
    </row>
    <row r="68" spans="1:6" x14ac:dyDescent="0.25">
      <c r="A68" s="1" t="s">
        <v>100</v>
      </c>
      <c r="B68">
        <v>2011</v>
      </c>
      <c r="C68">
        <v>220000</v>
      </c>
      <c r="D68" s="1" t="s">
        <v>101</v>
      </c>
      <c r="E68">
        <v>731000</v>
      </c>
      <c r="F68" s="2">
        <v>42236</v>
      </c>
    </row>
    <row r="69" spans="1:6" x14ac:dyDescent="0.25">
      <c r="A69" s="1" t="s">
        <v>100</v>
      </c>
      <c r="B69">
        <v>2011</v>
      </c>
      <c r="C69">
        <v>220000</v>
      </c>
      <c r="D69" s="1" t="s">
        <v>102</v>
      </c>
      <c r="E69">
        <v>685413</v>
      </c>
      <c r="F69" s="2">
        <v>42236</v>
      </c>
    </row>
    <row r="70" spans="1:6" x14ac:dyDescent="0.25">
      <c r="A70" s="1" t="s">
        <v>58</v>
      </c>
      <c r="B70">
        <v>2011</v>
      </c>
      <c r="C70">
        <v>196340</v>
      </c>
      <c r="D70" s="1" t="s">
        <v>103</v>
      </c>
      <c r="E70">
        <v>186000</v>
      </c>
      <c r="F70" s="2">
        <v>42278</v>
      </c>
    </row>
    <row r="71" spans="1:6" x14ac:dyDescent="0.25">
      <c r="A71" s="1" t="s">
        <v>104</v>
      </c>
      <c r="B71">
        <v>2011</v>
      </c>
      <c r="C71">
        <v>245000</v>
      </c>
      <c r="D71" s="1" t="s">
        <v>105</v>
      </c>
      <c r="E71">
        <v>720000</v>
      </c>
      <c r="F71" s="2">
        <v>42462</v>
      </c>
    </row>
    <row r="72" spans="1:6" x14ac:dyDescent="0.25">
      <c r="A72" s="1" t="s">
        <v>104</v>
      </c>
      <c r="B72">
        <v>2011</v>
      </c>
      <c r="C72">
        <v>245000</v>
      </c>
      <c r="D72" s="1" t="s">
        <v>106</v>
      </c>
      <c r="E72">
        <v>680000</v>
      </c>
      <c r="F72" s="2">
        <v>42462</v>
      </c>
    </row>
    <row r="73" spans="1:6" x14ac:dyDescent="0.25">
      <c r="A73" s="1" t="s">
        <v>104</v>
      </c>
      <c r="B73">
        <v>2011</v>
      </c>
      <c r="C73">
        <v>245000</v>
      </c>
      <c r="D73" s="1" t="s">
        <v>107</v>
      </c>
      <c r="E73">
        <v>660000</v>
      </c>
      <c r="F73" s="2">
        <v>42462</v>
      </c>
    </row>
    <row r="74" spans="1:6" x14ac:dyDescent="0.25">
      <c r="A74" s="1" t="s">
        <v>104</v>
      </c>
      <c r="B74">
        <v>2011</v>
      </c>
      <c r="C74">
        <v>245000</v>
      </c>
      <c r="D74" s="1" t="s">
        <v>108</v>
      </c>
      <c r="E74">
        <v>630000</v>
      </c>
      <c r="F74" s="2">
        <v>42462</v>
      </c>
    </row>
    <row r="75" spans="1:6" x14ac:dyDescent="0.25">
      <c r="A75" s="1" t="s">
        <v>104</v>
      </c>
      <c r="B75">
        <v>2011</v>
      </c>
      <c r="C75">
        <v>245000</v>
      </c>
      <c r="D75" s="1" t="s">
        <v>109</v>
      </c>
      <c r="E75">
        <v>655000</v>
      </c>
      <c r="F75" s="2">
        <v>42462</v>
      </c>
    </row>
    <row r="76" spans="1:6" x14ac:dyDescent="0.25">
      <c r="A76" s="1" t="s">
        <v>104</v>
      </c>
      <c r="B76">
        <v>2011</v>
      </c>
      <c r="C76">
        <v>245000</v>
      </c>
      <c r="D76" s="1" t="s">
        <v>110</v>
      </c>
      <c r="E76">
        <v>590000</v>
      </c>
      <c r="F76" s="2">
        <v>42462</v>
      </c>
    </row>
    <row r="77" spans="1:6" x14ac:dyDescent="0.25">
      <c r="A77" s="1" t="s">
        <v>50</v>
      </c>
      <c r="B77">
        <v>2012</v>
      </c>
      <c r="C77">
        <v>39830</v>
      </c>
      <c r="D77" s="1" t="s">
        <v>111</v>
      </c>
      <c r="E77">
        <v>330000</v>
      </c>
      <c r="F77" s="2">
        <v>42062</v>
      </c>
    </row>
    <row r="78" spans="1:6" x14ac:dyDescent="0.25">
      <c r="A78" s="1" t="s">
        <v>50</v>
      </c>
      <c r="B78">
        <v>2012</v>
      </c>
      <c r="C78">
        <v>48800</v>
      </c>
      <c r="D78" s="1" t="s">
        <v>112</v>
      </c>
      <c r="E78">
        <v>268650</v>
      </c>
      <c r="F78" s="2">
        <v>42117</v>
      </c>
    </row>
    <row r="79" spans="1:6" x14ac:dyDescent="0.25">
      <c r="A79" s="1" t="s">
        <v>18</v>
      </c>
      <c r="B79">
        <v>2012</v>
      </c>
      <c r="C79">
        <v>59000</v>
      </c>
      <c r="D79" s="1" t="s">
        <v>113</v>
      </c>
      <c r="E79">
        <v>302000</v>
      </c>
      <c r="F79" s="2">
        <v>42271</v>
      </c>
    </row>
    <row r="80" spans="1:6" x14ac:dyDescent="0.25">
      <c r="A80" s="1" t="s">
        <v>33</v>
      </c>
      <c r="B80">
        <v>2012</v>
      </c>
      <c r="C80">
        <v>76000</v>
      </c>
      <c r="D80" s="1" t="s">
        <v>114</v>
      </c>
      <c r="E80">
        <v>850000</v>
      </c>
      <c r="F80" s="2">
        <v>42376</v>
      </c>
    </row>
    <row r="81" spans="1:6" x14ac:dyDescent="0.25">
      <c r="A81" s="1" t="s">
        <v>41</v>
      </c>
      <c r="B81">
        <v>2012</v>
      </c>
      <c r="C81">
        <v>87133</v>
      </c>
      <c r="D81" s="1" t="s">
        <v>115</v>
      </c>
      <c r="E81">
        <v>376000</v>
      </c>
      <c r="F81" s="2">
        <v>42208</v>
      </c>
    </row>
    <row r="82" spans="1:6" x14ac:dyDescent="0.25">
      <c r="A82" s="1" t="s">
        <v>22</v>
      </c>
      <c r="B82">
        <v>2012</v>
      </c>
      <c r="C82">
        <v>110000</v>
      </c>
      <c r="D82" s="1" t="s">
        <v>116</v>
      </c>
      <c r="E82">
        <v>201000</v>
      </c>
      <c r="F82" s="2">
        <v>42075</v>
      </c>
    </row>
    <row r="83" spans="1:6" x14ac:dyDescent="0.25">
      <c r="A83" s="1" t="s">
        <v>50</v>
      </c>
      <c r="B83">
        <v>2012</v>
      </c>
      <c r="C83">
        <v>130780</v>
      </c>
      <c r="D83" s="1" t="s">
        <v>117</v>
      </c>
      <c r="E83">
        <v>310000</v>
      </c>
      <c r="F83" s="2">
        <v>42365</v>
      </c>
    </row>
    <row r="84" spans="1:6" x14ac:dyDescent="0.25">
      <c r="A84" s="1" t="s">
        <v>45</v>
      </c>
      <c r="B84">
        <v>2012</v>
      </c>
      <c r="C84">
        <v>135502</v>
      </c>
      <c r="D84" s="1" t="s">
        <v>118</v>
      </c>
      <c r="E84">
        <v>247000</v>
      </c>
      <c r="F84" s="2">
        <v>42476</v>
      </c>
    </row>
    <row r="85" spans="1:6" x14ac:dyDescent="0.25">
      <c r="A85" s="1" t="s">
        <v>119</v>
      </c>
      <c r="B85">
        <v>2012</v>
      </c>
      <c r="C85">
        <v>145000</v>
      </c>
      <c r="D85" s="1" t="s">
        <v>120</v>
      </c>
      <c r="E85">
        <v>386732</v>
      </c>
      <c r="F85" s="2">
        <v>42059</v>
      </c>
    </row>
    <row r="86" spans="1:6" x14ac:dyDescent="0.25">
      <c r="A86" s="1" t="s">
        <v>119</v>
      </c>
      <c r="B86">
        <v>2012</v>
      </c>
      <c r="C86">
        <v>145000</v>
      </c>
      <c r="D86" s="1" t="s">
        <v>121</v>
      </c>
      <c r="E86">
        <v>312680</v>
      </c>
      <c r="F86" s="2">
        <v>42059</v>
      </c>
    </row>
    <row r="87" spans="1:6" x14ac:dyDescent="0.25">
      <c r="A87" s="1" t="s">
        <v>33</v>
      </c>
      <c r="B87">
        <v>2012</v>
      </c>
      <c r="C87">
        <v>163800</v>
      </c>
      <c r="D87" s="1" t="s">
        <v>122</v>
      </c>
      <c r="E87">
        <v>366000</v>
      </c>
      <c r="F87" s="2">
        <v>42329</v>
      </c>
    </row>
    <row r="88" spans="1:6" x14ac:dyDescent="0.25">
      <c r="A88" s="1" t="s">
        <v>123</v>
      </c>
      <c r="B88">
        <v>2012</v>
      </c>
      <c r="C88">
        <v>183000</v>
      </c>
      <c r="D88" s="1" t="s">
        <v>124</v>
      </c>
      <c r="E88">
        <v>520000</v>
      </c>
      <c r="F88" s="2">
        <v>42444</v>
      </c>
    </row>
    <row r="89" spans="1:6" x14ac:dyDescent="0.25">
      <c r="A89" s="1" t="s">
        <v>123</v>
      </c>
      <c r="B89">
        <v>2012</v>
      </c>
      <c r="C89">
        <v>183000</v>
      </c>
      <c r="D89" s="1" t="s">
        <v>125</v>
      </c>
      <c r="E89">
        <v>530000</v>
      </c>
      <c r="F89" s="2">
        <v>42444</v>
      </c>
    </row>
    <row r="90" spans="1:6" x14ac:dyDescent="0.25">
      <c r="A90" s="1" t="s">
        <v>123</v>
      </c>
      <c r="B90">
        <v>2012</v>
      </c>
      <c r="C90">
        <v>183000</v>
      </c>
      <c r="D90" s="1" t="s">
        <v>126</v>
      </c>
      <c r="E90">
        <v>490000</v>
      </c>
      <c r="F90" s="2">
        <v>42444</v>
      </c>
    </row>
    <row r="91" spans="1:6" x14ac:dyDescent="0.25">
      <c r="A91" s="1" t="s">
        <v>123</v>
      </c>
      <c r="B91">
        <v>2012</v>
      </c>
      <c r="C91">
        <v>183000</v>
      </c>
      <c r="D91" s="1" t="s">
        <v>127</v>
      </c>
      <c r="E91">
        <v>481000</v>
      </c>
      <c r="F91" s="2">
        <v>42444</v>
      </c>
    </row>
    <row r="92" spans="1:6" x14ac:dyDescent="0.25">
      <c r="A92" s="1" t="s">
        <v>123</v>
      </c>
      <c r="B92">
        <v>2012</v>
      </c>
      <c r="C92">
        <v>183000</v>
      </c>
      <c r="D92" s="1" t="s">
        <v>128</v>
      </c>
      <c r="E92">
        <v>454000</v>
      </c>
      <c r="F92" s="2">
        <v>42444</v>
      </c>
    </row>
    <row r="93" spans="1:6" x14ac:dyDescent="0.25">
      <c r="A93" s="1" t="s">
        <v>129</v>
      </c>
      <c r="B93">
        <v>2012</v>
      </c>
      <c r="C93">
        <v>210000</v>
      </c>
      <c r="D93" s="1" t="s">
        <v>130</v>
      </c>
      <c r="E93">
        <v>517000</v>
      </c>
      <c r="F93" s="2">
        <v>42415</v>
      </c>
    </row>
    <row r="94" spans="1:6" x14ac:dyDescent="0.25">
      <c r="A94" s="1" t="s">
        <v>56</v>
      </c>
      <c r="B94">
        <v>2012</v>
      </c>
      <c r="C94">
        <v>196370</v>
      </c>
      <c r="D94" s="1" t="s">
        <v>131</v>
      </c>
      <c r="E94">
        <v>286000</v>
      </c>
      <c r="F94" s="2">
        <v>42467</v>
      </c>
    </row>
    <row r="95" spans="1:6" x14ac:dyDescent="0.25">
      <c r="A95" s="1" t="s">
        <v>129</v>
      </c>
      <c r="B95">
        <v>2012</v>
      </c>
      <c r="C95">
        <v>210000</v>
      </c>
      <c r="D95" s="1" t="s">
        <v>132</v>
      </c>
      <c r="E95">
        <v>435000</v>
      </c>
      <c r="F95" s="2">
        <v>42415</v>
      </c>
    </row>
    <row r="96" spans="1:6" x14ac:dyDescent="0.25">
      <c r="A96" s="1" t="s">
        <v>133</v>
      </c>
      <c r="B96">
        <v>2012</v>
      </c>
      <c r="C96">
        <v>210300</v>
      </c>
      <c r="D96" s="1" t="s">
        <v>134</v>
      </c>
      <c r="E96">
        <v>417671</v>
      </c>
      <c r="F96" s="2">
        <v>42520</v>
      </c>
    </row>
    <row r="97" spans="1:6" x14ac:dyDescent="0.25">
      <c r="A97" s="1" t="s">
        <v>33</v>
      </c>
      <c r="B97">
        <v>2012</v>
      </c>
      <c r="C97">
        <v>231000</v>
      </c>
      <c r="D97" s="1" t="s">
        <v>135</v>
      </c>
      <c r="E97">
        <v>451000</v>
      </c>
      <c r="F97" s="2">
        <v>42439</v>
      </c>
    </row>
    <row r="98" spans="1:6" x14ac:dyDescent="0.25">
      <c r="A98" s="1" t="s">
        <v>136</v>
      </c>
      <c r="B98">
        <v>2012</v>
      </c>
      <c r="C98">
        <v>240000</v>
      </c>
      <c r="D98" s="1" t="s">
        <v>137</v>
      </c>
      <c r="E98">
        <v>301344</v>
      </c>
      <c r="F98" s="2">
        <v>42185</v>
      </c>
    </row>
    <row r="99" spans="1:6" x14ac:dyDescent="0.25">
      <c r="A99" s="1" t="s">
        <v>136</v>
      </c>
      <c r="B99">
        <v>2012</v>
      </c>
      <c r="C99">
        <v>240000</v>
      </c>
      <c r="D99" s="1" t="s">
        <v>138</v>
      </c>
      <c r="E99">
        <v>315988</v>
      </c>
      <c r="F99" s="2">
        <v>42185</v>
      </c>
    </row>
    <row r="100" spans="1:6" x14ac:dyDescent="0.25">
      <c r="A100" s="1" t="s">
        <v>136</v>
      </c>
      <c r="B100">
        <v>2012</v>
      </c>
      <c r="C100">
        <v>240000</v>
      </c>
      <c r="D100" s="1" t="s">
        <v>139</v>
      </c>
      <c r="E100">
        <v>234760</v>
      </c>
      <c r="F100" s="2">
        <v>42185</v>
      </c>
    </row>
    <row r="101" spans="1:6" x14ac:dyDescent="0.25">
      <c r="A101" s="1" t="s">
        <v>136</v>
      </c>
      <c r="B101">
        <v>2012</v>
      </c>
      <c r="C101">
        <v>240000</v>
      </c>
      <c r="D101" s="1" t="s">
        <v>140</v>
      </c>
      <c r="E101">
        <v>210780</v>
      </c>
      <c r="F101" s="2">
        <v>42185</v>
      </c>
    </row>
    <row r="102" spans="1:6" x14ac:dyDescent="0.25">
      <c r="A102" s="1" t="s">
        <v>136</v>
      </c>
      <c r="B102">
        <v>2012</v>
      </c>
      <c r="C102">
        <v>240000</v>
      </c>
      <c r="D102" s="1" t="s">
        <v>141</v>
      </c>
      <c r="E102">
        <v>198240</v>
      </c>
      <c r="F102" s="2">
        <v>42185</v>
      </c>
    </row>
    <row r="103" spans="1:6" x14ac:dyDescent="0.25">
      <c r="A103" s="1" t="s">
        <v>62</v>
      </c>
      <c r="B103">
        <v>2012</v>
      </c>
      <c r="C103">
        <v>290000</v>
      </c>
      <c r="D103" s="1" t="s">
        <v>142</v>
      </c>
      <c r="E103">
        <v>170000</v>
      </c>
      <c r="F103" s="2">
        <v>42297</v>
      </c>
    </row>
    <row r="104" spans="1:6" x14ac:dyDescent="0.25">
      <c r="A104" s="1" t="s">
        <v>50</v>
      </c>
      <c r="B104">
        <v>2013</v>
      </c>
      <c r="C104">
        <v>47800</v>
      </c>
      <c r="D104" s="1" t="s">
        <v>143</v>
      </c>
      <c r="E104">
        <v>272650</v>
      </c>
      <c r="F104" s="2">
        <v>42117</v>
      </c>
    </row>
    <row r="105" spans="1:6" x14ac:dyDescent="0.25">
      <c r="A105" s="1" t="s">
        <v>37</v>
      </c>
      <c r="B105">
        <v>2013</v>
      </c>
      <c r="C105">
        <v>80000</v>
      </c>
      <c r="D105" s="1" t="s">
        <v>144</v>
      </c>
      <c r="E105">
        <v>350000</v>
      </c>
      <c r="F105" s="2">
        <v>42379</v>
      </c>
    </row>
    <row r="106" spans="1:6" x14ac:dyDescent="0.25">
      <c r="A106" s="1" t="s">
        <v>37</v>
      </c>
      <c r="B106">
        <v>2013</v>
      </c>
      <c r="C106">
        <v>80000</v>
      </c>
      <c r="D106" s="1" t="s">
        <v>145</v>
      </c>
      <c r="E106">
        <v>235000</v>
      </c>
      <c r="F106" s="2">
        <v>42379</v>
      </c>
    </row>
    <row r="107" spans="1:6" x14ac:dyDescent="0.25">
      <c r="A107" s="1" t="s">
        <v>76</v>
      </c>
      <c r="B107">
        <v>2013</v>
      </c>
      <c r="C107">
        <v>93000</v>
      </c>
      <c r="D107" s="1" t="s">
        <v>146</v>
      </c>
      <c r="E107">
        <v>195000</v>
      </c>
      <c r="F107" s="2">
        <v>42268</v>
      </c>
    </row>
    <row r="108" spans="1:6" x14ac:dyDescent="0.25">
      <c r="A108" s="1" t="s">
        <v>79</v>
      </c>
      <c r="B108">
        <v>2013</v>
      </c>
      <c r="C108">
        <v>136000</v>
      </c>
      <c r="D108" s="1" t="s">
        <v>147</v>
      </c>
      <c r="E108">
        <v>247000</v>
      </c>
      <c r="F108" s="2">
        <v>42067</v>
      </c>
    </row>
    <row r="109" spans="1:6" x14ac:dyDescent="0.25">
      <c r="A109" s="1" t="s">
        <v>45</v>
      </c>
      <c r="B109">
        <v>2013</v>
      </c>
      <c r="C109">
        <v>158000</v>
      </c>
      <c r="D109" s="1" t="s">
        <v>148</v>
      </c>
      <c r="E109">
        <v>407000</v>
      </c>
      <c r="F109" s="2">
        <v>42681</v>
      </c>
    </row>
    <row r="110" spans="1:6" x14ac:dyDescent="0.25">
      <c r="A110" s="1" t="s">
        <v>136</v>
      </c>
      <c r="B110">
        <v>2013</v>
      </c>
      <c r="C110">
        <v>240000</v>
      </c>
      <c r="D110" s="1" t="s">
        <v>149</v>
      </c>
      <c r="E110">
        <v>301232</v>
      </c>
      <c r="F110" s="2">
        <v>42719</v>
      </c>
    </row>
    <row r="111" spans="1:6" x14ac:dyDescent="0.25">
      <c r="A111" s="1" t="s">
        <v>136</v>
      </c>
      <c r="B111">
        <v>2013</v>
      </c>
      <c r="C111">
        <v>240000</v>
      </c>
      <c r="D111" s="1" t="s">
        <v>150</v>
      </c>
      <c r="E111">
        <v>289567</v>
      </c>
      <c r="F111" s="2">
        <v>42719</v>
      </c>
    </row>
    <row r="112" spans="1:6" x14ac:dyDescent="0.25">
      <c r="A112" s="1" t="s">
        <v>136</v>
      </c>
      <c r="B112">
        <v>2013</v>
      </c>
      <c r="C112">
        <v>240000</v>
      </c>
      <c r="D112" s="1" t="s">
        <v>151</v>
      </c>
      <c r="E112">
        <v>245211</v>
      </c>
      <c r="F112" s="2">
        <v>42719</v>
      </c>
    </row>
    <row r="113" spans="1:6" x14ac:dyDescent="0.25">
      <c r="A113" s="1" t="s">
        <v>136</v>
      </c>
      <c r="B113">
        <v>2013</v>
      </c>
      <c r="C113">
        <v>240000</v>
      </c>
      <c r="D113" s="1" t="s">
        <v>152</v>
      </c>
      <c r="E113">
        <v>200123</v>
      </c>
      <c r="F113" s="2">
        <v>42719</v>
      </c>
    </row>
    <row r="114" spans="1:6" x14ac:dyDescent="0.25">
      <c r="A114" s="1" t="s">
        <v>136</v>
      </c>
      <c r="B114">
        <v>2013</v>
      </c>
      <c r="C114">
        <v>240000</v>
      </c>
      <c r="D114" s="1" t="s">
        <v>153</v>
      </c>
      <c r="E114">
        <v>235811</v>
      </c>
      <c r="F114" s="2">
        <v>42719</v>
      </c>
    </row>
    <row r="115" spans="1:6" x14ac:dyDescent="0.25">
      <c r="A115" s="1" t="s">
        <v>136</v>
      </c>
      <c r="B115">
        <v>2013</v>
      </c>
      <c r="C115">
        <v>240000</v>
      </c>
      <c r="D115" s="1" t="s">
        <v>154</v>
      </c>
      <c r="E115">
        <v>250021</v>
      </c>
      <c r="F115" s="2">
        <v>42719</v>
      </c>
    </row>
    <row r="116" spans="1:6" x14ac:dyDescent="0.25">
      <c r="A116" s="1" t="s">
        <v>136</v>
      </c>
      <c r="B116">
        <v>2013</v>
      </c>
      <c r="C116">
        <v>240000</v>
      </c>
      <c r="D116" s="1" t="s">
        <v>155</v>
      </c>
      <c r="E116">
        <v>198340</v>
      </c>
      <c r="F116" s="2">
        <v>42719</v>
      </c>
    </row>
    <row r="117" spans="1:6" x14ac:dyDescent="0.25">
      <c r="A117" s="1" t="s">
        <v>136</v>
      </c>
      <c r="B117">
        <v>2013</v>
      </c>
      <c r="C117">
        <v>240000</v>
      </c>
      <c r="D117" s="1" t="s">
        <v>156</v>
      </c>
      <c r="E117">
        <v>189761</v>
      </c>
      <c r="F117" s="2">
        <v>42719</v>
      </c>
    </row>
    <row r="118" spans="1:6" x14ac:dyDescent="0.25">
      <c r="A118" s="1" t="s">
        <v>157</v>
      </c>
      <c r="B118">
        <v>2013</v>
      </c>
      <c r="C118">
        <v>271000</v>
      </c>
      <c r="D118" s="1" t="s">
        <v>158</v>
      </c>
      <c r="E118">
        <v>153000</v>
      </c>
      <c r="F118" s="2">
        <v>42334</v>
      </c>
    </row>
    <row r="119" spans="1:6" x14ac:dyDescent="0.25">
      <c r="A119" s="1" t="s">
        <v>157</v>
      </c>
      <c r="B119">
        <v>2013</v>
      </c>
      <c r="C119">
        <v>271000</v>
      </c>
      <c r="D119" s="1" t="s">
        <v>159</v>
      </c>
      <c r="E119">
        <v>123000</v>
      </c>
      <c r="F119" s="2">
        <v>42520</v>
      </c>
    </row>
    <row r="120" spans="1:6" x14ac:dyDescent="0.25">
      <c r="A120" s="1" t="s">
        <v>160</v>
      </c>
      <c r="B120">
        <v>2014</v>
      </c>
      <c r="C120">
        <v>98000</v>
      </c>
      <c r="D120" s="1" t="s">
        <v>161</v>
      </c>
      <c r="E120">
        <v>251000</v>
      </c>
      <c r="F120" s="2">
        <v>42344</v>
      </c>
    </row>
    <row r="121" spans="1:6" x14ac:dyDescent="0.25">
      <c r="A121" s="1" t="s">
        <v>160</v>
      </c>
      <c r="B121">
        <v>2014</v>
      </c>
      <c r="C121">
        <v>99000</v>
      </c>
      <c r="D121" s="1" t="s">
        <v>162</v>
      </c>
      <c r="E121">
        <v>247000</v>
      </c>
      <c r="F121" s="2">
        <v>42344</v>
      </c>
    </row>
    <row r="122" spans="1:6" x14ac:dyDescent="0.25">
      <c r="A122" s="1" t="s">
        <v>45</v>
      </c>
      <c r="B122">
        <v>2014</v>
      </c>
      <c r="C122">
        <v>136502</v>
      </c>
      <c r="D122" s="1" t="s">
        <v>163</v>
      </c>
      <c r="E122">
        <v>243000</v>
      </c>
      <c r="F122" s="2">
        <v>42476</v>
      </c>
    </row>
    <row r="123" spans="1:6" x14ac:dyDescent="0.25">
      <c r="A123" s="1" t="s">
        <v>54</v>
      </c>
      <c r="B123">
        <v>2014</v>
      </c>
      <c r="C123">
        <v>167800</v>
      </c>
      <c r="D123" s="1" t="s">
        <v>164</v>
      </c>
      <c r="E123">
        <v>190300</v>
      </c>
      <c r="F123" s="2">
        <v>42272</v>
      </c>
    </row>
    <row r="124" spans="1:6" x14ac:dyDescent="0.25">
      <c r="A124" s="1" t="s">
        <v>35</v>
      </c>
      <c r="B124">
        <v>2014</v>
      </c>
      <c r="C124">
        <v>219000</v>
      </c>
      <c r="D124" s="1" t="s">
        <v>165</v>
      </c>
      <c r="E124">
        <v>126290</v>
      </c>
      <c r="F124" s="2">
        <v>42083</v>
      </c>
    </row>
    <row r="125" spans="1:6" x14ac:dyDescent="0.25">
      <c r="A125" s="1" t="s">
        <v>136</v>
      </c>
      <c r="B125">
        <v>2014</v>
      </c>
      <c r="C125">
        <v>240000</v>
      </c>
      <c r="D125" s="1" t="s">
        <v>166</v>
      </c>
      <c r="E125">
        <v>183788</v>
      </c>
      <c r="F125" s="2">
        <v>42681</v>
      </c>
    </row>
    <row r="126" spans="1:6" x14ac:dyDescent="0.25">
      <c r="A126" s="1" t="s">
        <v>136</v>
      </c>
      <c r="B126">
        <v>2014</v>
      </c>
      <c r="C126">
        <v>240000</v>
      </c>
      <c r="D126" s="1" t="s">
        <v>167</v>
      </c>
      <c r="E126">
        <v>160198</v>
      </c>
      <c r="F126" s="2">
        <v>42681</v>
      </c>
    </row>
    <row r="127" spans="1:6" x14ac:dyDescent="0.25">
      <c r="A127" s="1" t="s">
        <v>136</v>
      </c>
      <c r="B127">
        <v>2014</v>
      </c>
      <c r="C127">
        <v>240000</v>
      </c>
      <c r="D127" s="1" t="s">
        <v>168</v>
      </c>
      <c r="E127">
        <v>156724</v>
      </c>
      <c r="F127" s="2">
        <v>42681</v>
      </c>
    </row>
    <row r="128" spans="1:6" x14ac:dyDescent="0.25">
      <c r="A128" s="1" t="s">
        <v>157</v>
      </c>
      <c r="B128">
        <v>2014</v>
      </c>
      <c r="C128">
        <v>270000</v>
      </c>
      <c r="D128" s="1" t="s">
        <v>169</v>
      </c>
      <c r="E128">
        <v>157000</v>
      </c>
      <c r="F128" s="2">
        <v>42334</v>
      </c>
    </row>
    <row r="129" spans="1:6" x14ac:dyDescent="0.25">
      <c r="A129" s="1" t="s">
        <v>35</v>
      </c>
      <c r="B129">
        <v>2015</v>
      </c>
      <c r="C129">
        <v>218000</v>
      </c>
      <c r="D129" s="1" t="s">
        <v>170</v>
      </c>
      <c r="E129">
        <v>130290</v>
      </c>
      <c r="F129" s="2">
        <v>42083</v>
      </c>
    </row>
    <row r="130" spans="1:6" x14ac:dyDescent="0.25">
      <c r="A130" s="1" t="s">
        <v>62</v>
      </c>
      <c r="B130">
        <v>2015</v>
      </c>
      <c r="C130">
        <v>258000</v>
      </c>
      <c r="D130" s="1" t="s">
        <v>171</v>
      </c>
      <c r="E130">
        <v>160700</v>
      </c>
      <c r="F130" s="2">
        <v>42286</v>
      </c>
    </row>
    <row r="131" spans="1:6" x14ac:dyDescent="0.25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s="2">
        <v>42734</v>
      </c>
    </row>
    <row r="132" spans="1:6" x14ac:dyDescent="0.25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 s="2">
        <v>42734</v>
      </c>
    </row>
    <row r="133" spans="1:6" x14ac:dyDescent="0.25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 s="2">
        <v>42734</v>
      </c>
    </row>
    <row r="134" spans="1:6" x14ac:dyDescent="0.25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 s="2">
        <v>42734</v>
      </c>
    </row>
    <row r="135" spans="1:6" x14ac:dyDescent="0.25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s="2">
        <v>42734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C7B89-2112-4173-9D18-3BC6E6AF0AFB}">
  <dimension ref="A1:GH135"/>
  <sheetViews>
    <sheetView tabSelected="1" workbookViewId="0">
      <selection activeCell="Q6" sqref="Q6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2.7109375" bestFit="1" customWidth="1"/>
    <col min="4" max="4" width="15.7109375" bestFit="1" customWidth="1"/>
    <col min="5" max="5" width="16" customWidth="1"/>
    <col min="6" max="6" width="24.5703125" bestFit="1" customWidth="1"/>
    <col min="7" max="7" width="16.140625" customWidth="1"/>
    <col min="8" max="8" width="24.7109375" customWidth="1"/>
    <col min="9" max="9" width="17.5703125" customWidth="1"/>
    <col min="10" max="10" width="14.85546875" customWidth="1"/>
    <col min="14" max="14" width="14" customWidth="1"/>
    <col min="15" max="15" width="10.7109375" customWidth="1"/>
    <col min="16" max="16" width="11.85546875" customWidth="1"/>
    <col min="17" max="18" width="17.7109375" bestFit="1" customWidth="1"/>
    <col min="19" max="19" width="10.42578125" bestFit="1" customWidth="1"/>
    <col min="20" max="20" width="14.5703125" bestFit="1" customWidth="1"/>
    <col min="21" max="21" width="11" bestFit="1" customWidth="1"/>
    <col min="22" max="22" width="10.42578125" bestFit="1" customWidth="1"/>
    <col min="23" max="23" width="14.5703125" bestFit="1" customWidth="1"/>
    <col min="24" max="24" width="11" bestFit="1" customWidth="1"/>
    <col min="25" max="25" width="10.42578125" bestFit="1" customWidth="1"/>
    <col min="26" max="26" width="14.5703125" bestFit="1" customWidth="1"/>
    <col min="27" max="27" width="10.7109375" bestFit="1" customWidth="1"/>
    <col min="28" max="34" width="10.42578125" bestFit="1" customWidth="1"/>
    <col min="35" max="35" width="14.28515625" bestFit="1" customWidth="1"/>
    <col min="36" max="36" width="12" bestFit="1" customWidth="1"/>
    <col min="37" max="51" width="10.42578125" bestFit="1" customWidth="1"/>
    <col min="52" max="52" width="15.5703125" bestFit="1" customWidth="1"/>
    <col min="53" max="53" width="12" bestFit="1" customWidth="1"/>
    <col min="54" max="54" width="10.42578125" bestFit="1" customWidth="1"/>
    <col min="55" max="55" width="15.5703125" bestFit="1" customWidth="1"/>
    <col min="56" max="56" width="17.140625" bestFit="1" customWidth="1"/>
    <col min="57" max="57" width="10.42578125" bestFit="1" customWidth="1"/>
    <col min="58" max="58" width="20.7109375" bestFit="1" customWidth="1"/>
    <col min="59" max="59" width="13.42578125" bestFit="1" customWidth="1"/>
    <col min="60" max="63" width="10.42578125" bestFit="1" customWidth="1"/>
    <col min="64" max="64" width="17" bestFit="1" customWidth="1"/>
    <col min="65" max="65" width="15" bestFit="1" customWidth="1"/>
    <col min="66" max="66" width="10.42578125" bestFit="1" customWidth="1"/>
    <col min="67" max="67" width="18.5703125" bestFit="1" customWidth="1"/>
    <col min="68" max="68" width="19.85546875" bestFit="1" customWidth="1"/>
    <col min="69" max="69" width="23.42578125" bestFit="1" customWidth="1"/>
    <col min="70" max="70" width="11.5703125" bestFit="1" customWidth="1"/>
    <col min="71" max="71" width="15.140625" bestFit="1" customWidth="1"/>
    <col min="72" max="72" width="13.5703125" bestFit="1" customWidth="1"/>
    <col min="73" max="73" width="10.42578125" bestFit="1" customWidth="1"/>
    <col min="74" max="74" width="17.28515625" bestFit="1" customWidth="1"/>
    <col min="75" max="75" width="13.5703125" bestFit="1" customWidth="1"/>
    <col min="76" max="76" width="10.42578125" bestFit="1" customWidth="1"/>
    <col min="77" max="77" width="17.28515625" bestFit="1" customWidth="1"/>
    <col min="78" max="78" width="13.5703125" bestFit="1" customWidth="1"/>
    <col min="79" max="79" width="10.42578125" bestFit="1" customWidth="1"/>
    <col min="80" max="80" width="17.28515625" bestFit="1" customWidth="1"/>
    <col min="81" max="81" width="11.140625" bestFit="1" customWidth="1"/>
    <col min="82" max="87" width="10.42578125" bestFit="1" customWidth="1"/>
    <col min="88" max="88" width="14.7109375" bestFit="1" customWidth="1"/>
    <col min="89" max="89" width="11.28515625" bestFit="1" customWidth="1"/>
    <col min="90" max="91" width="10.42578125" bestFit="1" customWidth="1"/>
    <col min="92" max="92" width="14.85546875" bestFit="1" customWidth="1"/>
    <col min="93" max="93" width="11.42578125" bestFit="1" customWidth="1"/>
    <col min="94" max="94" width="15" bestFit="1" customWidth="1"/>
    <col min="95" max="95" width="17.85546875" bestFit="1" customWidth="1"/>
    <col min="96" max="102" width="10.42578125" bestFit="1" customWidth="1"/>
    <col min="103" max="103" width="21.5703125" bestFit="1" customWidth="1"/>
    <col min="104" max="104" width="17.5703125" bestFit="1" customWidth="1"/>
    <col min="105" max="109" width="10.42578125" bestFit="1" customWidth="1"/>
    <col min="110" max="110" width="21.140625" bestFit="1" customWidth="1"/>
    <col min="111" max="111" width="16.42578125" bestFit="1" customWidth="1"/>
    <col min="112" max="112" width="20" bestFit="1" customWidth="1"/>
    <col min="113" max="113" width="17.28515625" bestFit="1" customWidth="1"/>
    <col min="114" max="114" width="10.42578125" bestFit="1" customWidth="1"/>
    <col min="115" max="115" width="20.85546875" bestFit="1" customWidth="1"/>
    <col min="116" max="116" width="13.42578125" bestFit="1" customWidth="1"/>
    <col min="117" max="117" width="10.42578125" bestFit="1" customWidth="1"/>
    <col min="118" max="118" width="17" bestFit="1" customWidth="1"/>
    <col min="119" max="119" width="18.140625" bestFit="1" customWidth="1"/>
    <col min="120" max="121" width="10.42578125" bestFit="1" customWidth="1"/>
    <col min="122" max="122" width="21.85546875" bestFit="1" customWidth="1"/>
    <col min="123" max="123" width="17.28515625" bestFit="1" customWidth="1"/>
    <col min="124" max="124" width="10.42578125" bestFit="1" customWidth="1"/>
    <col min="125" max="125" width="20.85546875" bestFit="1" customWidth="1"/>
    <col min="126" max="126" width="15.42578125" bestFit="1" customWidth="1"/>
    <col min="127" max="127" width="10.42578125" bestFit="1" customWidth="1"/>
    <col min="128" max="128" width="19" bestFit="1" customWidth="1"/>
    <col min="129" max="129" width="18.42578125" bestFit="1" customWidth="1"/>
    <col min="130" max="134" width="10.42578125" bestFit="1" customWidth="1"/>
    <col min="135" max="135" width="22.140625" bestFit="1" customWidth="1"/>
    <col min="136" max="136" width="14.28515625" bestFit="1" customWidth="1"/>
    <col min="137" max="137" width="10.42578125" bestFit="1" customWidth="1"/>
    <col min="138" max="138" width="18" bestFit="1" customWidth="1"/>
    <col min="139" max="139" width="11.7109375" bestFit="1" customWidth="1"/>
    <col min="140" max="140" width="10.42578125" bestFit="1" customWidth="1"/>
    <col min="141" max="141" width="15.28515625" bestFit="1" customWidth="1"/>
    <col min="142" max="142" width="12.7109375" bestFit="1" customWidth="1"/>
    <col min="143" max="145" width="10.42578125" bestFit="1" customWidth="1"/>
    <col min="146" max="146" width="16.28515625" bestFit="1" customWidth="1"/>
    <col min="147" max="147" width="13" bestFit="1" customWidth="1"/>
    <col min="148" max="151" width="10.42578125" bestFit="1" customWidth="1"/>
    <col min="152" max="152" width="16.5703125" bestFit="1" customWidth="1"/>
    <col min="153" max="153" width="13" bestFit="1" customWidth="1"/>
    <col min="154" max="158" width="10.42578125" bestFit="1" customWidth="1"/>
    <col min="159" max="159" width="16.5703125" bestFit="1" customWidth="1"/>
    <col min="160" max="160" width="19.5703125" bestFit="1" customWidth="1"/>
    <col min="161" max="164" width="10.42578125" bestFit="1" customWidth="1"/>
    <col min="165" max="165" width="23.140625" bestFit="1" customWidth="1"/>
    <col min="166" max="170" width="10.42578125" bestFit="1" customWidth="1"/>
    <col min="171" max="171" width="14" bestFit="1" customWidth="1"/>
    <col min="172" max="172" width="10.7109375" bestFit="1" customWidth="1"/>
    <col min="173" max="174" width="10.42578125" bestFit="1" customWidth="1"/>
    <col min="175" max="175" width="14.28515625" bestFit="1" customWidth="1"/>
    <col min="176" max="176" width="16.5703125" bestFit="1" customWidth="1"/>
    <col min="177" max="177" width="10.42578125" bestFit="1" customWidth="1"/>
    <col min="178" max="178" width="20.140625" bestFit="1" customWidth="1"/>
    <col min="179" max="180" width="10.42578125" bestFit="1" customWidth="1"/>
    <col min="181" max="181" width="13.85546875" bestFit="1" customWidth="1"/>
    <col min="182" max="182" width="11.28515625" bestFit="1" customWidth="1"/>
    <col min="183" max="184" width="10.42578125" bestFit="1" customWidth="1"/>
    <col min="185" max="185" width="14.85546875" bestFit="1" customWidth="1"/>
    <col min="186" max="186" width="12.42578125" bestFit="1" customWidth="1"/>
    <col min="187" max="188" width="10.42578125" bestFit="1" customWidth="1"/>
    <col min="189" max="189" width="16" bestFit="1" customWidth="1"/>
    <col min="190" max="190" width="14.28515625" bestFit="1" customWidth="1"/>
  </cols>
  <sheetData>
    <row r="1" spans="1:190" x14ac:dyDescent="0.25">
      <c r="A1" s="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178</v>
      </c>
      <c r="H1" t="s">
        <v>179</v>
      </c>
      <c r="I1" t="s">
        <v>180</v>
      </c>
      <c r="J1" t="s">
        <v>184</v>
      </c>
    </row>
    <row r="2" spans="1:190" x14ac:dyDescent="0.25">
      <c r="A2" s="1" t="s">
        <v>6</v>
      </c>
      <c r="B2">
        <v>2006</v>
      </c>
      <c r="C2">
        <v>85900</v>
      </c>
      <c r="D2" s="1" t="s">
        <v>7</v>
      </c>
      <c r="E2">
        <v>1200655</v>
      </c>
      <c r="F2" s="2">
        <v>42035</v>
      </c>
      <c r="G2">
        <f>(2017-B2)*0.05*C2</f>
        <v>47245.000000000007</v>
      </c>
      <c r="H2">
        <f>VLOOKUP(E2,$L$2:$M$45,2,1)*C2*0.01</f>
        <v>20616</v>
      </c>
      <c r="I2">
        <f>G2+H2</f>
        <v>67861</v>
      </c>
      <c r="J2">
        <f>C2-I2</f>
        <v>18039</v>
      </c>
      <c r="L2">
        <v>0</v>
      </c>
      <c r="M2">
        <v>0</v>
      </c>
    </row>
    <row r="3" spans="1:190" x14ac:dyDescent="0.25">
      <c r="A3" s="1" t="s">
        <v>6</v>
      </c>
      <c r="B3">
        <v>2006</v>
      </c>
      <c r="C3">
        <v>85900</v>
      </c>
      <c r="D3" s="1" t="s">
        <v>8</v>
      </c>
      <c r="E3">
        <v>1068570</v>
      </c>
      <c r="F3" s="2">
        <v>42029</v>
      </c>
      <c r="G3">
        <f t="shared" ref="G3:G66" si="0">(2017-B3)*0.05*C3</f>
        <v>47245.000000000007</v>
      </c>
      <c r="H3">
        <f t="shared" ref="H3:H66" si="1">VLOOKUP(E3,$L$2:$M$45,2,1)*C3*0.01</f>
        <v>17180</v>
      </c>
      <c r="I3">
        <f t="shared" ref="I3:I66" si="2">G3+H3</f>
        <v>64425.000000000007</v>
      </c>
      <c r="J3">
        <f t="shared" ref="J3:J66" si="3">C3-I3</f>
        <v>21474.999999999993</v>
      </c>
      <c r="L3">
        <v>100000</v>
      </c>
      <c r="M3">
        <v>2</v>
      </c>
    </row>
    <row r="4" spans="1:190" x14ac:dyDescent="0.25">
      <c r="A4" s="1" t="s">
        <v>6</v>
      </c>
      <c r="B4">
        <v>2006</v>
      </c>
      <c r="C4">
        <v>85900</v>
      </c>
      <c r="D4" s="1" t="s">
        <v>9</v>
      </c>
      <c r="E4">
        <v>998704</v>
      </c>
      <c r="F4" s="2">
        <v>42028</v>
      </c>
      <c r="G4">
        <f t="shared" si="0"/>
        <v>47245.000000000007</v>
      </c>
      <c r="H4">
        <f t="shared" si="1"/>
        <v>15462</v>
      </c>
      <c r="I4">
        <f t="shared" si="2"/>
        <v>62707.000000000007</v>
      </c>
      <c r="J4">
        <f t="shared" si="3"/>
        <v>23192.999999999993</v>
      </c>
      <c r="L4">
        <v>200000</v>
      </c>
      <c r="M4">
        <v>4</v>
      </c>
      <c r="O4" s="3" t="s">
        <v>181</v>
      </c>
      <c r="P4" s="3"/>
    </row>
    <row r="5" spans="1:190" x14ac:dyDescent="0.25">
      <c r="A5" s="1" t="s">
        <v>6</v>
      </c>
      <c r="B5">
        <v>2006</v>
      </c>
      <c r="C5">
        <v>85900</v>
      </c>
      <c r="D5" s="1" t="s">
        <v>10</v>
      </c>
      <c r="E5">
        <v>936780</v>
      </c>
      <c r="F5" s="2">
        <v>42028</v>
      </c>
      <c r="G5">
        <f t="shared" si="0"/>
        <v>47245.000000000007</v>
      </c>
      <c r="H5">
        <f t="shared" si="1"/>
        <v>15462</v>
      </c>
      <c r="I5">
        <f t="shared" si="2"/>
        <v>62707.000000000007</v>
      </c>
      <c r="J5">
        <f t="shared" si="3"/>
        <v>23192.999999999993</v>
      </c>
      <c r="L5">
        <v>300000</v>
      </c>
      <c r="M5">
        <v>6</v>
      </c>
      <c r="O5" s="3" t="s">
        <v>182</v>
      </c>
      <c r="P5" s="3" t="s">
        <v>183</v>
      </c>
      <c r="Q5" s="3" t="s">
        <v>243</v>
      </c>
    </row>
    <row r="6" spans="1:190" x14ac:dyDescent="0.25">
      <c r="A6" s="1" t="s">
        <v>6</v>
      </c>
      <c r="B6">
        <v>2006</v>
      </c>
      <c r="C6">
        <v>85900</v>
      </c>
      <c r="D6" s="1" t="s">
        <v>11</v>
      </c>
      <c r="E6">
        <v>870233</v>
      </c>
      <c r="F6" s="2">
        <v>42034</v>
      </c>
      <c r="G6">
        <f t="shared" si="0"/>
        <v>47245.000000000007</v>
      </c>
      <c r="H6">
        <f t="shared" si="1"/>
        <v>13744</v>
      </c>
      <c r="I6">
        <f t="shared" si="2"/>
        <v>60989.000000000007</v>
      </c>
      <c r="J6">
        <f t="shared" si="3"/>
        <v>24910.999999999993</v>
      </c>
      <c r="L6">
        <v>400000</v>
      </c>
      <c r="M6">
        <v>8</v>
      </c>
      <c r="O6" s="3">
        <f>VLOOKUP("ERA 092 TR",D:H,4,0)</f>
        <v>40050</v>
      </c>
      <c r="P6" s="3">
        <f>VLOOKUP("ERA 092 TR",D:H,5,0)</f>
        <v>5340</v>
      </c>
      <c r="Q6" s="3">
        <f>VLOOKUP("ERA 092 TR",D:J,7,0)</f>
        <v>43610</v>
      </c>
    </row>
    <row r="7" spans="1:190" x14ac:dyDescent="0.25">
      <c r="A7" s="1" t="s">
        <v>12</v>
      </c>
      <c r="B7">
        <v>2007</v>
      </c>
      <c r="C7">
        <v>205000</v>
      </c>
      <c r="D7" s="1" t="s">
        <v>13</v>
      </c>
      <c r="E7">
        <v>1260000</v>
      </c>
      <c r="F7" s="2">
        <v>42483</v>
      </c>
      <c r="G7">
        <f t="shared" si="0"/>
        <v>102500</v>
      </c>
      <c r="H7">
        <f t="shared" si="1"/>
        <v>49200</v>
      </c>
      <c r="I7">
        <f t="shared" si="2"/>
        <v>151700</v>
      </c>
      <c r="J7">
        <f t="shared" si="3"/>
        <v>53300</v>
      </c>
      <c r="L7">
        <v>500000</v>
      </c>
      <c r="M7">
        <v>10</v>
      </c>
    </row>
    <row r="8" spans="1:190" x14ac:dyDescent="0.25">
      <c r="A8" s="1" t="s">
        <v>14</v>
      </c>
      <c r="B8">
        <v>2007</v>
      </c>
      <c r="C8">
        <v>198000</v>
      </c>
      <c r="D8" s="1" t="s">
        <v>15</v>
      </c>
      <c r="E8">
        <v>890200</v>
      </c>
      <c r="F8" s="2">
        <v>42520</v>
      </c>
      <c r="G8">
        <f t="shared" si="0"/>
        <v>99000</v>
      </c>
      <c r="H8">
        <f t="shared" si="1"/>
        <v>31680</v>
      </c>
      <c r="I8">
        <f t="shared" si="2"/>
        <v>130680</v>
      </c>
      <c r="J8">
        <f t="shared" si="3"/>
        <v>67320</v>
      </c>
      <c r="L8">
        <v>600000</v>
      </c>
      <c r="M8">
        <v>12</v>
      </c>
      <c r="N8" s="3"/>
      <c r="O8" s="3">
        <v>5.2</v>
      </c>
      <c r="P8" s="3"/>
      <c r="Q8" s="3"/>
    </row>
    <row r="9" spans="1:190" x14ac:dyDescent="0.25">
      <c r="A9" s="1" t="s">
        <v>16</v>
      </c>
      <c r="B9">
        <v>2008</v>
      </c>
      <c r="C9">
        <v>49411</v>
      </c>
      <c r="D9" s="1" t="s">
        <v>17</v>
      </c>
      <c r="E9">
        <v>186000</v>
      </c>
      <c r="F9" s="2">
        <v>42210</v>
      </c>
      <c r="G9">
        <f t="shared" si="0"/>
        <v>22234.95</v>
      </c>
      <c r="H9">
        <f t="shared" si="1"/>
        <v>988.22</v>
      </c>
      <c r="I9">
        <f t="shared" si="2"/>
        <v>23223.170000000002</v>
      </c>
      <c r="J9">
        <f t="shared" si="3"/>
        <v>26187.829999999998</v>
      </c>
      <c r="L9">
        <v>700000</v>
      </c>
      <c r="M9">
        <v>14</v>
      </c>
      <c r="N9" s="3"/>
      <c r="O9" s="3">
        <f>MATCH(MIN(J:J),J:J,0)</f>
        <v>39</v>
      </c>
      <c r="P9" s="3"/>
      <c r="Q9" s="3"/>
    </row>
    <row r="10" spans="1:190" x14ac:dyDescent="0.25">
      <c r="A10" s="1" t="s">
        <v>18</v>
      </c>
      <c r="B10">
        <v>2008</v>
      </c>
      <c r="C10">
        <v>58000</v>
      </c>
      <c r="D10" s="1" t="s">
        <v>19</v>
      </c>
      <c r="E10">
        <v>306000</v>
      </c>
      <c r="F10" s="2">
        <v>42271</v>
      </c>
      <c r="G10">
        <f t="shared" si="0"/>
        <v>26100</v>
      </c>
      <c r="H10">
        <f t="shared" si="1"/>
        <v>3480</v>
      </c>
      <c r="I10">
        <f t="shared" si="2"/>
        <v>29580</v>
      </c>
      <c r="J10">
        <f t="shared" si="3"/>
        <v>28420</v>
      </c>
      <c r="L10">
        <v>800000</v>
      </c>
      <c r="M10">
        <v>16</v>
      </c>
      <c r="N10" s="3" t="s">
        <v>226</v>
      </c>
      <c r="O10" s="3" t="str">
        <f>INDEX($A:$J,$O$9,1)</f>
        <v>DAF LF45</v>
      </c>
      <c r="P10" s="3" t="str">
        <f>INDEX($A:$J,$O$9,4)</f>
        <v>ERA 132 TR</v>
      </c>
      <c r="Q10" s="3">
        <f>INDEX($A:$J,$O$9,10)</f>
        <v>17390</v>
      </c>
    </row>
    <row r="11" spans="1:190" x14ac:dyDescent="0.25">
      <c r="A11" s="1" t="s">
        <v>20</v>
      </c>
      <c r="B11">
        <v>2008</v>
      </c>
      <c r="C11">
        <v>84000</v>
      </c>
      <c r="D11" s="1" t="s">
        <v>21</v>
      </c>
      <c r="E11">
        <v>266000</v>
      </c>
      <c r="F11" s="2">
        <v>42382</v>
      </c>
      <c r="G11">
        <f t="shared" si="0"/>
        <v>37800</v>
      </c>
      <c r="H11">
        <f t="shared" si="1"/>
        <v>3360</v>
      </c>
      <c r="I11">
        <f t="shared" si="2"/>
        <v>41160</v>
      </c>
      <c r="J11">
        <f t="shared" si="3"/>
        <v>42840</v>
      </c>
      <c r="L11">
        <v>900000</v>
      </c>
      <c r="M11">
        <v>18</v>
      </c>
    </row>
    <row r="12" spans="1:190" x14ac:dyDescent="0.25">
      <c r="A12" s="1" t="s">
        <v>22</v>
      </c>
      <c r="B12">
        <v>2008</v>
      </c>
      <c r="C12">
        <v>89000</v>
      </c>
      <c r="D12" s="1" t="s">
        <v>23</v>
      </c>
      <c r="E12">
        <v>305000</v>
      </c>
      <c r="F12" s="2">
        <v>42075</v>
      </c>
      <c r="G12">
        <f t="shared" si="0"/>
        <v>40050</v>
      </c>
      <c r="H12">
        <f t="shared" si="1"/>
        <v>5340</v>
      </c>
      <c r="I12">
        <f t="shared" si="2"/>
        <v>45390</v>
      </c>
      <c r="J12">
        <f t="shared" si="3"/>
        <v>43610</v>
      </c>
      <c r="L12">
        <v>1000000</v>
      </c>
      <c r="M12">
        <v>20</v>
      </c>
      <c r="R12" s="5" t="s">
        <v>187</v>
      </c>
    </row>
    <row r="13" spans="1:190" x14ac:dyDescent="0.25">
      <c r="A13" s="1" t="s">
        <v>16</v>
      </c>
      <c r="B13">
        <v>2009</v>
      </c>
      <c r="C13">
        <v>48411</v>
      </c>
      <c r="D13" s="1" t="s">
        <v>24</v>
      </c>
      <c r="E13">
        <v>190000</v>
      </c>
      <c r="F13" s="2">
        <v>42210</v>
      </c>
      <c r="G13">
        <f t="shared" si="0"/>
        <v>19364.400000000001</v>
      </c>
      <c r="H13">
        <f t="shared" si="1"/>
        <v>968.22</v>
      </c>
      <c r="I13">
        <f t="shared" si="2"/>
        <v>20332.620000000003</v>
      </c>
      <c r="J13">
        <f t="shared" si="3"/>
        <v>28078.379999999997</v>
      </c>
      <c r="L13">
        <v>1100000</v>
      </c>
      <c r="M13">
        <v>22</v>
      </c>
      <c r="R13" t="s">
        <v>79</v>
      </c>
      <c r="T13" t="s">
        <v>188</v>
      </c>
      <c r="U13" t="s">
        <v>76</v>
      </c>
      <c r="W13" t="s">
        <v>189</v>
      </c>
      <c r="X13" t="s">
        <v>58</v>
      </c>
      <c r="Z13" t="s">
        <v>190</v>
      </c>
      <c r="AA13" t="s">
        <v>50</v>
      </c>
      <c r="AI13" t="s">
        <v>191</v>
      </c>
      <c r="AJ13" t="s">
        <v>136</v>
      </c>
      <c r="AZ13" t="s">
        <v>192</v>
      </c>
      <c r="BA13" t="s">
        <v>25</v>
      </c>
      <c r="BC13" t="s">
        <v>193</v>
      </c>
      <c r="BD13" t="s">
        <v>41</v>
      </c>
      <c r="BF13" t="s">
        <v>194</v>
      </c>
      <c r="BG13" t="s">
        <v>6</v>
      </c>
      <c r="BL13" t="s">
        <v>195</v>
      </c>
      <c r="BM13" t="s">
        <v>119</v>
      </c>
      <c r="BO13" t="s">
        <v>196</v>
      </c>
      <c r="BP13" t="s">
        <v>81</v>
      </c>
      <c r="BQ13" t="s">
        <v>197</v>
      </c>
      <c r="BR13" t="s">
        <v>14</v>
      </c>
      <c r="BS13" t="s">
        <v>198</v>
      </c>
      <c r="BT13" t="s">
        <v>160</v>
      </c>
      <c r="BV13" t="s">
        <v>199</v>
      </c>
      <c r="BW13" t="s">
        <v>56</v>
      </c>
      <c r="BY13" t="s">
        <v>200</v>
      </c>
      <c r="BZ13" t="s">
        <v>54</v>
      </c>
      <c r="CB13" t="s">
        <v>201</v>
      </c>
      <c r="CC13" t="s">
        <v>45</v>
      </c>
      <c r="CJ13" t="s">
        <v>202</v>
      </c>
      <c r="CK13" t="s">
        <v>157</v>
      </c>
      <c r="CN13" t="s">
        <v>203</v>
      </c>
      <c r="CO13" t="s">
        <v>133</v>
      </c>
      <c r="CP13" t="s">
        <v>204</v>
      </c>
      <c r="CQ13" t="s">
        <v>62</v>
      </c>
      <c r="CY13" t="s">
        <v>205</v>
      </c>
      <c r="CZ13" t="s">
        <v>35</v>
      </c>
      <c r="DF13" t="s">
        <v>206</v>
      </c>
      <c r="DG13" t="s">
        <v>12</v>
      </c>
      <c r="DH13" t="s">
        <v>207</v>
      </c>
      <c r="DI13" t="s">
        <v>60</v>
      </c>
      <c r="DK13" t="s">
        <v>208</v>
      </c>
      <c r="DL13" t="s">
        <v>71</v>
      </c>
      <c r="DN13" t="s">
        <v>209</v>
      </c>
      <c r="DO13" t="s">
        <v>83</v>
      </c>
      <c r="DR13" t="s">
        <v>210</v>
      </c>
      <c r="DS13" t="s">
        <v>67</v>
      </c>
      <c r="DU13" t="s">
        <v>211</v>
      </c>
      <c r="DV13" t="s">
        <v>100</v>
      </c>
      <c r="DX13" t="s">
        <v>212</v>
      </c>
      <c r="DY13" t="s">
        <v>33</v>
      </c>
      <c r="EE13" t="s">
        <v>213</v>
      </c>
      <c r="EF13" t="s">
        <v>91</v>
      </c>
      <c r="EH13" t="s">
        <v>214</v>
      </c>
      <c r="EI13" t="s">
        <v>28</v>
      </c>
      <c r="EK13" t="s">
        <v>215</v>
      </c>
      <c r="EL13" t="s">
        <v>37</v>
      </c>
      <c r="EP13" t="s">
        <v>216</v>
      </c>
      <c r="EQ13" t="s">
        <v>123</v>
      </c>
      <c r="EV13" t="s">
        <v>217</v>
      </c>
      <c r="EW13" t="s">
        <v>104</v>
      </c>
      <c r="FC13" t="s">
        <v>218</v>
      </c>
      <c r="FD13" t="s">
        <v>172</v>
      </c>
      <c r="FI13" t="s">
        <v>219</v>
      </c>
      <c r="FJ13" t="s">
        <v>16</v>
      </c>
      <c r="FO13" t="s">
        <v>220</v>
      </c>
      <c r="FP13" t="s">
        <v>22</v>
      </c>
      <c r="FS13" t="s">
        <v>221</v>
      </c>
      <c r="FT13" t="s">
        <v>129</v>
      </c>
      <c r="FV13" t="s">
        <v>222</v>
      </c>
      <c r="FW13" t="s">
        <v>47</v>
      </c>
      <c r="FY13" t="s">
        <v>223</v>
      </c>
      <c r="FZ13" t="s">
        <v>18</v>
      </c>
      <c r="GC13" t="s">
        <v>224</v>
      </c>
      <c r="GD13" t="s">
        <v>20</v>
      </c>
      <c r="GG13" t="s">
        <v>225</v>
      </c>
      <c r="GH13" t="s">
        <v>186</v>
      </c>
    </row>
    <row r="14" spans="1:190" x14ac:dyDescent="0.25">
      <c r="A14" s="1" t="s">
        <v>25</v>
      </c>
      <c r="B14">
        <v>2009</v>
      </c>
      <c r="C14">
        <v>68000</v>
      </c>
      <c r="D14" s="1" t="s">
        <v>26</v>
      </c>
      <c r="E14">
        <v>992600</v>
      </c>
      <c r="F14" s="2">
        <v>42157</v>
      </c>
      <c r="G14">
        <f t="shared" si="0"/>
        <v>27200</v>
      </c>
      <c r="H14">
        <f t="shared" si="1"/>
        <v>12240</v>
      </c>
      <c r="I14">
        <f t="shared" si="2"/>
        <v>39440</v>
      </c>
      <c r="J14">
        <f t="shared" si="3"/>
        <v>28560</v>
      </c>
      <c r="L14">
        <v>1200000</v>
      </c>
      <c r="M14">
        <v>24</v>
      </c>
      <c r="Q14" s="5" t="s">
        <v>185</v>
      </c>
      <c r="R14" t="s">
        <v>80</v>
      </c>
      <c r="S14" t="s">
        <v>147</v>
      </c>
      <c r="U14" t="s">
        <v>77</v>
      </c>
      <c r="V14" t="s">
        <v>146</v>
      </c>
      <c r="X14" t="s">
        <v>59</v>
      </c>
      <c r="Y14" t="s">
        <v>103</v>
      </c>
      <c r="AA14" t="s">
        <v>51</v>
      </c>
      <c r="AB14" t="s">
        <v>64</v>
      </c>
      <c r="AC14" t="s">
        <v>65</v>
      </c>
      <c r="AD14" t="s">
        <v>90</v>
      </c>
      <c r="AE14" t="s">
        <v>111</v>
      </c>
      <c r="AF14" t="s">
        <v>117</v>
      </c>
      <c r="AG14" t="s">
        <v>112</v>
      </c>
      <c r="AH14" t="s">
        <v>143</v>
      </c>
      <c r="AJ14" t="s">
        <v>150</v>
      </c>
      <c r="AK14" t="s">
        <v>149</v>
      </c>
      <c r="AL14" t="s">
        <v>151</v>
      </c>
      <c r="AM14" t="s">
        <v>152</v>
      </c>
      <c r="AN14" t="s">
        <v>155</v>
      </c>
      <c r="AO14" t="s">
        <v>156</v>
      </c>
      <c r="AP14" t="s">
        <v>139</v>
      </c>
      <c r="AQ14" t="s">
        <v>137</v>
      </c>
      <c r="AR14" t="s">
        <v>140</v>
      </c>
      <c r="AS14" t="s">
        <v>166</v>
      </c>
      <c r="AT14" t="s">
        <v>138</v>
      </c>
      <c r="AU14" t="s">
        <v>141</v>
      </c>
      <c r="AV14" t="s">
        <v>167</v>
      </c>
      <c r="AW14" t="s">
        <v>168</v>
      </c>
      <c r="AX14" t="s">
        <v>153</v>
      </c>
      <c r="AY14" t="s">
        <v>154</v>
      </c>
      <c r="BA14" t="s">
        <v>26</v>
      </c>
      <c r="BB14" t="s">
        <v>70</v>
      </c>
      <c r="BD14" t="s">
        <v>42</v>
      </c>
      <c r="BE14" t="s">
        <v>115</v>
      </c>
      <c r="BG14" t="s">
        <v>11</v>
      </c>
      <c r="BH14" t="s">
        <v>7</v>
      </c>
      <c r="BI14" t="s">
        <v>8</v>
      </c>
      <c r="BJ14" t="s">
        <v>9</v>
      </c>
      <c r="BK14" t="s">
        <v>10</v>
      </c>
      <c r="BM14" t="s">
        <v>120</v>
      </c>
      <c r="BN14" t="s">
        <v>121</v>
      </c>
      <c r="BP14" t="s">
        <v>82</v>
      </c>
      <c r="BR14" t="s">
        <v>15</v>
      </c>
      <c r="BT14" t="s">
        <v>161</v>
      </c>
      <c r="BU14" t="s">
        <v>162</v>
      </c>
      <c r="BW14" t="s">
        <v>57</v>
      </c>
      <c r="BX14" t="s">
        <v>131</v>
      </c>
      <c r="BZ14" t="s">
        <v>55</v>
      </c>
      <c r="CA14" t="s">
        <v>164</v>
      </c>
      <c r="CC14" t="s">
        <v>52</v>
      </c>
      <c r="CD14" t="s">
        <v>46</v>
      </c>
      <c r="CE14" t="s">
        <v>78</v>
      </c>
      <c r="CF14" t="s">
        <v>118</v>
      </c>
      <c r="CG14" t="s">
        <v>148</v>
      </c>
      <c r="CH14" t="s">
        <v>163</v>
      </c>
      <c r="CI14" t="s">
        <v>75</v>
      </c>
      <c r="CK14" t="s">
        <v>158</v>
      </c>
      <c r="CL14" t="s">
        <v>169</v>
      </c>
      <c r="CM14" t="s">
        <v>159</v>
      </c>
      <c r="CO14" t="s">
        <v>134</v>
      </c>
      <c r="CQ14" t="s">
        <v>63</v>
      </c>
      <c r="CR14" t="s">
        <v>89</v>
      </c>
      <c r="CS14" t="s">
        <v>142</v>
      </c>
      <c r="CT14" t="s">
        <v>171</v>
      </c>
      <c r="CU14" t="s">
        <v>98</v>
      </c>
      <c r="CV14" t="s">
        <v>96</v>
      </c>
      <c r="CW14" t="s">
        <v>99</v>
      </c>
      <c r="CX14" t="s">
        <v>97</v>
      </c>
      <c r="CZ14" t="s">
        <v>44</v>
      </c>
      <c r="DA14" t="s">
        <v>36</v>
      </c>
      <c r="DB14" t="s">
        <v>69</v>
      </c>
      <c r="DC14" t="s">
        <v>74</v>
      </c>
      <c r="DD14" t="s">
        <v>165</v>
      </c>
      <c r="DE14" t="s">
        <v>170</v>
      </c>
      <c r="DG14" t="s">
        <v>13</v>
      </c>
      <c r="DI14" t="s">
        <v>61</v>
      </c>
      <c r="DJ14" t="s">
        <v>88</v>
      </c>
      <c r="DL14" t="s">
        <v>72</v>
      </c>
      <c r="DM14" t="s">
        <v>95</v>
      </c>
      <c r="DO14" t="s">
        <v>86</v>
      </c>
      <c r="DP14" t="s">
        <v>84</v>
      </c>
      <c r="DQ14" t="s">
        <v>85</v>
      </c>
      <c r="DS14" t="s">
        <v>68</v>
      </c>
      <c r="DT14" t="s">
        <v>94</v>
      </c>
      <c r="DV14" t="s">
        <v>102</v>
      </c>
      <c r="DW14" t="s">
        <v>101</v>
      </c>
      <c r="DY14" t="s">
        <v>53</v>
      </c>
      <c r="DZ14" t="s">
        <v>34</v>
      </c>
      <c r="EA14" t="s">
        <v>87</v>
      </c>
      <c r="EB14" t="s">
        <v>114</v>
      </c>
      <c r="EC14" t="s">
        <v>135</v>
      </c>
      <c r="ED14" t="s">
        <v>122</v>
      </c>
      <c r="EF14" t="s">
        <v>92</v>
      </c>
      <c r="EG14" t="s">
        <v>93</v>
      </c>
      <c r="EI14" t="s">
        <v>29</v>
      </c>
      <c r="EJ14" t="s">
        <v>31</v>
      </c>
      <c r="EL14" t="s">
        <v>38</v>
      </c>
      <c r="EM14" t="s">
        <v>145</v>
      </c>
      <c r="EN14" t="s">
        <v>39</v>
      </c>
      <c r="EO14" t="s">
        <v>144</v>
      </c>
      <c r="EQ14" t="s">
        <v>126</v>
      </c>
      <c r="ER14" t="s">
        <v>124</v>
      </c>
      <c r="ES14" t="s">
        <v>125</v>
      </c>
      <c r="ET14" t="s">
        <v>127</v>
      </c>
      <c r="EU14" t="s">
        <v>128</v>
      </c>
      <c r="EW14" t="s">
        <v>106</v>
      </c>
      <c r="EX14" t="s">
        <v>105</v>
      </c>
      <c r="EY14" t="s">
        <v>107</v>
      </c>
      <c r="EZ14" t="s">
        <v>110</v>
      </c>
      <c r="FA14" t="s">
        <v>108</v>
      </c>
      <c r="FB14" t="s">
        <v>109</v>
      </c>
      <c r="FD14" t="s">
        <v>173</v>
      </c>
      <c r="FE14" t="s">
        <v>174</v>
      </c>
      <c r="FF14" t="s">
        <v>175</v>
      </c>
      <c r="FG14" t="s">
        <v>176</v>
      </c>
      <c r="FH14" t="s">
        <v>177</v>
      </c>
      <c r="FJ14" t="s">
        <v>17</v>
      </c>
      <c r="FK14" t="s">
        <v>24</v>
      </c>
      <c r="FL14" t="s">
        <v>30</v>
      </c>
      <c r="FM14" t="s">
        <v>27</v>
      </c>
      <c r="FN14" t="s">
        <v>66</v>
      </c>
      <c r="FP14" t="s">
        <v>23</v>
      </c>
      <c r="FQ14" t="s">
        <v>43</v>
      </c>
      <c r="FR14" t="s">
        <v>116</v>
      </c>
      <c r="FT14" t="s">
        <v>132</v>
      </c>
      <c r="FU14" t="s">
        <v>130</v>
      </c>
      <c r="FW14" t="s">
        <v>48</v>
      </c>
      <c r="FX14" t="s">
        <v>49</v>
      </c>
      <c r="FZ14" t="s">
        <v>19</v>
      </c>
      <c r="GA14" t="s">
        <v>32</v>
      </c>
      <c r="GB14" t="s">
        <v>113</v>
      </c>
      <c r="GD14" t="s">
        <v>21</v>
      </c>
      <c r="GE14" t="s">
        <v>40</v>
      </c>
      <c r="GF14" t="s">
        <v>73</v>
      </c>
    </row>
    <row r="15" spans="1:190" x14ac:dyDescent="0.25">
      <c r="A15" s="1" t="s">
        <v>16</v>
      </c>
      <c r="B15">
        <v>2009</v>
      </c>
      <c r="C15">
        <v>49411</v>
      </c>
      <c r="D15" s="1" t="s">
        <v>27</v>
      </c>
      <c r="E15">
        <v>186000</v>
      </c>
      <c r="F15" s="2">
        <v>42210</v>
      </c>
      <c r="G15">
        <f t="shared" si="0"/>
        <v>19764.400000000001</v>
      </c>
      <c r="H15">
        <f t="shared" si="1"/>
        <v>988.22</v>
      </c>
      <c r="I15">
        <f t="shared" si="2"/>
        <v>20752.620000000003</v>
      </c>
      <c r="J15">
        <f t="shared" si="3"/>
        <v>28658.379999999997</v>
      </c>
      <c r="L15">
        <v>1300000</v>
      </c>
      <c r="M15">
        <v>26</v>
      </c>
      <c r="Q15" s="6">
        <v>-2577</v>
      </c>
    </row>
    <row r="16" spans="1:190" x14ac:dyDescent="0.25">
      <c r="A16" s="1" t="s">
        <v>28</v>
      </c>
      <c r="B16">
        <v>2009</v>
      </c>
      <c r="C16">
        <v>67900</v>
      </c>
      <c r="D16" s="1" t="s">
        <v>29</v>
      </c>
      <c r="E16">
        <v>850000</v>
      </c>
      <c r="F16" s="2">
        <v>42194</v>
      </c>
      <c r="G16">
        <f t="shared" si="0"/>
        <v>27160</v>
      </c>
      <c r="H16">
        <f t="shared" si="1"/>
        <v>10864</v>
      </c>
      <c r="I16">
        <f t="shared" si="2"/>
        <v>38024</v>
      </c>
      <c r="J16">
        <f t="shared" si="3"/>
        <v>29876</v>
      </c>
      <c r="L16">
        <v>1400000</v>
      </c>
      <c r="M16">
        <v>28</v>
      </c>
      <c r="Q16" s="6">
        <v>4100</v>
      </c>
    </row>
    <row r="17" spans="1:17" x14ac:dyDescent="0.25">
      <c r="A17" s="1" t="s">
        <v>16</v>
      </c>
      <c r="B17">
        <v>2009</v>
      </c>
      <c r="C17">
        <v>65000</v>
      </c>
      <c r="D17" s="1" t="s">
        <v>30</v>
      </c>
      <c r="E17">
        <v>740000</v>
      </c>
      <c r="F17" s="2">
        <v>42385</v>
      </c>
      <c r="G17">
        <f t="shared" si="0"/>
        <v>26000</v>
      </c>
      <c r="H17">
        <f t="shared" si="1"/>
        <v>9100</v>
      </c>
      <c r="I17">
        <f t="shared" si="2"/>
        <v>35100</v>
      </c>
      <c r="J17">
        <f t="shared" si="3"/>
        <v>29900</v>
      </c>
      <c r="L17">
        <v>1500000</v>
      </c>
      <c r="M17">
        <v>30</v>
      </c>
      <c r="Q17" s="6">
        <v>4295</v>
      </c>
    </row>
    <row r="18" spans="1:17" x14ac:dyDescent="0.25">
      <c r="A18" s="1" t="s">
        <v>28</v>
      </c>
      <c r="B18">
        <v>2009</v>
      </c>
      <c r="C18">
        <v>68900</v>
      </c>
      <c r="D18" s="1" t="s">
        <v>31</v>
      </c>
      <c r="E18">
        <v>846000</v>
      </c>
      <c r="F18" s="2">
        <v>42194</v>
      </c>
      <c r="G18">
        <f t="shared" si="0"/>
        <v>27560</v>
      </c>
      <c r="H18">
        <f t="shared" si="1"/>
        <v>11024</v>
      </c>
      <c r="I18">
        <f t="shared" si="2"/>
        <v>38584</v>
      </c>
      <c r="J18">
        <f t="shared" si="3"/>
        <v>30316</v>
      </c>
      <c r="L18">
        <v>1600000</v>
      </c>
      <c r="M18">
        <v>32</v>
      </c>
      <c r="Q18" s="6">
        <v>7731</v>
      </c>
    </row>
    <row r="19" spans="1:17" x14ac:dyDescent="0.25">
      <c r="A19" s="1" t="s">
        <v>18</v>
      </c>
      <c r="B19">
        <v>2009</v>
      </c>
      <c r="C19">
        <v>59000</v>
      </c>
      <c r="D19" s="1" t="s">
        <v>32</v>
      </c>
      <c r="E19">
        <v>302000</v>
      </c>
      <c r="F19" s="2">
        <v>42271</v>
      </c>
      <c r="G19">
        <f t="shared" si="0"/>
        <v>23600</v>
      </c>
      <c r="H19">
        <f t="shared" si="1"/>
        <v>3540</v>
      </c>
      <c r="I19">
        <f t="shared" si="2"/>
        <v>27140</v>
      </c>
      <c r="J19">
        <f t="shared" si="3"/>
        <v>31860</v>
      </c>
      <c r="L19">
        <v>1700000</v>
      </c>
      <c r="M19">
        <v>34</v>
      </c>
      <c r="Q19" s="6">
        <v>10730</v>
      </c>
    </row>
    <row r="20" spans="1:17" x14ac:dyDescent="0.25">
      <c r="A20" s="1" t="s">
        <v>33</v>
      </c>
      <c r="B20">
        <v>2009</v>
      </c>
      <c r="C20">
        <v>77000</v>
      </c>
      <c r="D20" s="1" t="s">
        <v>34</v>
      </c>
      <c r="E20">
        <v>846000</v>
      </c>
      <c r="F20" s="2">
        <v>42376</v>
      </c>
      <c r="G20">
        <f t="shared" si="0"/>
        <v>30800</v>
      </c>
      <c r="H20">
        <f t="shared" si="1"/>
        <v>12320</v>
      </c>
      <c r="I20">
        <f t="shared" si="2"/>
        <v>43120</v>
      </c>
      <c r="J20">
        <f t="shared" si="3"/>
        <v>33880</v>
      </c>
      <c r="L20">
        <v>1800000</v>
      </c>
      <c r="M20">
        <v>36</v>
      </c>
      <c r="Q20" s="6">
        <v>11167</v>
      </c>
    </row>
    <row r="21" spans="1:17" x14ac:dyDescent="0.25">
      <c r="A21" s="1" t="s">
        <v>35</v>
      </c>
      <c r="B21">
        <v>2009</v>
      </c>
      <c r="C21">
        <v>85000</v>
      </c>
      <c r="D21" s="1" t="s">
        <v>36</v>
      </c>
      <c r="E21">
        <v>946000</v>
      </c>
      <c r="F21" s="2">
        <v>42014</v>
      </c>
      <c r="G21">
        <f t="shared" si="0"/>
        <v>34000</v>
      </c>
      <c r="H21">
        <f t="shared" si="1"/>
        <v>15300</v>
      </c>
      <c r="I21">
        <f t="shared" si="2"/>
        <v>49300</v>
      </c>
      <c r="J21">
        <f t="shared" si="3"/>
        <v>35700</v>
      </c>
      <c r="L21">
        <v>1900000</v>
      </c>
      <c r="M21">
        <v>38</v>
      </c>
      <c r="Q21" s="6">
        <v>16320</v>
      </c>
    </row>
    <row r="22" spans="1:17" x14ac:dyDescent="0.25">
      <c r="A22" s="1" t="s">
        <v>37</v>
      </c>
      <c r="B22">
        <v>2009</v>
      </c>
      <c r="C22">
        <v>79000</v>
      </c>
      <c r="D22" s="1" t="s">
        <v>38</v>
      </c>
      <c r="E22">
        <v>390000</v>
      </c>
      <c r="F22" s="2">
        <v>42379</v>
      </c>
      <c r="G22">
        <f t="shared" si="0"/>
        <v>31600</v>
      </c>
      <c r="H22">
        <f t="shared" si="1"/>
        <v>4740</v>
      </c>
      <c r="I22">
        <f t="shared" si="2"/>
        <v>36340</v>
      </c>
      <c r="J22">
        <f t="shared" si="3"/>
        <v>42660</v>
      </c>
      <c r="L22">
        <v>2000000</v>
      </c>
      <c r="M22">
        <v>40</v>
      </c>
      <c r="Q22" s="6">
        <v>19000</v>
      </c>
    </row>
    <row r="23" spans="1:17" x14ac:dyDescent="0.25">
      <c r="A23" s="1" t="s">
        <v>37</v>
      </c>
      <c r="B23">
        <v>2009</v>
      </c>
      <c r="C23">
        <v>79000</v>
      </c>
      <c r="D23" s="1" t="s">
        <v>39</v>
      </c>
      <c r="E23">
        <v>390000</v>
      </c>
      <c r="F23" s="2">
        <v>42379</v>
      </c>
      <c r="G23">
        <f t="shared" si="0"/>
        <v>31600</v>
      </c>
      <c r="H23">
        <f t="shared" si="1"/>
        <v>4740</v>
      </c>
      <c r="I23">
        <f t="shared" si="2"/>
        <v>36340</v>
      </c>
      <c r="J23">
        <f t="shared" si="3"/>
        <v>42660</v>
      </c>
      <c r="L23">
        <v>2100000</v>
      </c>
      <c r="M23">
        <v>42</v>
      </c>
      <c r="Q23" s="6">
        <v>19012</v>
      </c>
    </row>
    <row r="24" spans="1:17" x14ac:dyDescent="0.25">
      <c r="A24" s="1" t="s">
        <v>20</v>
      </c>
      <c r="B24">
        <v>2009</v>
      </c>
      <c r="C24">
        <v>83000</v>
      </c>
      <c r="D24" s="1" t="s">
        <v>40</v>
      </c>
      <c r="E24">
        <v>270000</v>
      </c>
      <c r="F24" s="2">
        <v>42382</v>
      </c>
      <c r="G24">
        <f t="shared" si="0"/>
        <v>33200</v>
      </c>
      <c r="H24">
        <f t="shared" si="1"/>
        <v>3320</v>
      </c>
      <c r="I24">
        <f t="shared" si="2"/>
        <v>36520</v>
      </c>
      <c r="J24">
        <f t="shared" si="3"/>
        <v>46480</v>
      </c>
      <c r="L24">
        <v>2200000</v>
      </c>
      <c r="M24">
        <v>44</v>
      </c>
      <c r="Q24" s="6">
        <v>19292</v>
      </c>
    </row>
    <row r="25" spans="1:17" x14ac:dyDescent="0.25">
      <c r="A25" s="1" t="s">
        <v>41</v>
      </c>
      <c r="B25">
        <v>2009</v>
      </c>
      <c r="C25">
        <v>86133</v>
      </c>
      <c r="D25" s="1" t="s">
        <v>42</v>
      </c>
      <c r="E25">
        <v>380000</v>
      </c>
      <c r="F25" s="2">
        <v>42208</v>
      </c>
      <c r="G25">
        <f t="shared" si="0"/>
        <v>34453.200000000004</v>
      </c>
      <c r="H25">
        <f t="shared" si="1"/>
        <v>5167.9800000000005</v>
      </c>
      <c r="I25">
        <f t="shared" si="2"/>
        <v>39621.180000000008</v>
      </c>
      <c r="J25">
        <f t="shared" si="3"/>
        <v>46511.819999999992</v>
      </c>
      <c r="L25">
        <v>2300000</v>
      </c>
      <c r="M25">
        <v>46</v>
      </c>
      <c r="Q25" s="6">
        <v>20400</v>
      </c>
    </row>
    <row r="26" spans="1:17" x14ac:dyDescent="0.25">
      <c r="A26" s="1" t="s">
        <v>22</v>
      </c>
      <c r="B26">
        <v>2009</v>
      </c>
      <c r="C26">
        <v>90000</v>
      </c>
      <c r="D26" s="1" t="s">
        <v>43</v>
      </c>
      <c r="E26">
        <v>301000</v>
      </c>
      <c r="F26" s="2">
        <v>42075</v>
      </c>
      <c r="G26">
        <f t="shared" si="0"/>
        <v>36000</v>
      </c>
      <c r="H26">
        <f t="shared" si="1"/>
        <v>5400</v>
      </c>
      <c r="I26">
        <f t="shared" si="2"/>
        <v>41400</v>
      </c>
      <c r="J26">
        <f t="shared" si="3"/>
        <v>48600</v>
      </c>
      <c r="L26">
        <v>2400000</v>
      </c>
      <c r="M26">
        <v>48</v>
      </c>
      <c r="Q26" s="6">
        <v>20800</v>
      </c>
    </row>
    <row r="27" spans="1:17" x14ac:dyDescent="0.25">
      <c r="A27" s="1" t="s">
        <v>35</v>
      </c>
      <c r="B27">
        <v>2009</v>
      </c>
      <c r="C27">
        <v>91000</v>
      </c>
      <c r="D27" s="1" t="s">
        <v>44</v>
      </c>
      <c r="E27">
        <v>360000</v>
      </c>
      <c r="F27" s="2">
        <v>42174</v>
      </c>
      <c r="G27">
        <f t="shared" si="0"/>
        <v>36400</v>
      </c>
      <c r="H27">
        <f t="shared" si="1"/>
        <v>5460</v>
      </c>
      <c r="I27">
        <f t="shared" si="2"/>
        <v>41860</v>
      </c>
      <c r="J27">
        <f t="shared" si="3"/>
        <v>49140</v>
      </c>
      <c r="L27">
        <v>2500000</v>
      </c>
      <c r="M27">
        <v>50</v>
      </c>
      <c r="Q27" s="6">
        <v>21560</v>
      </c>
    </row>
    <row r="28" spans="1:17" x14ac:dyDescent="0.25">
      <c r="A28" s="1" t="s">
        <v>45</v>
      </c>
      <c r="B28">
        <v>2009</v>
      </c>
      <c r="C28">
        <v>114400</v>
      </c>
      <c r="D28" s="1" t="s">
        <v>46</v>
      </c>
      <c r="E28">
        <v>226000</v>
      </c>
      <c r="F28" s="2">
        <v>42073</v>
      </c>
      <c r="G28">
        <f t="shared" si="0"/>
        <v>45760</v>
      </c>
      <c r="H28">
        <f t="shared" si="1"/>
        <v>4576</v>
      </c>
      <c r="I28">
        <f t="shared" si="2"/>
        <v>50336</v>
      </c>
      <c r="J28">
        <f t="shared" si="3"/>
        <v>64064</v>
      </c>
      <c r="L28">
        <v>2600000</v>
      </c>
      <c r="M28">
        <v>52</v>
      </c>
      <c r="Q28" s="6">
        <v>21639.899999999998</v>
      </c>
    </row>
    <row r="29" spans="1:17" x14ac:dyDescent="0.25">
      <c r="A29" s="1" t="s">
        <v>47</v>
      </c>
      <c r="B29">
        <v>2009</v>
      </c>
      <c r="C29">
        <v>134000</v>
      </c>
      <c r="D29" s="1" t="s">
        <v>48</v>
      </c>
      <c r="E29">
        <v>482000</v>
      </c>
      <c r="F29" s="2">
        <v>42385</v>
      </c>
      <c r="G29">
        <f t="shared" si="0"/>
        <v>53600</v>
      </c>
      <c r="H29">
        <f t="shared" si="1"/>
        <v>10720</v>
      </c>
      <c r="I29">
        <f t="shared" si="2"/>
        <v>64320</v>
      </c>
      <c r="J29">
        <f t="shared" si="3"/>
        <v>69680</v>
      </c>
      <c r="L29">
        <v>2700000</v>
      </c>
      <c r="M29">
        <v>54</v>
      </c>
      <c r="Q29" s="6">
        <v>24360</v>
      </c>
    </row>
    <row r="30" spans="1:17" x14ac:dyDescent="0.25">
      <c r="A30" s="1" t="s">
        <v>47</v>
      </c>
      <c r="B30">
        <v>2009</v>
      </c>
      <c r="C30">
        <v>135000</v>
      </c>
      <c r="D30" s="1" t="s">
        <v>49</v>
      </c>
      <c r="E30">
        <v>478000</v>
      </c>
      <c r="F30" s="2">
        <v>42385</v>
      </c>
      <c r="G30">
        <f t="shared" si="0"/>
        <v>54000</v>
      </c>
      <c r="H30">
        <f t="shared" si="1"/>
        <v>10800</v>
      </c>
      <c r="I30">
        <f t="shared" si="2"/>
        <v>64800</v>
      </c>
      <c r="J30">
        <f t="shared" si="3"/>
        <v>70200</v>
      </c>
      <c r="L30">
        <v>2800000</v>
      </c>
      <c r="M30">
        <v>56</v>
      </c>
      <c r="Q30" s="6">
        <v>24420</v>
      </c>
    </row>
    <row r="31" spans="1:17" x14ac:dyDescent="0.25">
      <c r="A31" s="1" t="s">
        <v>50</v>
      </c>
      <c r="B31">
        <v>2009</v>
      </c>
      <c r="C31">
        <v>131780</v>
      </c>
      <c r="D31" s="1" t="s">
        <v>51</v>
      </c>
      <c r="E31">
        <v>306000</v>
      </c>
      <c r="F31" s="2">
        <v>42365</v>
      </c>
      <c r="G31">
        <f t="shared" si="0"/>
        <v>52712</v>
      </c>
      <c r="H31">
        <f t="shared" si="1"/>
        <v>7906.8</v>
      </c>
      <c r="I31">
        <f t="shared" si="2"/>
        <v>60618.8</v>
      </c>
      <c r="J31">
        <f t="shared" si="3"/>
        <v>71161.2</v>
      </c>
      <c r="L31">
        <v>2900000</v>
      </c>
      <c r="M31">
        <v>58</v>
      </c>
      <c r="Q31" s="6">
        <v>24940</v>
      </c>
    </row>
    <row r="32" spans="1:17" x14ac:dyDescent="0.25">
      <c r="A32" s="1" t="s">
        <v>45</v>
      </c>
      <c r="B32">
        <v>2009</v>
      </c>
      <c r="C32">
        <v>159000</v>
      </c>
      <c r="D32" s="1" t="s">
        <v>52</v>
      </c>
      <c r="E32">
        <v>403000</v>
      </c>
      <c r="F32" s="2">
        <v>42681</v>
      </c>
      <c r="G32">
        <f t="shared" si="0"/>
        <v>63600</v>
      </c>
      <c r="H32">
        <f t="shared" si="1"/>
        <v>12720</v>
      </c>
      <c r="I32">
        <f t="shared" si="2"/>
        <v>76320</v>
      </c>
      <c r="J32">
        <f t="shared" si="3"/>
        <v>82680</v>
      </c>
      <c r="L32">
        <v>3000000</v>
      </c>
      <c r="M32">
        <v>60</v>
      </c>
      <c r="Q32" s="6">
        <v>25092.9</v>
      </c>
    </row>
    <row r="33" spans="1:17" x14ac:dyDescent="0.25">
      <c r="A33" s="1" t="s">
        <v>33</v>
      </c>
      <c r="B33">
        <v>2009</v>
      </c>
      <c r="C33">
        <v>162800</v>
      </c>
      <c r="D33" s="1" t="s">
        <v>53</v>
      </c>
      <c r="E33">
        <v>370000</v>
      </c>
      <c r="F33" s="2">
        <v>42329</v>
      </c>
      <c r="G33">
        <f t="shared" si="0"/>
        <v>65120</v>
      </c>
      <c r="H33">
        <f t="shared" si="1"/>
        <v>9768</v>
      </c>
      <c r="I33">
        <f t="shared" si="2"/>
        <v>74888</v>
      </c>
      <c r="J33">
        <f t="shared" si="3"/>
        <v>87912</v>
      </c>
      <c r="L33">
        <v>3100000</v>
      </c>
      <c r="M33">
        <v>62</v>
      </c>
      <c r="Q33" s="6">
        <v>25199.61</v>
      </c>
    </row>
    <row r="34" spans="1:17" x14ac:dyDescent="0.25">
      <c r="A34" s="1" t="s">
        <v>54</v>
      </c>
      <c r="B34">
        <v>2009</v>
      </c>
      <c r="C34">
        <v>168800</v>
      </c>
      <c r="D34" s="1" t="s">
        <v>55</v>
      </c>
      <c r="E34">
        <v>186300</v>
      </c>
      <c r="F34" s="2">
        <v>42272</v>
      </c>
      <c r="G34">
        <f t="shared" si="0"/>
        <v>67520</v>
      </c>
      <c r="H34">
        <f t="shared" si="1"/>
        <v>3376</v>
      </c>
      <c r="I34">
        <f t="shared" si="2"/>
        <v>70896</v>
      </c>
      <c r="J34">
        <f t="shared" si="3"/>
        <v>97904</v>
      </c>
      <c r="L34">
        <v>3200000</v>
      </c>
      <c r="M34">
        <v>64</v>
      </c>
      <c r="Q34" s="6">
        <v>27110.16</v>
      </c>
    </row>
    <row r="35" spans="1:17" x14ac:dyDescent="0.25">
      <c r="A35" s="1" t="s">
        <v>56</v>
      </c>
      <c r="B35">
        <v>2009</v>
      </c>
      <c r="C35">
        <v>195370</v>
      </c>
      <c r="D35" s="1" t="s">
        <v>57</v>
      </c>
      <c r="E35">
        <v>290000</v>
      </c>
      <c r="F35" s="2">
        <v>42467</v>
      </c>
      <c r="G35">
        <f t="shared" si="0"/>
        <v>78148</v>
      </c>
      <c r="H35">
        <f t="shared" si="1"/>
        <v>7814.8</v>
      </c>
      <c r="I35">
        <f t="shared" si="2"/>
        <v>85962.8</v>
      </c>
      <c r="J35">
        <f t="shared" si="3"/>
        <v>109407.2</v>
      </c>
      <c r="L35">
        <v>3300000</v>
      </c>
      <c r="M35">
        <v>66</v>
      </c>
      <c r="Q35" s="6">
        <v>27670.16</v>
      </c>
    </row>
    <row r="36" spans="1:17" x14ac:dyDescent="0.25">
      <c r="A36" s="1" t="s">
        <v>58</v>
      </c>
      <c r="B36">
        <v>2009</v>
      </c>
      <c r="C36">
        <v>195340</v>
      </c>
      <c r="D36" s="1" t="s">
        <v>59</v>
      </c>
      <c r="E36">
        <v>190000</v>
      </c>
      <c r="F36" s="2">
        <v>42278</v>
      </c>
      <c r="G36">
        <f t="shared" si="0"/>
        <v>78136</v>
      </c>
      <c r="H36">
        <f t="shared" si="1"/>
        <v>3906.8</v>
      </c>
      <c r="I36">
        <f t="shared" si="2"/>
        <v>82042.8</v>
      </c>
      <c r="J36">
        <f t="shared" si="3"/>
        <v>113297.2</v>
      </c>
      <c r="L36">
        <v>3400000</v>
      </c>
      <c r="M36">
        <v>68</v>
      </c>
      <c r="Q36" s="6">
        <v>28320</v>
      </c>
    </row>
    <row r="37" spans="1:17" x14ac:dyDescent="0.25">
      <c r="A37" s="1" t="s">
        <v>60</v>
      </c>
      <c r="B37">
        <v>2009</v>
      </c>
      <c r="C37">
        <v>230000</v>
      </c>
      <c r="D37" s="1" t="s">
        <v>61</v>
      </c>
      <c r="E37">
        <v>305000</v>
      </c>
      <c r="F37" s="2">
        <v>42307</v>
      </c>
      <c r="G37">
        <f t="shared" si="0"/>
        <v>92000</v>
      </c>
      <c r="H37">
        <f t="shared" si="1"/>
        <v>13800</v>
      </c>
      <c r="I37">
        <f t="shared" si="2"/>
        <v>105800</v>
      </c>
      <c r="J37">
        <f t="shared" si="3"/>
        <v>124200</v>
      </c>
      <c r="L37">
        <v>3500000</v>
      </c>
      <c r="M37">
        <v>70</v>
      </c>
      <c r="Q37" s="6">
        <v>32680</v>
      </c>
    </row>
    <row r="38" spans="1:17" x14ac:dyDescent="0.25">
      <c r="A38" s="1" t="s">
        <v>62</v>
      </c>
      <c r="B38">
        <v>2009</v>
      </c>
      <c r="C38">
        <v>291000</v>
      </c>
      <c r="D38" s="1" t="s">
        <v>63</v>
      </c>
      <c r="E38">
        <v>166000</v>
      </c>
      <c r="F38" s="2">
        <v>42297</v>
      </c>
      <c r="G38">
        <f t="shared" si="0"/>
        <v>116400</v>
      </c>
      <c r="H38">
        <f t="shared" si="1"/>
        <v>5820</v>
      </c>
      <c r="I38">
        <f t="shared" si="2"/>
        <v>122220</v>
      </c>
      <c r="J38">
        <f t="shared" si="3"/>
        <v>168780</v>
      </c>
      <c r="L38">
        <v>3600000</v>
      </c>
      <c r="M38">
        <v>72</v>
      </c>
      <c r="Q38" s="6">
        <v>32696</v>
      </c>
    </row>
    <row r="39" spans="1:17" x14ac:dyDescent="0.25">
      <c r="A39" s="1" t="s">
        <v>50</v>
      </c>
      <c r="B39">
        <v>2010</v>
      </c>
      <c r="C39">
        <v>37000</v>
      </c>
      <c r="D39" s="1" t="s">
        <v>64</v>
      </c>
      <c r="E39">
        <v>978000</v>
      </c>
      <c r="F39" s="2">
        <v>42309</v>
      </c>
      <c r="G39">
        <f t="shared" si="0"/>
        <v>12950.000000000002</v>
      </c>
      <c r="H39">
        <f t="shared" si="1"/>
        <v>6660</v>
      </c>
      <c r="I39">
        <f t="shared" si="2"/>
        <v>19610</v>
      </c>
      <c r="J39">
        <f t="shared" si="3"/>
        <v>17390</v>
      </c>
      <c r="L39">
        <v>3700000</v>
      </c>
      <c r="M39">
        <v>74</v>
      </c>
      <c r="Q39" s="6">
        <v>34416</v>
      </c>
    </row>
    <row r="40" spans="1:17" x14ac:dyDescent="0.25">
      <c r="A40" s="1" t="s">
        <v>50</v>
      </c>
      <c r="B40">
        <v>2010</v>
      </c>
      <c r="C40">
        <v>40830</v>
      </c>
      <c r="D40" s="1" t="s">
        <v>65</v>
      </c>
      <c r="E40">
        <v>326000</v>
      </c>
      <c r="F40" s="2">
        <v>42062</v>
      </c>
      <c r="G40">
        <f t="shared" si="0"/>
        <v>14290.500000000002</v>
      </c>
      <c r="H40">
        <f t="shared" si="1"/>
        <v>2449.8000000000002</v>
      </c>
      <c r="I40">
        <f t="shared" si="2"/>
        <v>16740.300000000003</v>
      </c>
      <c r="J40">
        <f t="shared" si="3"/>
        <v>24089.699999999997</v>
      </c>
      <c r="L40">
        <v>3800000</v>
      </c>
      <c r="M40">
        <v>76</v>
      </c>
      <c r="Q40" s="6">
        <v>35154</v>
      </c>
    </row>
    <row r="41" spans="1:17" x14ac:dyDescent="0.25">
      <c r="A41" s="1" t="s">
        <v>16</v>
      </c>
      <c r="B41">
        <v>2010</v>
      </c>
      <c r="C41">
        <v>66000</v>
      </c>
      <c r="D41" s="1" t="s">
        <v>66</v>
      </c>
      <c r="E41">
        <v>736000</v>
      </c>
      <c r="F41" s="2">
        <v>42385</v>
      </c>
      <c r="G41">
        <f t="shared" si="0"/>
        <v>23100.000000000004</v>
      </c>
      <c r="H41">
        <f t="shared" si="1"/>
        <v>9240</v>
      </c>
      <c r="I41">
        <f t="shared" si="2"/>
        <v>32340.000000000004</v>
      </c>
      <c r="J41">
        <f t="shared" si="3"/>
        <v>33660</v>
      </c>
      <c r="L41">
        <v>3900000</v>
      </c>
      <c r="M41">
        <v>78</v>
      </c>
      <c r="Q41" s="6">
        <v>35640</v>
      </c>
    </row>
    <row r="42" spans="1:17" x14ac:dyDescent="0.25">
      <c r="A42" s="1" t="s">
        <v>67</v>
      </c>
      <c r="B42">
        <v>2010</v>
      </c>
      <c r="C42">
        <v>60000</v>
      </c>
      <c r="D42" s="1" t="s">
        <v>68</v>
      </c>
      <c r="E42">
        <v>99250</v>
      </c>
      <c r="F42" s="2">
        <v>42226</v>
      </c>
      <c r="G42">
        <f t="shared" si="0"/>
        <v>21000.000000000004</v>
      </c>
      <c r="H42">
        <f t="shared" si="1"/>
        <v>0</v>
      </c>
      <c r="I42">
        <f t="shared" si="2"/>
        <v>21000.000000000004</v>
      </c>
      <c r="J42">
        <f t="shared" si="3"/>
        <v>39000</v>
      </c>
      <c r="L42">
        <v>4000000</v>
      </c>
      <c r="M42">
        <v>80</v>
      </c>
      <c r="Q42" s="6">
        <v>35774</v>
      </c>
    </row>
    <row r="43" spans="1:17" x14ac:dyDescent="0.25">
      <c r="A43" s="1" t="s">
        <v>35</v>
      </c>
      <c r="B43">
        <v>2010</v>
      </c>
      <c r="C43">
        <v>84000</v>
      </c>
      <c r="D43" s="1" t="s">
        <v>69</v>
      </c>
      <c r="E43">
        <v>950000</v>
      </c>
      <c r="F43" s="2">
        <v>42029</v>
      </c>
      <c r="G43">
        <f t="shared" si="0"/>
        <v>29400.000000000004</v>
      </c>
      <c r="H43">
        <f t="shared" si="1"/>
        <v>15120</v>
      </c>
      <c r="I43">
        <f t="shared" si="2"/>
        <v>44520</v>
      </c>
      <c r="J43">
        <f t="shared" si="3"/>
        <v>39480</v>
      </c>
      <c r="L43">
        <v>4100000</v>
      </c>
      <c r="M43">
        <v>82</v>
      </c>
      <c r="Q43" s="6">
        <v>37170</v>
      </c>
    </row>
    <row r="44" spans="1:17" x14ac:dyDescent="0.25">
      <c r="A44" s="1" t="s">
        <v>25</v>
      </c>
      <c r="B44">
        <v>2010</v>
      </c>
      <c r="C44">
        <v>67000</v>
      </c>
      <c r="D44" s="1" t="s">
        <v>70</v>
      </c>
      <c r="E44">
        <v>103260</v>
      </c>
      <c r="F44" s="2">
        <v>42157</v>
      </c>
      <c r="G44">
        <f t="shared" si="0"/>
        <v>23450.000000000004</v>
      </c>
      <c r="H44">
        <f t="shared" si="1"/>
        <v>1340</v>
      </c>
      <c r="I44">
        <f t="shared" si="2"/>
        <v>24790.000000000004</v>
      </c>
      <c r="J44">
        <f t="shared" si="3"/>
        <v>42210</v>
      </c>
      <c r="L44">
        <v>4200000</v>
      </c>
      <c r="M44">
        <v>84</v>
      </c>
      <c r="Q44" s="6">
        <v>37920</v>
      </c>
    </row>
    <row r="45" spans="1:17" x14ac:dyDescent="0.25">
      <c r="A45" s="1" t="s">
        <v>71</v>
      </c>
      <c r="B45">
        <v>2010</v>
      </c>
      <c r="C45">
        <v>75300</v>
      </c>
      <c r="D45" s="1" t="s">
        <v>72</v>
      </c>
      <c r="E45">
        <v>302000</v>
      </c>
      <c r="F45" s="2">
        <v>42174</v>
      </c>
      <c r="G45">
        <f t="shared" si="0"/>
        <v>26355.000000000004</v>
      </c>
      <c r="H45">
        <f t="shared" si="1"/>
        <v>4518</v>
      </c>
      <c r="I45">
        <f t="shared" si="2"/>
        <v>30873.000000000004</v>
      </c>
      <c r="J45">
        <f t="shared" si="3"/>
        <v>44427</v>
      </c>
      <c r="L45">
        <v>4300000</v>
      </c>
      <c r="M45">
        <v>86</v>
      </c>
      <c r="Q45" s="6">
        <v>38270</v>
      </c>
    </row>
    <row r="46" spans="1:17" x14ac:dyDescent="0.25">
      <c r="A46" s="1" t="s">
        <v>20</v>
      </c>
      <c r="B46">
        <v>2010</v>
      </c>
      <c r="C46">
        <v>84000</v>
      </c>
      <c r="D46" s="1" t="s">
        <v>73</v>
      </c>
      <c r="E46">
        <v>266000</v>
      </c>
      <c r="F46" s="2">
        <v>42382</v>
      </c>
      <c r="G46">
        <f t="shared" si="0"/>
        <v>29400.000000000004</v>
      </c>
      <c r="H46">
        <f t="shared" si="1"/>
        <v>3360</v>
      </c>
      <c r="I46">
        <f t="shared" si="2"/>
        <v>32760.000000000004</v>
      </c>
      <c r="J46">
        <f t="shared" si="3"/>
        <v>51240</v>
      </c>
      <c r="Q46" s="6">
        <v>38940</v>
      </c>
    </row>
    <row r="47" spans="1:17" x14ac:dyDescent="0.25">
      <c r="A47" s="1" t="s">
        <v>35</v>
      </c>
      <c r="B47">
        <v>2010</v>
      </c>
      <c r="C47">
        <v>92000</v>
      </c>
      <c r="D47" s="1" t="s">
        <v>74</v>
      </c>
      <c r="E47">
        <v>356000</v>
      </c>
      <c r="F47" s="2">
        <v>42174</v>
      </c>
      <c r="G47">
        <f t="shared" si="0"/>
        <v>32200.000000000004</v>
      </c>
      <c r="H47">
        <f t="shared" si="1"/>
        <v>5520</v>
      </c>
      <c r="I47">
        <f t="shared" si="2"/>
        <v>37720</v>
      </c>
      <c r="J47">
        <f t="shared" si="3"/>
        <v>54280</v>
      </c>
      <c r="Q47" s="6">
        <v>39000</v>
      </c>
    </row>
    <row r="48" spans="1:17" x14ac:dyDescent="0.25">
      <c r="A48" s="1" t="s">
        <v>45</v>
      </c>
      <c r="B48">
        <v>2010</v>
      </c>
      <c r="C48">
        <v>89000</v>
      </c>
      <c r="D48" s="1" t="s">
        <v>75</v>
      </c>
      <c r="E48">
        <v>266000</v>
      </c>
      <c r="F48" s="2">
        <v>42382</v>
      </c>
      <c r="G48">
        <f t="shared" si="0"/>
        <v>31150.000000000004</v>
      </c>
      <c r="H48">
        <f t="shared" si="1"/>
        <v>3560</v>
      </c>
      <c r="I48">
        <f t="shared" si="2"/>
        <v>34710</v>
      </c>
      <c r="J48">
        <f t="shared" si="3"/>
        <v>54290</v>
      </c>
      <c r="Q48" s="6">
        <v>39480</v>
      </c>
    </row>
    <row r="49" spans="1:17" x14ac:dyDescent="0.25">
      <c r="A49" s="1" t="s">
        <v>76</v>
      </c>
      <c r="B49">
        <v>2010</v>
      </c>
      <c r="C49">
        <v>94000</v>
      </c>
      <c r="D49" s="1" t="s">
        <v>77</v>
      </c>
      <c r="E49">
        <v>91000</v>
      </c>
      <c r="F49" s="2">
        <v>42268</v>
      </c>
      <c r="G49">
        <f t="shared" si="0"/>
        <v>32900</v>
      </c>
      <c r="H49">
        <f t="shared" si="1"/>
        <v>0</v>
      </c>
      <c r="I49">
        <f t="shared" si="2"/>
        <v>32900</v>
      </c>
      <c r="J49">
        <f t="shared" si="3"/>
        <v>61100</v>
      </c>
      <c r="Q49" s="6">
        <v>39909</v>
      </c>
    </row>
    <row r="50" spans="1:17" x14ac:dyDescent="0.25">
      <c r="A50" s="1" t="s">
        <v>45</v>
      </c>
      <c r="B50">
        <v>2010</v>
      </c>
      <c r="C50">
        <v>113400</v>
      </c>
      <c r="D50" s="1" t="s">
        <v>78</v>
      </c>
      <c r="E50">
        <v>230000</v>
      </c>
      <c r="F50" s="2">
        <v>42073</v>
      </c>
      <c r="G50">
        <f t="shared" si="0"/>
        <v>39690.000000000007</v>
      </c>
      <c r="H50">
        <f t="shared" si="1"/>
        <v>4536</v>
      </c>
      <c r="I50">
        <f t="shared" si="2"/>
        <v>44226.000000000007</v>
      </c>
      <c r="J50">
        <f t="shared" si="3"/>
        <v>69174</v>
      </c>
      <c r="Q50" s="6">
        <v>40870</v>
      </c>
    </row>
    <row r="51" spans="1:17" x14ac:dyDescent="0.25">
      <c r="A51" s="1" t="s">
        <v>79</v>
      </c>
      <c r="B51">
        <v>2010</v>
      </c>
      <c r="C51">
        <v>135000</v>
      </c>
      <c r="D51" s="1" t="s">
        <v>80</v>
      </c>
      <c r="E51">
        <v>251000</v>
      </c>
      <c r="F51" s="2">
        <v>42067</v>
      </c>
      <c r="G51">
        <f t="shared" si="0"/>
        <v>47250.000000000007</v>
      </c>
      <c r="H51">
        <f t="shared" si="1"/>
        <v>5400</v>
      </c>
      <c r="I51">
        <f t="shared" si="2"/>
        <v>52650.000000000007</v>
      </c>
      <c r="J51">
        <f t="shared" si="3"/>
        <v>82350</v>
      </c>
      <c r="Q51" s="6">
        <v>41343.839999999997</v>
      </c>
    </row>
    <row r="52" spans="1:17" x14ac:dyDescent="0.25">
      <c r="A52" s="1" t="s">
        <v>81</v>
      </c>
      <c r="B52">
        <v>2010</v>
      </c>
      <c r="C52">
        <v>160000</v>
      </c>
      <c r="D52" s="1" t="s">
        <v>82</v>
      </c>
      <c r="E52">
        <v>263000</v>
      </c>
      <c r="F52" s="2">
        <v>42028</v>
      </c>
      <c r="G52">
        <f t="shared" si="0"/>
        <v>56000.000000000007</v>
      </c>
      <c r="H52">
        <f t="shared" si="1"/>
        <v>6400</v>
      </c>
      <c r="I52">
        <f t="shared" si="2"/>
        <v>62400.000000000007</v>
      </c>
      <c r="J52">
        <f t="shared" si="3"/>
        <v>97600</v>
      </c>
      <c r="Q52" s="6">
        <v>43094</v>
      </c>
    </row>
    <row r="53" spans="1:17" x14ac:dyDescent="0.25">
      <c r="A53" s="1" t="s">
        <v>83</v>
      </c>
      <c r="B53">
        <v>2010</v>
      </c>
      <c r="C53">
        <v>265000</v>
      </c>
      <c r="D53" s="1" t="s">
        <v>84</v>
      </c>
      <c r="E53">
        <v>930000</v>
      </c>
      <c r="F53" s="2">
        <v>42236</v>
      </c>
      <c r="G53">
        <f t="shared" si="0"/>
        <v>92750.000000000015</v>
      </c>
      <c r="H53">
        <f t="shared" si="1"/>
        <v>47700</v>
      </c>
      <c r="I53">
        <f t="shared" si="2"/>
        <v>140450</v>
      </c>
      <c r="J53">
        <f t="shared" si="3"/>
        <v>124550</v>
      </c>
      <c r="Q53" s="6">
        <v>43160</v>
      </c>
    </row>
    <row r="54" spans="1:17" x14ac:dyDescent="0.25">
      <c r="A54" s="1" t="s">
        <v>83</v>
      </c>
      <c r="B54">
        <v>2010</v>
      </c>
      <c r="C54">
        <v>265000</v>
      </c>
      <c r="D54" s="1" t="s">
        <v>85</v>
      </c>
      <c r="E54">
        <v>912000</v>
      </c>
      <c r="F54" s="2">
        <v>42236</v>
      </c>
      <c r="G54">
        <f t="shared" si="0"/>
        <v>92750.000000000015</v>
      </c>
      <c r="H54">
        <f t="shared" si="1"/>
        <v>47700</v>
      </c>
      <c r="I54">
        <f t="shared" si="2"/>
        <v>140450</v>
      </c>
      <c r="J54">
        <f t="shared" si="3"/>
        <v>124550</v>
      </c>
      <c r="Q54" s="6">
        <v>43200</v>
      </c>
    </row>
    <row r="55" spans="1:17" x14ac:dyDescent="0.25">
      <c r="A55" s="1" t="s">
        <v>83</v>
      </c>
      <c r="B55">
        <v>2010</v>
      </c>
      <c r="C55">
        <v>265000</v>
      </c>
      <c r="D55" s="1" t="s">
        <v>86</v>
      </c>
      <c r="E55">
        <v>856000</v>
      </c>
      <c r="F55" s="2">
        <v>42236</v>
      </c>
      <c r="G55">
        <f t="shared" si="0"/>
        <v>92750.000000000015</v>
      </c>
      <c r="H55">
        <f t="shared" si="1"/>
        <v>42400</v>
      </c>
      <c r="I55">
        <f t="shared" si="2"/>
        <v>135150</v>
      </c>
      <c r="J55">
        <f t="shared" si="3"/>
        <v>129850</v>
      </c>
      <c r="Q55" s="6">
        <v>43680</v>
      </c>
    </row>
    <row r="56" spans="1:17" x14ac:dyDescent="0.25">
      <c r="A56" s="1" t="s">
        <v>33</v>
      </c>
      <c r="B56">
        <v>2010</v>
      </c>
      <c r="C56">
        <v>230000</v>
      </c>
      <c r="D56" s="1" t="s">
        <v>87</v>
      </c>
      <c r="E56">
        <v>455000</v>
      </c>
      <c r="F56" s="2">
        <v>42439</v>
      </c>
      <c r="G56">
        <f t="shared" si="0"/>
        <v>80500.000000000015</v>
      </c>
      <c r="H56">
        <f t="shared" si="1"/>
        <v>18400</v>
      </c>
      <c r="I56">
        <f t="shared" si="2"/>
        <v>98900.000000000015</v>
      </c>
      <c r="J56">
        <f t="shared" si="3"/>
        <v>131100</v>
      </c>
      <c r="Q56" s="6">
        <v>47880</v>
      </c>
    </row>
    <row r="57" spans="1:17" x14ac:dyDescent="0.25">
      <c r="A57" s="1" t="s">
        <v>60</v>
      </c>
      <c r="B57">
        <v>2010</v>
      </c>
      <c r="C57">
        <v>231000</v>
      </c>
      <c r="D57" s="1" t="s">
        <v>88</v>
      </c>
      <c r="E57">
        <v>301000</v>
      </c>
      <c r="F57" s="2">
        <v>42307</v>
      </c>
      <c r="G57">
        <f t="shared" si="0"/>
        <v>80850.000000000015</v>
      </c>
      <c r="H57">
        <f t="shared" si="1"/>
        <v>13860</v>
      </c>
      <c r="I57">
        <f t="shared" si="2"/>
        <v>94710.000000000015</v>
      </c>
      <c r="J57">
        <f t="shared" si="3"/>
        <v>136290</v>
      </c>
      <c r="Q57" s="6">
        <v>48760</v>
      </c>
    </row>
    <row r="58" spans="1:17" x14ac:dyDescent="0.25">
      <c r="A58" s="1" t="s">
        <v>62</v>
      </c>
      <c r="B58">
        <v>2010</v>
      </c>
      <c r="C58">
        <v>257000</v>
      </c>
      <c r="D58" s="1" t="s">
        <v>89</v>
      </c>
      <c r="E58">
        <v>164700</v>
      </c>
      <c r="F58" s="2">
        <v>42286</v>
      </c>
      <c r="G58">
        <f t="shared" si="0"/>
        <v>89950.000000000015</v>
      </c>
      <c r="H58">
        <f t="shared" si="1"/>
        <v>5140</v>
      </c>
      <c r="I58">
        <f t="shared" si="2"/>
        <v>95090.000000000015</v>
      </c>
      <c r="J58">
        <f t="shared" si="3"/>
        <v>161910</v>
      </c>
      <c r="Q58" s="6">
        <v>50730</v>
      </c>
    </row>
    <row r="59" spans="1:17" x14ac:dyDescent="0.25">
      <c r="A59" s="1" t="s">
        <v>50</v>
      </c>
      <c r="B59">
        <v>2011</v>
      </c>
      <c r="C59">
        <v>38000</v>
      </c>
      <c r="D59" s="1" t="s">
        <v>90</v>
      </c>
      <c r="E59">
        <v>574000</v>
      </c>
      <c r="F59" s="2">
        <v>42309</v>
      </c>
      <c r="G59">
        <f t="shared" si="0"/>
        <v>11400.000000000002</v>
      </c>
      <c r="H59">
        <f t="shared" si="1"/>
        <v>3800</v>
      </c>
      <c r="I59">
        <f t="shared" si="2"/>
        <v>15200.000000000002</v>
      </c>
      <c r="J59">
        <f t="shared" si="3"/>
        <v>22800</v>
      </c>
      <c r="Q59" s="6">
        <v>54400</v>
      </c>
    </row>
    <row r="60" spans="1:17" x14ac:dyDescent="0.25">
      <c r="A60" s="1" t="s">
        <v>91</v>
      </c>
      <c r="B60">
        <v>2011</v>
      </c>
      <c r="C60">
        <v>56700</v>
      </c>
      <c r="D60" s="1" t="s">
        <v>92</v>
      </c>
      <c r="E60">
        <v>290000</v>
      </c>
      <c r="F60" s="2">
        <v>42236</v>
      </c>
      <c r="G60">
        <f t="shared" si="0"/>
        <v>17010.000000000004</v>
      </c>
      <c r="H60">
        <f t="shared" si="1"/>
        <v>2268</v>
      </c>
      <c r="I60">
        <f t="shared" si="2"/>
        <v>19278.000000000004</v>
      </c>
      <c r="J60">
        <f t="shared" si="3"/>
        <v>37422</v>
      </c>
      <c r="Q60" s="6">
        <v>54893.79</v>
      </c>
    </row>
    <row r="61" spans="1:17" x14ac:dyDescent="0.25">
      <c r="A61" s="1" t="s">
        <v>91</v>
      </c>
      <c r="B61">
        <v>2011</v>
      </c>
      <c r="C61">
        <v>57700</v>
      </c>
      <c r="D61" s="1" t="s">
        <v>93</v>
      </c>
      <c r="E61">
        <v>286000</v>
      </c>
      <c r="F61" s="2">
        <v>42236</v>
      </c>
      <c r="G61">
        <f t="shared" si="0"/>
        <v>17310.000000000004</v>
      </c>
      <c r="H61">
        <f t="shared" si="1"/>
        <v>2308</v>
      </c>
      <c r="I61">
        <f t="shared" si="2"/>
        <v>19618.000000000004</v>
      </c>
      <c r="J61">
        <f t="shared" si="3"/>
        <v>38082</v>
      </c>
      <c r="Q61" s="6">
        <v>57600</v>
      </c>
    </row>
    <row r="62" spans="1:17" x14ac:dyDescent="0.25">
      <c r="A62" s="1" t="s">
        <v>67</v>
      </c>
      <c r="B62">
        <v>2011</v>
      </c>
      <c r="C62">
        <v>59000</v>
      </c>
      <c r="D62" s="1" t="s">
        <v>94</v>
      </c>
      <c r="E62">
        <v>103250</v>
      </c>
      <c r="F62" s="2">
        <v>42226</v>
      </c>
      <c r="G62">
        <f t="shared" si="0"/>
        <v>17700.000000000004</v>
      </c>
      <c r="H62">
        <f t="shared" si="1"/>
        <v>1180</v>
      </c>
      <c r="I62">
        <f t="shared" si="2"/>
        <v>18880.000000000004</v>
      </c>
      <c r="J62">
        <f t="shared" si="3"/>
        <v>40120</v>
      </c>
      <c r="Q62" s="6">
        <v>58960</v>
      </c>
    </row>
    <row r="63" spans="1:17" x14ac:dyDescent="0.25">
      <c r="A63" s="1" t="s">
        <v>71</v>
      </c>
      <c r="B63">
        <v>2011</v>
      </c>
      <c r="C63">
        <v>74300</v>
      </c>
      <c r="D63" s="1" t="s">
        <v>95</v>
      </c>
      <c r="E63">
        <v>306000</v>
      </c>
      <c r="F63" s="2">
        <v>42174</v>
      </c>
      <c r="G63">
        <f t="shared" si="0"/>
        <v>22290.000000000004</v>
      </c>
      <c r="H63">
        <f t="shared" si="1"/>
        <v>4458</v>
      </c>
      <c r="I63">
        <f t="shared" si="2"/>
        <v>26748.000000000004</v>
      </c>
      <c r="J63">
        <f t="shared" si="3"/>
        <v>47552</v>
      </c>
      <c r="Q63" s="6">
        <v>59400</v>
      </c>
    </row>
    <row r="64" spans="1:17" x14ac:dyDescent="0.25">
      <c r="A64" s="1" t="s">
        <v>62</v>
      </c>
      <c r="B64">
        <v>2011</v>
      </c>
      <c r="C64">
        <v>210000</v>
      </c>
      <c r="D64" s="1" t="s">
        <v>96</v>
      </c>
      <c r="E64">
        <v>780000</v>
      </c>
      <c r="F64" s="2">
        <v>42481</v>
      </c>
      <c r="G64">
        <f t="shared" si="0"/>
        <v>63000.000000000007</v>
      </c>
      <c r="H64">
        <f t="shared" si="1"/>
        <v>29400</v>
      </c>
      <c r="I64">
        <f t="shared" si="2"/>
        <v>92400</v>
      </c>
      <c r="J64">
        <f t="shared" si="3"/>
        <v>117600</v>
      </c>
      <c r="Q64" s="6">
        <v>59488</v>
      </c>
    </row>
    <row r="65" spans="1:17" x14ac:dyDescent="0.25">
      <c r="A65" s="1" t="s">
        <v>62</v>
      </c>
      <c r="B65">
        <v>2011</v>
      </c>
      <c r="C65">
        <v>210000</v>
      </c>
      <c r="D65" s="1" t="s">
        <v>97</v>
      </c>
      <c r="E65">
        <v>760300</v>
      </c>
      <c r="F65" s="2">
        <v>42481</v>
      </c>
      <c r="G65">
        <f t="shared" si="0"/>
        <v>63000.000000000007</v>
      </c>
      <c r="H65">
        <f t="shared" si="1"/>
        <v>29400</v>
      </c>
      <c r="I65">
        <f t="shared" si="2"/>
        <v>92400</v>
      </c>
      <c r="J65">
        <f t="shared" si="3"/>
        <v>117600</v>
      </c>
      <c r="Q65" s="6">
        <v>61100</v>
      </c>
    </row>
    <row r="66" spans="1:17" x14ac:dyDescent="0.25">
      <c r="A66" s="1" t="s">
        <v>62</v>
      </c>
      <c r="B66">
        <v>2011</v>
      </c>
      <c r="C66">
        <v>210000</v>
      </c>
      <c r="D66" s="1" t="s">
        <v>98</v>
      </c>
      <c r="E66">
        <v>680000</v>
      </c>
      <c r="F66" s="2">
        <v>42481</v>
      </c>
      <c r="G66">
        <f t="shared" si="0"/>
        <v>63000.000000000007</v>
      </c>
      <c r="H66">
        <f t="shared" si="1"/>
        <v>25200</v>
      </c>
      <c r="I66">
        <f t="shared" si="2"/>
        <v>88200</v>
      </c>
      <c r="J66">
        <f t="shared" si="3"/>
        <v>121800</v>
      </c>
      <c r="Q66" s="6">
        <v>63254.399999999994</v>
      </c>
    </row>
    <row r="67" spans="1:17" x14ac:dyDescent="0.25">
      <c r="A67" s="1" t="s">
        <v>62</v>
      </c>
      <c r="B67">
        <v>2011</v>
      </c>
      <c r="C67">
        <v>210000</v>
      </c>
      <c r="D67" s="1" t="s">
        <v>99</v>
      </c>
      <c r="E67">
        <v>655000</v>
      </c>
      <c r="F67" s="2">
        <v>42481</v>
      </c>
      <c r="G67">
        <f t="shared" ref="G67:G130" si="4">(2017-B67)*0.05*C67</f>
        <v>63000.000000000007</v>
      </c>
      <c r="H67">
        <f t="shared" ref="H67:H130" si="5">VLOOKUP(E67,$L$2:$M$45,2,1)*C67*0.01</f>
        <v>25200</v>
      </c>
      <c r="I67">
        <f t="shared" ref="I67:I130" si="6">G67+H67</f>
        <v>88200</v>
      </c>
      <c r="J67">
        <f t="shared" ref="J67:J130" si="7">C67-I67</f>
        <v>121800</v>
      </c>
      <c r="Q67" s="6">
        <v>64637.999999999993</v>
      </c>
    </row>
    <row r="68" spans="1:17" x14ac:dyDescent="0.25">
      <c r="A68" s="1" t="s">
        <v>100</v>
      </c>
      <c r="B68">
        <v>2011</v>
      </c>
      <c r="C68">
        <v>220000</v>
      </c>
      <c r="D68" s="1" t="s">
        <v>101</v>
      </c>
      <c r="E68">
        <v>731000</v>
      </c>
      <c r="F68" s="2">
        <v>42236</v>
      </c>
      <c r="G68">
        <f t="shared" si="4"/>
        <v>66000.000000000015</v>
      </c>
      <c r="H68">
        <f t="shared" si="5"/>
        <v>30800</v>
      </c>
      <c r="I68">
        <f t="shared" si="6"/>
        <v>96800.000000000015</v>
      </c>
      <c r="J68">
        <f t="shared" si="7"/>
        <v>123199.99999999999</v>
      </c>
      <c r="Q68" s="6">
        <v>69960</v>
      </c>
    </row>
    <row r="69" spans="1:17" x14ac:dyDescent="0.25">
      <c r="A69" s="1" t="s">
        <v>100</v>
      </c>
      <c r="B69">
        <v>2011</v>
      </c>
      <c r="C69">
        <v>220000</v>
      </c>
      <c r="D69" s="1" t="s">
        <v>102</v>
      </c>
      <c r="E69">
        <v>685413</v>
      </c>
      <c r="F69" s="2">
        <v>42236</v>
      </c>
      <c r="G69">
        <f t="shared" si="4"/>
        <v>66000.000000000015</v>
      </c>
      <c r="H69">
        <f t="shared" si="5"/>
        <v>26400</v>
      </c>
      <c r="I69">
        <f t="shared" si="6"/>
        <v>92400.000000000015</v>
      </c>
      <c r="J69">
        <f t="shared" si="7"/>
        <v>127599.99999999999</v>
      </c>
      <c r="Q69" s="6">
        <v>70680</v>
      </c>
    </row>
    <row r="70" spans="1:17" x14ac:dyDescent="0.25">
      <c r="A70" s="1" t="s">
        <v>58</v>
      </c>
      <c r="B70">
        <v>2011</v>
      </c>
      <c r="C70">
        <v>196340</v>
      </c>
      <c r="D70" s="1" t="s">
        <v>103</v>
      </c>
      <c r="E70">
        <v>186000</v>
      </c>
      <c r="F70" s="2">
        <v>42278</v>
      </c>
      <c r="G70">
        <f t="shared" si="4"/>
        <v>58902.000000000007</v>
      </c>
      <c r="H70">
        <f t="shared" si="5"/>
        <v>3926.8</v>
      </c>
      <c r="I70">
        <f t="shared" si="6"/>
        <v>62828.80000000001</v>
      </c>
      <c r="J70">
        <f t="shared" si="7"/>
        <v>133511.19999999998</v>
      </c>
      <c r="Q70" s="6">
        <v>73700</v>
      </c>
    </row>
    <row r="71" spans="1:17" x14ac:dyDescent="0.25">
      <c r="A71" s="1" t="s">
        <v>104</v>
      </c>
      <c r="B71">
        <v>2011</v>
      </c>
      <c r="C71">
        <v>245000</v>
      </c>
      <c r="D71" s="1" t="s">
        <v>105</v>
      </c>
      <c r="E71">
        <v>720000</v>
      </c>
      <c r="F71" s="2">
        <v>42462</v>
      </c>
      <c r="G71">
        <f t="shared" si="4"/>
        <v>73500.000000000015</v>
      </c>
      <c r="H71">
        <f t="shared" si="5"/>
        <v>34300</v>
      </c>
      <c r="I71">
        <f t="shared" si="6"/>
        <v>107800.00000000001</v>
      </c>
      <c r="J71">
        <f t="shared" si="7"/>
        <v>137200</v>
      </c>
      <c r="Q71" s="6">
        <v>75460</v>
      </c>
    </row>
    <row r="72" spans="1:17" x14ac:dyDescent="0.25">
      <c r="A72" s="1" t="s">
        <v>104</v>
      </c>
      <c r="B72">
        <v>2011</v>
      </c>
      <c r="C72">
        <v>245000</v>
      </c>
      <c r="D72" s="1" t="s">
        <v>106</v>
      </c>
      <c r="E72">
        <v>680000</v>
      </c>
      <c r="F72" s="2">
        <v>42462</v>
      </c>
      <c r="G72">
        <f t="shared" si="4"/>
        <v>73500.000000000015</v>
      </c>
      <c r="H72">
        <f t="shared" si="5"/>
        <v>29400</v>
      </c>
      <c r="I72">
        <f t="shared" si="6"/>
        <v>102900.00000000001</v>
      </c>
      <c r="J72">
        <f t="shared" si="7"/>
        <v>142100</v>
      </c>
      <c r="Q72" s="6">
        <v>76230</v>
      </c>
    </row>
    <row r="73" spans="1:17" x14ac:dyDescent="0.25">
      <c r="A73" s="1" t="s">
        <v>104</v>
      </c>
      <c r="B73">
        <v>2011</v>
      </c>
      <c r="C73">
        <v>245000</v>
      </c>
      <c r="D73" s="1" t="s">
        <v>107</v>
      </c>
      <c r="E73">
        <v>660000</v>
      </c>
      <c r="F73" s="2">
        <v>42462</v>
      </c>
      <c r="G73">
        <f t="shared" si="4"/>
        <v>73500.000000000015</v>
      </c>
      <c r="H73">
        <f t="shared" si="5"/>
        <v>29400</v>
      </c>
      <c r="I73">
        <f t="shared" si="6"/>
        <v>102900.00000000001</v>
      </c>
      <c r="J73">
        <f t="shared" si="7"/>
        <v>142100</v>
      </c>
      <c r="Q73" s="6">
        <v>76850</v>
      </c>
    </row>
    <row r="74" spans="1:17" x14ac:dyDescent="0.25">
      <c r="A74" s="1" t="s">
        <v>104</v>
      </c>
      <c r="B74">
        <v>2011</v>
      </c>
      <c r="C74">
        <v>245000</v>
      </c>
      <c r="D74" s="1" t="s">
        <v>108</v>
      </c>
      <c r="E74">
        <v>630000</v>
      </c>
      <c r="F74" s="2">
        <v>42462</v>
      </c>
      <c r="G74">
        <f t="shared" si="4"/>
        <v>73500.000000000015</v>
      </c>
      <c r="H74">
        <f t="shared" si="5"/>
        <v>29400</v>
      </c>
      <c r="I74">
        <f t="shared" si="6"/>
        <v>102900.00000000001</v>
      </c>
      <c r="J74">
        <f t="shared" si="7"/>
        <v>142100</v>
      </c>
      <c r="Q74" s="6">
        <v>76950</v>
      </c>
    </row>
    <row r="75" spans="1:17" x14ac:dyDescent="0.25">
      <c r="A75" s="1" t="s">
        <v>104</v>
      </c>
      <c r="B75">
        <v>2011</v>
      </c>
      <c r="C75">
        <v>245000</v>
      </c>
      <c r="D75" s="1" t="s">
        <v>109</v>
      </c>
      <c r="E75">
        <v>655000</v>
      </c>
      <c r="F75" s="2">
        <v>42462</v>
      </c>
      <c r="G75">
        <f t="shared" si="4"/>
        <v>73500.000000000015</v>
      </c>
      <c r="H75">
        <f t="shared" si="5"/>
        <v>29400</v>
      </c>
      <c r="I75">
        <f t="shared" si="6"/>
        <v>102900.00000000001</v>
      </c>
      <c r="J75">
        <f t="shared" si="7"/>
        <v>142100</v>
      </c>
      <c r="Q75" s="6">
        <v>78144</v>
      </c>
    </row>
    <row r="76" spans="1:17" x14ac:dyDescent="0.25">
      <c r="A76" s="1" t="s">
        <v>104</v>
      </c>
      <c r="B76">
        <v>2011</v>
      </c>
      <c r="C76">
        <v>245000</v>
      </c>
      <c r="D76" s="1" t="s">
        <v>110</v>
      </c>
      <c r="E76">
        <v>590000</v>
      </c>
      <c r="F76" s="2">
        <v>42462</v>
      </c>
      <c r="G76">
        <f t="shared" si="4"/>
        <v>73500.000000000015</v>
      </c>
      <c r="H76">
        <f t="shared" si="5"/>
        <v>24500</v>
      </c>
      <c r="I76">
        <f t="shared" si="6"/>
        <v>98000.000000000015</v>
      </c>
      <c r="J76">
        <f t="shared" si="7"/>
        <v>147000</v>
      </c>
      <c r="Q76" s="6">
        <v>82391.399999999994</v>
      </c>
    </row>
    <row r="77" spans="1:17" x14ac:dyDescent="0.25">
      <c r="A77" s="1" t="s">
        <v>50</v>
      </c>
      <c r="B77">
        <v>2012</v>
      </c>
      <c r="C77">
        <v>39830</v>
      </c>
      <c r="D77" s="1" t="s">
        <v>111</v>
      </c>
      <c r="E77">
        <v>330000</v>
      </c>
      <c r="F77" s="2">
        <v>42062</v>
      </c>
      <c r="G77">
        <f t="shared" si="4"/>
        <v>9957.5</v>
      </c>
      <c r="H77">
        <f t="shared" si="5"/>
        <v>2389.8000000000002</v>
      </c>
      <c r="I77">
        <f t="shared" si="6"/>
        <v>12347.3</v>
      </c>
      <c r="J77">
        <f t="shared" si="7"/>
        <v>27482.7</v>
      </c>
      <c r="Q77" s="6">
        <v>87450</v>
      </c>
    </row>
    <row r="78" spans="1:17" x14ac:dyDescent="0.25">
      <c r="A78" s="1" t="s">
        <v>50</v>
      </c>
      <c r="B78">
        <v>2012</v>
      </c>
      <c r="C78">
        <v>48800</v>
      </c>
      <c r="D78" s="1" t="s">
        <v>112</v>
      </c>
      <c r="E78">
        <v>268650</v>
      </c>
      <c r="F78" s="2">
        <v>42117</v>
      </c>
      <c r="G78">
        <f t="shared" si="4"/>
        <v>12200</v>
      </c>
      <c r="H78">
        <f t="shared" si="5"/>
        <v>1952</v>
      </c>
      <c r="I78">
        <f t="shared" si="6"/>
        <v>14152</v>
      </c>
      <c r="J78">
        <f t="shared" si="7"/>
        <v>34648</v>
      </c>
      <c r="Q78" s="6">
        <v>88200</v>
      </c>
    </row>
    <row r="79" spans="1:17" x14ac:dyDescent="0.25">
      <c r="A79" s="1" t="s">
        <v>18</v>
      </c>
      <c r="B79">
        <v>2012</v>
      </c>
      <c r="C79">
        <v>59000</v>
      </c>
      <c r="D79" s="1" t="s">
        <v>113</v>
      </c>
      <c r="E79">
        <v>302000</v>
      </c>
      <c r="F79" s="2">
        <v>42271</v>
      </c>
      <c r="G79">
        <f t="shared" si="4"/>
        <v>14750</v>
      </c>
      <c r="H79">
        <f t="shared" si="5"/>
        <v>3540</v>
      </c>
      <c r="I79">
        <f t="shared" si="6"/>
        <v>18290</v>
      </c>
      <c r="J79">
        <f t="shared" si="7"/>
        <v>40710</v>
      </c>
      <c r="Q79" s="6">
        <v>90786.34</v>
      </c>
    </row>
    <row r="80" spans="1:17" x14ac:dyDescent="0.25">
      <c r="A80" s="1" t="s">
        <v>33</v>
      </c>
      <c r="B80">
        <v>2012</v>
      </c>
      <c r="C80">
        <v>76000</v>
      </c>
      <c r="D80" s="1" t="s">
        <v>114</v>
      </c>
      <c r="E80">
        <v>850000</v>
      </c>
      <c r="F80" s="2">
        <v>42376</v>
      </c>
      <c r="G80">
        <f t="shared" si="4"/>
        <v>19000</v>
      </c>
      <c r="H80">
        <f t="shared" si="5"/>
        <v>12160</v>
      </c>
      <c r="I80">
        <f t="shared" si="6"/>
        <v>31160</v>
      </c>
      <c r="J80">
        <f t="shared" si="7"/>
        <v>44840</v>
      </c>
      <c r="Q80" s="6">
        <v>91200</v>
      </c>
    </row>
    <row r="81" spans="1:17" x14ac:dyDescent="0.25">
      <c r="A81" s="1" t="s">
        <v>41</v>
      </c>
      <c r="B81">
        <v>2012</v>
      </c>
      <c r="C81">
        <v>87133</v>
      </c>
      <c r="D81" s="1" t="s">
        <v>115</v>
      </c>
      <c r="E81">
        <v>376000</v>
      </c>
      <c r="F81" s="2">
        <v>42208</v>
      </c>
      <c r="G81">
        <f t="shared" si="4"/>
        <v>21783.25</v>
      </c>
      <c r="H81">
        <f t="shared" si="5"/>
        <v>5227.9800000000005</v>
      </c>
      <c r="I81">
        <f t="shared" si="6"/>
        <v>27011.23</v>
      </c>
      <c r="J81">
        <f t="shared" si="7"/>
        <v>60121.770000000004</v>
      </c>
      <c r="Q81" s="6">
        <v>91350</v>
      </c>
    </row>
    <row r="82" spans="1:17" x14ac:dyDescent="0.25">
      <c r="A82" s="1" t="s">
        <v>22</v>
      </c>
      <c r="B82">
        <v>2012</v>
      </c>
      <c r="C82">
        <v>110000</v>
      </c>
      <c r="D82" s="1" t="s">
        <v>116</v>
      </c>
      <c r="E82">
        <v>201000</v>
      </c>
      <c r="F82" s="2">
        <v>42075</v>
      </c>
      <c r="G82">
        <f t="shared" si="4"/>
        <v>27500</v>
      </c>
      <c r="H82">
        <f t="shared" si="5"/>
        <v>4400</v>
      </c>
      <c r="I82">
        <f t="shared" si="6"/>
        <v>31900</v>
      </c>
      <c r="J82">
        <f t="shared" si="7"/>
        <v>78100</v>
      </c>
      <c r="Q82" s="6">
        <v>92399.999999999985</v>
      </c>
    </row>
    <row r="83" spans="1:17" x14ac:dyDescent="0.25">
      <c r="A83" s="1" t="s">
        <v>50</v>
      </c>
      <c r="B83">
        <v>2012</v>
      </c>
      <c r="C83">
        <v>130780</v>
      </c>
      <c r="D83" s="1" t="s">
        <v>117</v>
      </c>
      <c r="E83">
        <v>310000</v>
      </c>
      <c r="F83" s="2">
        <v>42365</v>
      </c>
      <c r="G83">
        <f t="shared" si="4"/>
        <v>32695</v>
      </c>
      <c r="H83">
        <f t="shared" si="5"/>
        <v>7846.8</v>
      </c>
      <c r="I83">
        <f t="shared" si="6"/>
        <v>40541.800000000003</v>
      </c>
      <c r="J83">
        <f t="shared" si="7"/>
        <v>90238.2</v>
      </c>
      <c r="Q83" s="6">
        <v>94528</v>
      </c>
    </row>
    <row r="84" spans="1:17" x14ac:dyDescent="0.25">
      <c r="A84" s="1" t="s">
        <v>45</v>
      </c>
      <c r="B84">
        <v>2012</v>
      </c>
      <c r="C84">
        <v>135502</v>
      </c>
      <c r="D84" s="1" t="s">
        <v>118</v>
      </c>
      <c r="E84">
        <v>247000</v>
      </c>
      <c r="F84" s="2">
        <v>42476</v>
      </c>
      <c r="G84">
        <f t="shared" si="4"/>
        <v>33875.5</v>
      </c>
      <c r="H84">
        <f t="shared" si="5"/>
        <v>5420.08</v>
      </c>
      <c r="I84">
        <f t="shared" si="6"/>
        <v>39295.58</v>
      </c>
      <c r="J84">
        <f t="shared" si="7"/>
        <v>96206.42</v>
      </c>
      <c r="Q84" s="6">
        <v>96600</v>
      </c>
    </row>
    <row r="85" spans="1:17" x14ac:dyDescent="0.25">
      <c r="A85" s="1" t="s">
        <v>119</v>
      </c>
      <c r="B85">
        <v>2012</v>
      </c>
      <c r="C85">
        <v>145000</v>
      </c>
      <c r="D85" s="1" t="s">
        <v>120</v>
      </c>
      <c r="E85">
        <v>386732</v>
      </c>
      <c r="F85" s="2">
        <v>42059</v>
      </c>
      <c r="G85">
        <f t="shared" si="4"/>
        <v>36250</v>
      </c>
      <c r="H85">
        <f t="shared" si="5"/>
        <v>8700</v>
      </c>
      <c r="I85">
        <f t="shared" si="6"/>
        <v>44950</v>
      </c>
      <c r="J85">
        <f t="shared" si="7"/>
        <v>100050</v>
      </c>
      <c r="Q85" s="6">
        <v>97920</v>
      </c>
    </row>
    <row r="86" spans="1:17" x14ac:dyDescent="0.25">
      <c r="A86" s="1" t="s">
        <v>119</v>
      </c>
      <c r="B86">
        <v>2012</v>
      </c>
      <c r="C86">
        <v>145000</v>
      </c>
      <c r="D86" s="1" t="s">
        <v>121</v>
      </c>
      <c r="E86">
        <v>312680</v>
      </c>
      <c r="F86" s="2">
        <v>42059</v>
      </c>
      <c r="G86">
        <f t="shared" si="4"/>
        <v>36250</v>
      </c>
      <c r="H86">
        <f t="shared" si="5"/>
        <v>8700</v>
      </c>
      <c r="I86">
        <f t="shared" si="6"/>
        <v>44950</v>
      </c>
      <c r="J86">
        <f t="shared" si="7"/>
        <v>100050</v>
      </c>
      <c r="Q86" s="6">
        <v>100650</v>
      </c>
    </row>
    <row r="87" spans="1:17" x14ac:dyDescent="0.25">
      <c r="A87" s="1" t="s">
        <v>33</v>
      </c>
      <c r="B87">
        <v>2012</v>
      </c>
      <c r="C87">
        <v>163800</v>
      </c>
      <c r="D87" s="1" t="s">
        <v>122</v>
      </c>
      <c r="E87">
        <v>366000</v>
      </c>
      <c r="F87" s="2">
        <v>42329</v>
      </c>
      <c r="G87">
        <f t="shared" si="4"/>
        <v>40950</v>
      </c>
      <c r="H87">
        <f t="shared" si="5"/>
        <v>9828</v>
      </c>
      <c r="I87">
        <f t="shared" si="6"/>
        <v>50778</v>
      </c>
      <c r="J87">
        <f t="shared" si="7"/>
        <v>113022</v>
      </c>
      <c r="Q87" s="6">
        <v>101120</v>
      </c>
    </row>
    <row r="88" spans="1:17" x14ac:dyDescent="0.25">
      <c r="A88" s="1" t="s">
        <v>123</v>
      </c>
      <c r="B88">
        <v>2012</v>
      </c>
      <c r="C88">
        <v>183000</v>
      </c>
      <c r="D88" s="1" t="s">
        <v>124</v>
      </c>
      <c r="E88">
        <v>520000</v>
      </c>
      <c r="F88" s="2">
        <v>42444</v>
      </c>
      <c r="G88">
        <f t="shared" si="4"/>
        <v>45750</v>
      </c>
      <c r="H88">
        <f t="shared" si="5"/>
        <v>18300</v>
      </c>
      <c r="I88">
        <f t="shared" si="6"/>
        <v>64050</v>
      </c>
      <c r="J88">
        <f t="shared" si="7"/>
        <v>118950</v>
      </c>
      <c r="Q88" s="6">
        <v>101199.99999999999</v>
      </c>
    </row>
    <row r="89" spans="1:17" x14ac:dyDescent="0.25">
      <c r="A89" s="1" t="s">
        <v>123</v>
      </c>
      <c r="B89">
        <v>2012</v>
      </c>
      <c r="C89">
        <v>183000</v>
      </c>
      <c r="D89" s="1" t="s">
        <v>125</v>
      </c>
      <c r="E89">
        <v>530000</v>
      </c>
      <c r="F89" s="2">
        <v>42444</v>
      </c>
      <c r="G89">
        <f t="shared" si="4"/>
        <v>45750</v>
      </c>
      <c r="H89">
        <f t="shared" si="5"/>
        <v>18300</v>
      </c>
      <c r="I89">
        <f t="shared" si="6"/>
        <v>64050</v>
      </c>
      <c r="J89">
        <f t="shared" si="7"/>
        <v>118950</v>
      </c>
      <c r="Q89" s="6">
        <v>101592.4</v>
      </c>
    </row>
    <row r="90" spans="1:17" x14ac:dyDescent="0.25">
      <c r="A90" s="1" t="s">
        <v>123</v>
      </c>
      <c r="B90">
        <v>2012</v>
      </c>
      <c r="C90">
        <v>183000</v>
      </c>
      <c r="D90" s="1" t="s">
        <v>126</v>
      </c>
      <c r="E90">
        <v>490000</v>
      </c>
      <c r="F90" s="2">
        <v>42444</v>
      </c>
      <c r="G90">
        <f t="shared" si="4"/>
        <v>45750</v>
      </c>
      <c r="H90">
        <f t="shared" si="5"/>
        <v>14640</v>
      </c>
      <c r="I90">
        <f t="shared" si="6"/>
        <v>60390</v>
      </c>
      <c r="J90">
        <f t="shared" si="7"/>
        <v>122610</v>
      </c>
      <c r="Q90" s="6">
        <v>102900</v>
      </c>
    </row>
    <row r="91" spans="1:17" x14ac:dyDescent="0.25">
      <c r="A91" s="1" t="s">
        <v>123</v>
      </c>
      <c r="B91">
        <v>2012</v>
      </c>
      <c r="C91">
        <v>183000</v>
      </c>
      <c r="D91" s="1" t="s">
        <v>127</v>
      </c>
      <c r="E91">
        <v>481000</v>
      </c>
      <c r="F91" s="2">
        <v>42444</v>
      </c>
      <c r="G91">
        <f t="shared" si="4"/>
        <v>45750</v>
      </c>
      <c r="H91">
        <f t="shared" si="5"/>
        <v>14640</v>
      </c>
      <c r="I91">
        <f t="shared" si="6"/>
        <v>60390</v>
      </c>
      <c r="J91">
        <f t="shared" si="7"/>
        <v>122610</v>
      </c>
      <c r="Q91" s="6">
        <v>103194</v>
      </c>
    </row>
    <row r="92" spans="1:17" x14ac:dyDescent="0.25">
      <c r="A92" s="1" t="s">
        <v>123</v>
      </c>
      <c r="B92">
        <v>2012</v>
      </c>
      <c r="C92">
        <v>183000</v>
      </c>
      <c r="D92" s="1" t="s">
        <v>128</v>
      </c>
      <c r="E92">
        <v>454000</v>
      </c>
      <c r="F92" s="2">
        <v>42444</v>
      </c>
      <c r="G92">
        <f t="shared" si="4"/>
        <v>45750</v>
      </c>
      <c r="H92">
        <f t="shared" si="5"/>
        <v>14640</v>
      </c>
      <c r="I92">
        <f t="shared" si="6"/>
        <v>60390</v>
      </c>
      <c r="J92">
        <f t="shared" si="7"/>
        <v>122610</v>
      </c>
      <c r="Q92" s="6">
        <v>105106.54</v>
      </c>
    </row>
    <row r="93" spans="1:17" x14ac:dyDescent="0.25">
      <c r="A93" s="1" t="s">
        <v>129</v>
      </c>
      <c r="B93">
        <v>2012</v>
      </c>
      <c r="C93">
        <v>210000</v>
      </c>
      <c r="D93" s="1" t="s">
        <v>130</v>
      </c>
      <c r="E93">
        <v>517000</v>
      </c>
      <c r="F93" s="2">
        <v>42415</v>
      </c>
      <c r="G93">
        <f t="shared" si="4"/>
        <v>52500</v>
      </c>
      <c r="H93">
        <f t="shared" si="5"/>
        <v>21000</v>
      </c>
      <c r="I93">
        <f t="shared" si="6"/>
        <v>73500</v>
      </c>
      <c r="J93">
        <f t="shared" si="7"/>
        <v>136500</v>
      </c>
      <c r="Q93" s="6">
        <v>107970</v>
      </c>
    </row>
    <row r="94" spans="1:17" x14ac:dyDescent="0.25">
      <c r="A94" s="1" t="s">
        <v>56</v>
      </c>
      <c r="B94">
        <v>2012</v>
      </c>
      <c r="C94">
        <v>196370</v>
      </c>
      <c r="D94" s="1" t="s">
        <v>131</v>
      </c>
      <c r="E94">
        <v>286000</v>
      </c>
      <c r="F94" s="2">
        <v>42467</v>
      </c>
      <c r="G94">
        <f t="shared" si="4"/>
        <v>49092.5</v>
      </c>
      <c r="H94">
        <f t="shared" si="5"/>
        <v>7854.8</v>
      </c>
      <c r="I94">
        <f t="shared" si="6"/>
        <v>56947.3</v>
      </c>
      <c r="J94">
        <f t="shared" si="7"/>
        <v>139422.70000000001</v>
      </c>
      <c r="Q94" s="6">
        <v>109390.39999999999</v>
      </c>
    </row>
    <row r="95" spans="1:17" x14ac:dyDescent="0.25">
      <c r="A95" s="1" t="s">
        <v>129</v>
      </c>
      <c r="B95">
        <v>2012</v>
      </c>
      <c r="C95">
        <v>210000</v>
      </c>
      <c r="D95" s="1" t="s">
        <v>132</v>
      </c>
      <c r="E95">
        <v>435000</v>
      </c>
      <c r="F95" s="2">
        <v>42415</v>
      </c>
      <c r="G95">
        <f t="shared" si="4"/>
        <v>52500</v>
      </c>
      <c r="H95">
        <f t="shared" si="5"/>
        <v>16800</v>
      </c>
      <c r="I95">
        <f t="shared" si="6"/>
        <v>69300</v>
      </c>
      <c r="J95">
        <f t="shared" si="7"/>
        <v>140700</v>
      </c>
      <c r="Q95" s="6">
        <v>110400</v>
      </c>
    </row>
    <row r="96" spans="1:17" x14ac:dyDescent="0.25">
      <c r="A96" s="1" t="s">
        <v>133</v>
      </c>
      <c r="B96">
        <v>2012</v>
      </c>
      <c r="C96">
        <v>210300</v>
      </c>
      <c r="D96" s="1" t="s">
        <v>134</v>
      </c>
      <c r="E96">
        <v>417671</v>
      </c>
      <c r="F96" s="2">
        <v>42520</v>
      </c>
      <c r="G96">
        <f t="shared" si="4"/>
        <v>52575</v>
      </c>
      <c r="H96">
        <f t="shared" si="5"/>
        <v>16824</v>
      </c>
      <c r="I96">
        <f t="shared" si="6"/>
        <v>69399</v>
      </c>
      <c r="J96">
        <f t="shared" si="7"/>
        <v>140901</v>
      </c>
      <c r="Q96" s="6">
        <v>112699.99999999999</v>
      </c>
    </row>
    <row r="97" spans="1:17" x14ac:dyDescent="0.25">
      <c r="A97" s="1" t="s">
        <v>33</v>
      </c>
      <c r="B97">
        <v>2012</v>
      </c>
      <c r="C97">
        <v>231000</v>
      </c>
      <c r="D97" s="1" t="s">
        <v>135</v>
      </c>
      <c r="E97">
        <v>451000</v>
      </c>
      <c r="F97" s="2">
        <v>42439</v>
      </c>
      <c r="G97">
        <f t="shared" si="4"/>
        <v>57750</v>
      </c>
      <c r="H97">
        <f t="shared" si="5"/>
        <v>18480</v>
      </c>
      <c r="I97">
        <f t="shared" si="6"/>
        <v>76230</v>
      </c>
      <c r="J97">
        <f t="shared" si="7"/>
        <v>154770</v>
      </c>
      <c r="Q97" s="6">
        <v>112700</v>
      </c>
    </row>
    <row r="98" spans="1:17" x14ac:dyDescent="0.25">
      <c r="A98" s="1" t="s">
        <v>136</v>
      </c>
      <c r="B98">
        <v>2012</v>
      </c>
      <c r="C98">
        <v>240000</v>
      </c>
      <c r="D98" s="1" t="s">
        <v>137</v>
      </c>
      <c r="E98">
        <v>301344</v>
      </c>
      <c r="F98" s="2">
        <v>42185</v>
      </c>
      <c r="G98">
        <f t="shared" si="4"/>
        <v>60000</v>
      </c>
      <c r="H98">
        <f t="shared" si="5"/>
        <v>14400</v>
      </c>
      <c r="I98">
        <f t="shared" si="6"/>
        <v>74400</v>
      </c>
      <c r="J98">
        <f t="shared" si="7"/>
        <v>165600</v>
      </c>
      <c r="Q98" s="6">
        <v>115500</v>
      </c>
    </row>
    <row r="99" spans="1:17" x14ac:dyDescent="0.25">
      <c r="A99" s="1" t="s">
        <v>136</v>
      </c>
      <c r="B99">
        <v>2012</v>
      </c>
      <c r="C99">
        <v>240000</v>
      </c>
      <c r="D99" s="1" t="s">
        <v>138</v>
      </c>
      <c r="E99">
        <v>315988</v>
      </c>
      <c r="F99" s="2">
        <v>42185</v>
      </c>
      <c r="G99">
        <f t="shared" si="4"/>
        <v>60000</v>
      </c>
      <c r="H99">
        <f t="shared" si="5"/>
        <v>14400</v>
      </c>
      <c r="I99">
        <f t="shared" si="6"/>
        <v>74400</v>
      </c>
      <c r="J99">
        <f t="shared" si="7"/>
        <v>165600</v>
      </c>
      <c r="Q99" s="6">
        <v>122429.99999999999</v>
      </c>
    </row>
    <row r="100" spans="1:17" x14ac:dyDescent="0.25">
      <c r="A100" s="1" t="s">
        <v>136</v>
      </c>
      <c r="B100">
        <v>2012</v>
      </c>
      <c r="C100">
        <v>240000</v>
      </c>
      <c r="D100" s="1" t="s">
        <v>139</v>
      </c>
      <c r="E100">
        <v>234760</v>
      </c>
      <c r="F100" s="2">
        <v>42185</v>
      </c>
      <c r="G100">
        <f t="shared" si="4"/>
        <v>60000</v>
      </c>
      <c r="H100">
        <f t="shared" si="5"/>
        <v>9600</v>
      </c>
      <c r="I100">
        <f t="shared" si="6"/>
        <v>69600</v>
      </c>
      <c r="J100">
        <f t="shared" si="7"/>
        <v>170400</v>
      </c>
      <c r="Q100" s="6">
        <v>122499.99999999999</v>
      </c>
    </row>
    <row r="101" spans="1:17" x14ac:dyDescent="0.25">
      <c r="A101" s="1" t="s">
        <v>136</v>
      </c>
      <c r="B101">
        <v>2012</v>
      </c>
      <c r="C101">
        <v>240000</v>
      </c>
      <c r="D101" s="1" t="s">
        <v>140</v>
      </c>
      <c r="E101">
        <v>210780</v>
      </c>
      <c r="F101" s="2">
        <v>42185</v>
      </c>
      <c r="G101">
        <f t="shared" si="4"/>
        <v>60000</v>
      </c>
      <c r="H101">
        <f t="shared" si="5"/>
        <v>9600</v>
      </c>
      <c r="I101">
        <f t="shared" si="6"/>
        <v>69600</v>
      </c>
      <c r="J101">
        <f t="shared" si="7"/>
        <v>170400</v>
      </c>
      <c r="Q101" s="6">
        <v>123900</v>
      </c>
    </row>
    <row r="102" spans="1:17" x14ac:dyDescent="0.25">
      <c r="A102" s="1" t="s">
        <v>136</v>
      </c>
      <c r="B102">
        <v>2012</v>
      </c>
      <c r="C102">
        <v>240000</v>
      </c>
      <c r="D102" s="1" t="s">
        <v>141</v>
      </c>
      <c r="E102">
        <v>198240</v>
      </c>
      <c r="F102" s="2">
        <v>42185</v>
      </c>
      <c r="G102">
        <f t="shared" si="4"/>
        <v>60000</v>
      </c>
      <c r="H102">
        <f t="shared" si="5"/>
        <v>4800</v>
      </c>
      <c r="I102">
        <f t="shared" si="6"/>
        <v>64800</v>
      </c>
      <c r="J102">
        <f t="shared" si="7"/>
        <v>175200</v>
      </c>
      <c r="Q102" s="6">
        <v>124077</v>
      </c>
    </row>
    <row r="103" spans="1:17" x14ac:dyDescent="0.25">
      <c r="A103" s="1" t="s">
        <v>62</v>
      </c>
      <c r="B103">
        <v>2012</v>
      </c>
      <c r="C103">
        <v>290000</v>
      </c>
      <c r="D103" s="1" t="s">
        <v>142</v>
      </c>
      <c r="E103">
        <v>170000</v>
      </c>
      <c r="F103" s="2">
        <v>42297</v>
      </c>
      <c r="G103">
        <f t="shared" si="4"/>
        <v>72500</v>
      </c>
      <c r="H103">
        <f t="shared" si="5"/>
        <v>5800</v>
      </c>
      <c r="I103">
        <f t="shared" si="6"/>
        <v>78300</v>
      </c>
      <c r="J103">
        <f t="shared" si="7"/>
        <v>211700</v>
      </c>
      <c r="Q103" s="6">
        <v>129584.4</v>
      </c>
    </row>
    <row r="104" spans="1:17" x14ac:dyDescent="0.25">
      <c r="A104" s="1" t="s">
        <v>50</v>
      </c>
      <c r="B104">
        <v>2013</v>
      </c>
      <c r="C104">
        <v>47800</v>
      </c>
      <c r="D104" s="1" t="s">
        <v>143</v>
      </c>
      <c r="E104">
        <v>272650</v>
      </c>
      <c r="F104" s="2">
        <v>42117</v>
      </c>
      <c r="G104">
        <f t="shared" si="4"/>
        <v>9560</v>
      </c>
      <c r="H104">
        <f t="shared" si="5"/>
        <v>1912</v>
      </c>
      <c r="I104">
        <f t="shared" si="6"/>
        <v>11472</v>
      </c>
      <c r="J104">
        <f t="shared" si="7"/>
        <v>36328</v>
      </c>
      <c r="Q104" s="6">
        <v>131567.9</v>
      </c>
    </row>
    <row r="105" spans="1:17" x14ac:dyDescent="0.25">
      <c r="A105" s="1" t="s">
        <v>37</v>
      </c>
      <c r="B105">
        <v>2013</v>
      </c>
      <c r="C105">
        <v>80000</v>
      </c>
      <c r="D105" s="1" t="s">
        <v>144</v>
      </c>
      <c r="E105">
        <v>350000</v>
      </c>
      <c r="F105" s="2">
        <v>42379</v>
      </c>
      <c r="G105">
        <f t="shared" si="4"/>
        <v>16000</v>
      </c>
      <c r="H105">
        <f t="shared" si="5"/>
        <v>4800</v>
      </c>
      <c r="I105">
        <f t="shared" si="6"/>
        <v>20800</v>
      </c>
      <c r="J105">
        <f t="shared" si="7"/>
        <v>59200</v>
      </c>
      <c r="Q105" s="6">
        <v>135918</v>
      </c>
    </row>
    <row r="106" spans="1:17" x14ac:dyDescent="0.25">
      <c r="A106" s="1" t="s">
        <v>37</v>
      </c>
      <c r="B106">
        <v>2013</v>
      </c>
      <c r="C106">
        <v>80000</v>
      </c>
      <c r="D106" s="1" t="s">
        <v>145</v>
      </c>
      <c r="E106">
        <v>235000</v>
      </c>
      <c r="F106" s="2">
        <v>42379</v>
      </c>
      <c r="G106">
        <f t="shared" si="4"/>
        <v>16000</v>
      </c>
      <c r="H106">
        <f t="shared" si="5"/>
        <v>3200</v>
      </c>
      <c r="I106">
        <f t="shared" si="6"/>
        <v>19200</v>
      </c>
      <c r="J106">
        <f t="shared" si="7"/>
        <v>60800</v>
      </c>
      <c r="Q106" s="6">
        <v>136290</v>
      </c>
    </row>
    <row r="107" spans="1:17" x14ac:dyDescent="0.25">
      <c r="A107" s="1" t="s">
        <v>76</v>
      </c>
      <c r="B107">
        <v>2013</v>
      </c>
      <c r="C107">
        <v>93000</v>
      </c>
      <c r="D107" s="1" t="s">
        <v>146</v>
      </c>
      <c r="E107">
        <v>195000</v>
      </c>
      <c r="F107" s="2">
        <v>42268</v>
      </c>
      <c r="G107">
        <f t="shared" si="4"/>
        <v>18600</v>
      </c>
      <c r="H107">
        <f t="shared" si="5"/>
        <v>1860</v>
      </c>
      <c r="I107">
        <f t="shared" si="6"/>
        <v>20460</v>
      </c>
      <c r="J107">
        <f t="shared" si="7"/>
        <v>72540</v>
      </c>
      <c r="Q107" s="6">
        <v>151200</v>
      </c>
    </row>
    <row r="108" spans="1:17" x14ac:dyDescent="0.25">
      <c r="A108" s="1" t="s">
        <v>79</v>
      </c>
      <c r="B108">
        <v>2013</v>
      </c>
      <c r="C108">
        <v>136000</v>
      </c>
      <c r="D108" s="1" t="s">
        <v>147</v>
      </c>
      <c r="E108">
        <v>247000</v>
      </c>
      <c r="F108" s="2">
        <v>42067</v>
      </c>
      <c r="G108">
        <f t="shared" si="4"/>
        <v>27200</v>
      </c>
      <c r="H108">
        <f t="shared" si="5"/>
        <v>5440</v>
      </c>
      <c r="I108">
        <f t="shared" si="6"/>
        <v>32640</v>
      </c>
      <c r="J108">
        <f t="shared" si="7"/>
        <v>103360</v>
      </c>
      <c r="Q108" s="6">
        <v>156770</v>
      </c>
    </row>
    <row r="109" spans="1:17" x14ac:dyDescent="0.25">
      <c r="A109" s="1" t="s">
        <v>45</v>
      </c>
      <c r="B109">
        <v>2013</v>
      </c>
      <c r="C109">
        <v>158000</v>
      </c>
      <c r="D109" s="1" t="s">
        <v>148</v>
      </c>
      <c r="E109">
        <v>407000</v>
      </c>
      <c r="F109" s="2">
        <v>42681</v>
      </c>
      <c r="G109">
        <f t="shared" si="4"/>
        <v>31600</v>
      </c>
      <c r="H109">
        <f t="shared" si="5"/>
        <v>12640</v>
      </c>
      <c r="I109">
        <f t="shared" si="6"/>
        <v>44240</v>
      </c>
      <c r="J109">
        <f t="shared" si="7"/>
        <v>113760</v>
      </c>
      <c r="Q109" s="6">
        <v>160800</v>
      </c>
    </row>
    <row r="110" spans="1:17" x14ac:dyDescent="0.25">
      <c r="A110" s="1" t="s">
        <v>136</v>
      </c>
      <c r="B110">
        <v>2013</v>
      </c>
      <c r="C110">
        <v>240000</v>
      </c>
      <c r="D110" s="1" t="s">
        <v>149</v>
      </c>
      <c r="E110">
        <v>301232</v>
      </c>
      <c r="F110" s="2">
        <v>42719</v>
      </c>
      <c r="G110">
        <f t="shared" si="4"/>
        <v>48000</v>
      </c>
      <c r="H110">
        <f t="shared" si="5"/>
        <v>14400</v>
      </c>
      <c r="I110">
        <f t="shared" si="6"/>
        <v>62400</v>
      </c>
      <c r="J110">
        <f t="shared" si="7"/>
        <v>177600</v>
      </c>
      <c r="Q110" s="6">
        <v>162960</v>
      </c>
    </row>
    <row r="111" spans="1:17" x14ac:dyDescent="0.25">
      <c r="A111" s="1" t="s">
        <v>136</v>
      </c>
      <c r="B111">
        <v>2013</v>
      </c>
      <c r="C111">
        <v>240000</v>
      </c>
      <c r="D111" s="1" t="s">
        <v>150</v>
      </c>
      <c r="E111">
        <v>289567</v>
      </c>
      <c r="F111" s="2">
        <v>42719</v>
      </c>
      <c r="G111">
        <f t="shared" si="4"/>
        <v>48000</v>
      </c>
      <c r="H111">
        <f t="shared" si="5"/>
        <v>9600</v>
      </c>
      <c r="I111">
        <f t="shared" si="6"/>
        <v>57600</v>
      </c>
      <c r="J111">
        <f t="shared" si="7"/>
        <v>182400</v>
      </c>
      <c r="Q111" s="6">
        <v>163200</v>
      </c>
    </row>
    <row r="112" spans="1:17" x14ac:dyDescent="0.25">
      <c r="A112" s="1" t="s">
        <v>136</v>
      </c>
      <c r="B112">
        <v>2013</v>
      </c>
      <c r="C112">
        <v>240000</v>
      </c>
      <c r="D112" s="1" t="s">
        <v>151</v>
      </c>
      <c r="E112">
        <v>245211</v>
      </c>
      <c r="F112" s="2">
        <v>42719</v>
      </c>
      <c r="G112">
        <f t="shared" si="4"/>
        <v>48000</v>
      </c>
      <c r="H112">
        <f t="shared" si="5"/>
        <v>9600</v>
      </c>
      <c r="I112">
        <f t="shared" si="6"/>
        <v>57600</v>
      </c>
      <c r="J112">
        <f t="shared" si="7"/>
        <v>182400</v>
      </c>
      <c r="Q112" s="6">
        <v>170400</v>
      </c>
    </row>
    <row r="113" spans="1:17" x14ac:dyDescent="0.25">
      <c r="A113" s="1" t="s">
        <v>136</v>
      </c>
      <c r="B113">
        <v>2013</v>
      </c>
      <c r="C113">
        <v>240000</v>
      </c>
      <c r="D113" s="1" t="s">
        <v>152</v>
      </c>
      <c r="E113">
        <v>200123</v>
      </c>
      <c r="F113" s="2">
        <v>42719</v>
      </c>
      <c r="G113">
        <f t="shared" si="4"/>
        <v>48000</v>
      </c>
      <c r="H113">
        <f t="shared" si="5"/>
        <v>9600</v>
      </c>
      <c r="I113">
        <f t="shared" si="6"/>
        <v>57600</v>
      </c>
      <c r="J113">
        <f t="shared" si="7"/>
        <v>182400</v>
      </c>
      <c r="Q113" s="6">
        <v>172800</v>
      </c>
    </row>
    <row r="114" spans="1:17" x14ac:dyDescent="0.25">
      <c r="A114" s="1" t="s">
        <v>136</v>
      </c>
      <c r="B114">
        <v>2013</v>
      </c>
      <c r="C114">
        <v>240000</v>
      </c>
      <c r="D114" s="1" t="s">
        <v>153</v>
      </c>
      <c r="E114">
        <v>235811</v>
      </c>
      <c r="F114" s="2">
        <v>42719</v>
      </c>
      <c r="G114">
        <f t="shared" si="4"/>
        <v>48000</v>
      </c>
      <c r="H114">
        <f t="shared" si="5"/>
        <v>9600</v>
      </c>
      <c r="I114">
        <f t="shared" si="6"/>
        <v>57600</v>
      </c>
      <c r="J114">
        <f t="shared" si="7"/>
        <v>182400</v>
      </c>
      <c r="Q114" s="6">
        <v>177390</v>
      </c>
    </row>
    <row r="115" spans="1:17" x14ac:dyDescent="0.25">
      <c r="A115" s="1" t="s">
        <v>136</v>
      </c>
      <c r="B115">
        <v>2013</v>
      </c>
      <c r="C115">
        <v>240000</v>
      </c>
      <c r="D115" s="1" t="s">
        <v>154</v>
      </c>
      <c r="E115">
        <v>250021</v>
      </c>
      <c r="F115" s="2">
        <v>42719</v>
      </c>
      <c r="G115">
        <f t="shared" si="4"/>
        <v>48000</v>
      </c>
      <c r="H115">
        <f t="shared" si="5"/>
        <v>9600</v>
      </c>
      <c r="I115">
        <f t="shared" si="6"/>
        <v>57600</v>
      </c>
      <c r="J115">
        <f t="shared" si="7"/>
        <v>182400</v>
      </c>
      <c r="Q115" s="6">
        <v>182400</v>
      </c>
    </row>
    <row r="116" spans="1:17" x14ac:dyDescent="0.25">
      <c r="A116" s="1" t="s">
        <v>136</v>
      </c>
      <c r="B116">
        <v>2013</v>
      </c>
      <c r="C116">
        <v>240000</v>
      </c>
      <c r="D116" s="1" t="s">
        <v>155</v>
      </c>
      <c r="E116">
        <v>198340</v>
      </c>
      <c r="F116" s="2">
        <v>42719</v>
      </c>
      <c r="G116">
        <f t="shared" si="4"/>
        <v>48000</v>
      </c>
      <c r="H116">
        <f t="shared" si="5"/>
        <v>4800</v>
      </c>
      <c r="I116">
        <f t="shared" si="6"/>
        <v>52800</v>
      </c>
      <c r="J116">
        <f t="shared" si="7"/>
        <v>187200</v>
      </c>
      <c r="Q116" s="6">
        <v>187480</v>
      </c>
    </row>
    <row r="117" spans="1:17" x14ac:dyDescent="0.25">
      <c r="A117" s="1" t="s">
        <v>136</v>
      </c>
      <c r="B117">
        <v>2013</v>
      </c>
      <c r="C117">
        <v>240000</v>
      </c>
      <c r="D117" s="1" t="s">
        <v>156</v>
      </c>
      <c r="E117">
        <v>189761</v>
      </c>
      <c r="F117" s="2">
        <v>42719</v>
      </c>
      <c r="G117">
        <f t="shared" si="4"/>
        <v>48000</v>
      </c>
      <c r="H117">
        <f t="shared" si="5"/>
        <v>4800</v>
      </c>
      <c r="I117">
        <f t="shared" si="6"/>
        <v>52800</v>
      </c>
      <c r="J117">
        <f t="shared" si="7"/>
        <v>187200</v>
      </c>
      <c r="Q117" s="6">
        <v>194400</v>
      </c>
    </row>
    <row r="118" spans="1:17" x14ac:dyDescent="0.25">
      <c r="A118" s="1" t="s">
        <v>157</v>
      </c>
      <c r="B118">
        <v>2013</v>
      </c>
      <c r="C118">
        <v>271000</v>
      </c>
      <c r="D118" s="1" t="s">
        <v>158</v>
      </c>
      <c r="E118">
        <v>153000</v>
      </c>
      <c r="F118" s="2">
        <v>42334</v>
      </c>
      <c r="G118">
        <f t="shared" si="4"/>
        <v>54200</v>
      </c>
      <c r="H118">
        <f t="shared" si="5"/>
        <v>5420</v>
      </c>
      <c r="I118">
        <f t="shared" si="6"/>
        <v>59620</v>
      </c>
      <c r="J118">
        <f t="shared" si="7"/>
        <v>211380</v>
      </c>
      <c r="Q118" s="6">
        <v>205900</v>
      </c>
    </row>
    <row r="119" spans="1:17" x14ac:dyDescent="0.25">
      <c r="A119" s="1" t="s">
        <v>157</v>
      </c>
      <c r="B119">
        <v>2013</v>
      </c>
      <c r="C119">
        <v>271000</v>
      </c>
      <c r="D119" s="1" t="s">
        <v>159</v>
      </c>
      <c r="E119">
        <v>123000</v>
      </c>
      <c r="F119" s="2">
        <v>42520</v>
      </c>
      <c r="G119">
        <f t="shared" si="4"/>
        <v>54200</v>
      </c>
      <c r="H119">
        <f t="shared" si="5"/>
        <v>5420</v>
      </c>
      <c r="I119">
        <f t="shared" si="6"/>
        <v>59620</v>
      </c>
      <c r="J119">
        <f t="shared" si="7"/>
        <v>211380</v>
      </c>
      <c r="Q119" s="6">
        <v>205960</v>
      </c>
    </row>
    <row r="120" spans="1:17" x14ac:dyDescent="0.25">
      <c r="A120" s="1" t="s">
        <v>160</v>
      </c>
      <c r="B120">
        <v>2014</v>
      </c>
      <c r="C120">
        <v>98000</v>
      </c>
      <c r="D120" s="1" t="s">
        <v>161</v>
      </c>
      <c r="E120">
        <v>251000</v>
      </c>
      <c r="F120" s="2">
        <v>42344</v>
      </c>
      <c r="G120">
        <f t="shared" si="4"/>
        <v>14700.000000000002</v>
      </c>
      <c r="H120">
        <f t="shared" si="5"/>
        <v>3920</v>
      </c>
      <c r="I120">
        <f t="shared" si="6"/>
        <v>18620</v>
      </c>
      <c r="J120">
        <f t="shared" si="7"/>
        <v>79380</v>
      </c>
      <c r="Q120" s="6">
        <v>218700</v>
      </c>
    </row>
    <row r="121" spans="1:17" x14ac:dyDescent="0.25">
      <c r="A121" s="1" t="s">
        <v>160</v>
      </c>
      <c r="B121">
        <v>2014</v>
      </c>
      <c r="C121">
        <v>99000</v>
      </c>
      <c r="D121" s="1" t="s">
        <v>162</v>
      </c>
      <c r="E121">
        <v>247000</v>
      </c>
      <c r="F121" s="2">
        <v>42344</v>
      </c>
      <c r="G121">
        <f t="shared" si="4"/>
        <v>14850.000000000002</v>
      </c>
      <c r="H121">
        <f t="shared" si="5"/>
        <v>3960</v>
      </c>
      <c r="I121">
        <f t="shared" si="6"/>
        <v>18810</v>
      </c>
      <c r="J121">
        <f t="shared" si="7"/>
        <v>80190</v>
      </c>
      <c r="Q121" s="6">
        <v>221880</v>
      </c>
    </row>
    <row r="122" spans="1:17" x14ac:dyDescent="0.25">
      <c r="A122" s="1" t="s">
        <v>45</v>
      </c>
      <c r="B122">
        <v>2014</v>
      </c>
      <c r="C122">
        <v>136502</v>
      </c>
      <c r="D122" s="1" t="s">
        <v>163</v>
      </c>
      <c r="E122">
        <v>243000</v>
      </c>
      <c r="F122" s="2">
        <v>42476</v>
      </c>
      <c r="G122">
        <f t="shared" si="4"/>
        <v>20475.300000000003</v>
      </c>
      <c r="H122">
        <f t="shared" si="5"/>
        <v>5460.08</v>
      </c>
      <c r="I122">
        <f t="shared" si="6"/>
        <v>25935.380000000005</v>
      </c>
      <c r="J122">
        <f t="shared" si="7"/>
        <v>110566.62</v>
      </c>
      <c r="Q122" s="6">
        <v>309600</v>
      </c>
    </row>
    <row r="123" spans="1:17" x14ac:dyDescent="0.25">
      <c r="A123" s="1" t="s">
        <v>54</v>
      </c>
      <c r="B123">
        <v>2014</v>
      </c>
      <c r="C123">
        <v>167800</v>
      </c>
      <c r="D123" s="1" t="s">
        <v>164</v>
      </c>
      <c r="E123">
        <v>190300</v>
      </c>
      <c r="F123" s="2">
        <v>42272</v>
      </c>
      <c r="G123">
        <f t="shared" si="4"/>
        <v>25170.000000000004</v>
      </c>
      <c r="H123">
        <f t="shared" si="5"/>
        <v>3356</v>
      </c>
      <c r="I123">
        <f t="shared" si="6"/>
        <v>28526.000000000004</v>
      </c>
      <c r="J123">
        <f t="shared" si="7"/>
        <v>139274</v>
      </c>
      <c r="Q123" s="6" t="s">
        <v>186</v>
      </c>
    </row>
    <row r="124" spans="1:17" x14ac:dyDescent="0.25">
      <c r="A124" s="1" t="s">
        <v>35</v>
      </c>
      <c r="B124">
        <v>2014</v>
      </c>
      <c r="C124">
        <v>219000</v>
      </c>
      <c r="D124" s="1" t="s">
        <v>165</v>
      </c>
      <c r="E124">
        <v>126290</v>
      </c>
      <c r="F124" s="2">
        <v>42083</v>
      </c>
      <c r="G124">
        <f t="shared" si="4"/>
        <v>32850.000000000007</v>
      </c>
      <c r="H124">
        <f t="shared" si="5"/>
        <v>4380</v>
      </c>
      <c r="I124">
        <f t="shared" si="6"/>
        <v>37230.000000000007</v>
      </c>
      <c r="J124">
        <f t="shared" si="7"/>
        <v>181770</v>
      </c>
    </row>
    <row r="125" spans="1:17" x14ac:dyDescent="0.25">
      <c r="A125" s="1" t="s">
        <v>136</v>
      </c>
      <c r="B125">
        <v>2014</v>
      </c>
      <c r="C125">
        <v>240000</v>
      </c>
      <c r="D125" s="1" t="s">
        <v>166</v>
      </c>
      <c r="E125">
        <v>183788</v>
      </c>
      <c r="F125" s="2">
        <v>42681</v>
      </c>
      <c r="G125">
        <f t="shared" si="4"/>
        <v>36000.000000000007</v>
      </c>
      <c r="H125">
        <f t="shared" si="5"/>
        <v>4800</v>
      </c>
      <c r="I125">
        <f t="shared" si="6"/>
        <v>40800.000000000007</v>
      </c>
      <c r="J125">
        <f t="shared" si="7"/>
        <v>199200</v>
      </c>
    </row>
    <row r="126" spans="1:17" x14ac:dyDescent="0.25">
      <c r="A126" s="1" t="s">
        <v>136</v>
      </c>
      <c r="B126">
        <v>2014</v>
      </c>
      <c r="C126">
        <v>240000</v>
      </c>
      <c r="D126" s="1" t="s">
        <v>167</v>
      </c>
      <c r="E126">
        <v>160198</v>
      </c>
      <c r="F126" s="2">
        <v>42681</v>
      </c>
      <c r="G126">
        <f t="shared" si="4"/>
        <v>36000.000000000007</v>
      </c>
      <c r="H126">
        <f t="shared" si="5"/>
        <v>4800</v>
      </c>
      <c r="I126">
        <f t="shared" si="6"/>
        <v>40800.000000000007</v>
      </c>
      <c r="J126">
        <f t="shared" si="7"/>
        <v>199200</v>
      </c>
    </row>
    <row r="127" spans="1:17" x14ac:dyDescent="0.25">
      <c r="A127" s="1" t="s">
        <v>136</v>
      </c>
      <c r="B127">
        <v>2014</v>
      </c>
      <c r="C127">
        <v>240000</v>
      </c>
      <c r="D127" s="1" t="s">
        <v>168</v>
      </c>
      <c r="E127">
        <v>156724</v>
      </c>
      <c r="F127" s="2">
        <v>42681</v>
      </c>
      <c r="G127">
        <f t="shared" si="4"/>
        <v>36000.000000000007</v>
      </c>
      <c r="H127">
        <f t="shared" si="5"/>
        <v>4800</v>
      </c>
      <c r="I127">
        <f t="shared" si="6"/>
        <v>40800.000000000007</v>
      </c>
      <c r="J127">
        <f t="shared" si="7"/>
        <v>199200</v>
      </c>
    </row>
    <row r="128" spans="1:17" x14ac:dyDescent="0.25">
      <c r="A128" s="1" t="s">
        <v>157</v>
      </c>
      <c r="B128">
        <v>2014</v>
      </c>
      <c r="C128">
        <v>270000</v>
      </c>
      <c r="D128" s="1" t="s">
        <v>169</v>
      </c>
      <c r="E128">
        <v>157000</v>
      </c>
      <c r="F128" s="2">
        <v>42334</v>
      </c>
      <c r="G128">
        <f t="shared" si="4"/>
        <v>40500.000000000007</v>
      </c>
      <c r="H128">
        <f t="shared" si="5"/>
        <v>5400</v>
      </c>
      <c r="I128">
        <f t="shared" si="6"/>
        <v>45900.000000000007</v>
      </c>
      <c r="J128">
        <f t="shared" si="7"/>
        <v>224100</v>
      </c>
    </row>
    <row r="129" spans="1:10" x14ac:dyDescent="0.25">
      <c r="A129" s="1" t="s">
        <v>35</v>
      </c>
      <c r="B129">
        <v>2015</v>
      </c>
      <c r="C129">
        <v>218000</v>
      </c>
      <c r="D129" s="1" t="s">
        <v>170</v>
      </c>
      <c r="E129">
        <v>130290</v>
      </c>
      <c r="F129" s="2">
        <v>42083</v>
      </c>
      <c r="G129">
        <f t="shared" si="4"/>
        <v>21800</v>
      </c>
      <c r="H129">
        <f t="shared" si="5"/>
        <v>4360</v>
      </c>
      <c r="I129">
        <f t="shared" si="6"/>
        <v>26160</v>
      </c>
      <c r="J129">
        <f t="shared" si="7"/>
        <v>191840</v>
      </c>
    </row>
    <row r="130" spans="1:10" x14ac:dyDescent="0.25">
      <c r="A130" s="1" t="s">
        <v>62</v>
      </c>
      <c r="B130">
        <v>2015</v>
      </c>
      <c r="C130">
        <v>258000</v>
      </c>
      <c r="D130" s="1" t="s">
        <v>171</v>
      </c>
      <c r="E130">
        <v>160700</v>
      </c>
      <c r="F130" s="2">
        <v>42286</v>
      </c>
      <c r="G130">
        <f t="shared" si="4"/>
        <v>25800</v>
      </c>
      <c r="H130">
        <f t="shared" si="5"/>
        <v>5160</v>
      </c>
      <c r="I130">
        <f t="shared" si="6"/>
        <v>30960</v>
      </c>
      <c r="J130">
        <f t="shared" si="7"/>
        <v>227040</v>
      </c>
    </row>
    <row r="131" spans="1:10" x14ac:dyDescent="0.25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 s="2">
        <v>42734</v>
      </c>
      <c r="G131">
        <f t="shared" ref="G131:G135" si="8">(2017-B131)*0.05*C131</f>
        <v>36000</v>
      </c>
      <c r="H131">
        <f t="shared" ref="H131:H135" si="9">VLOOKUP(E131,$L$2:$M$45,2,1)*C131*0.01</f>
        <v>7200</v>
      </c>
      <c r="I131">
        <f t="shared" ref="I131:I135" si="10">G131+H131</f>
        <v>43200</v>
      </c>
      <c r="J131">
        <f t="shared" ref="J131:J135" si="11">C131-I131</f>
        <v>316800</v>
      </c>
    </row>
    <row r="132" spans="1:10" x14ac:dyDescent="0.25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 s="2">
        <v>42734</v>
      </c>
      <c r="G132">
        <f t="shared" si="8"/>
        <v>36000</v>
      </c>
      <c r="H132">
        <f t="shared" si="9"/>
        <v>7200</v>
      </c>
      <c r="I132">
        <f t="shared" si="10"/>
        <v>43200</v>
      </c>
      <c r="J132">
        <f t="shared" si="11"/>
        <v>316800</v>
      </c>
    </row>
    <row r="133" spans="1:10" x14ac:dyDescent="0.25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 s="2">
        <v>42734</v>
      </c>
      <c r="G133">
        <f t="shared" si="8"/>
        <v>36000</v>
      </c>
      <c r="H133">
        <f t="shared" si="9"/>
        <v>7200</v>
      </c>
      <c r="I133">
        <f t="shared" si="10"/>
        <v>43200</v>
      </c>
      <c r="J133">
        <f t="shared" si="11"/>
        <v>316800</v>
      </c>
    </row>
    <row r="134" spans="1:10" x14ac:dyDescent="0.25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 s="2">
        <v>42734</v>
      </c>
      <c r="G134">
        <f t="shared" si="8"/>
        <v>36000</v>
      </c>
      <c r="H134">
        <f t="shared" si="9"/>
        <v>7200</v>
      </c>
      <c r="I134">
        <f t="shared" si="10"/>
        <v>43200</v>
      </c>
      <c r="J134">
        <f t="shared" si="11"/>
        <v>316800</v>
      </c>
    </row>
    <row r="135" spans="1:10" x14ac:dyDescent="0.25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 s="2">
        <v>42734</v>
      </c>
      <c r="G135">
        <f t="shared" si="8"/>
        <v>36000</v>
      </c>
      <c r="H135">
        <f t="shared" si="9"/>
        <v>7200</v>
      </c>
      <c r="I135">
        <f t="shared" si="10"/>
        <v>43200</v>
      </c>
      <c r="J135">
        <f t="shared" si="11"/>
        <v>316800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9D24-6601-48A4-BE8E-C81B95A12ABA}">
  <dimension ref="A1:L135"/>
  <sheetViews>
    <sheetView workbookViewId="0">
      <selection activeCell="K14" sqref="K14:L20"/>
      <pivotSelection pane="bottomRight" showHeader="1" extendable="1" axis="axisRow" max="8" activeRow="13" activeCol="10" previousRow="19" previousCol="10" click="1" r:id="rId1">
        <pivotArea dataOnly="0" axis="axisRow" fieldPosition="0">
          <references count="1">
            <reference field="6" count="7">
              <x v="0"/>
              <x v="1"/>
              <x v="2"/>
              <x v="3"/>
              <x v="4"/>
              <x v="5"/>
              <x v="6"/>
            </reference>
          </references>
        </pivotArea>
      </pivotSelection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2.7109375" bestFit="1" customWidth="1"/>
    <col min="4" max="4" width="15.7109375" bestFit="1" customWidth="1"/>
    <col min="5" max="5" width="16" customWidth="1"/>
    <col min="6" max="6" width="16.85546875" customWidth="1"/>
    <col min="7" max="7" width="13.42578125" customWidth="1"/>
    <col min="8" max="8" width="11.42578125" customWidth="1"/>
    <col min="11" max="11" width="17.7109375" bestFit="1" customWidth="1"/>
    <col min="12" max="12" width="17.42578125" bestFit="1" customWidth="1"/>
    <col min="13" max="48" width="17.7109375" bestFit="1" customWidth="1"/>
    <col min="49" max="50" width="14.28515625" bestFit="1" customWidth="1"/>
  </cols>
  <sheetData>
    <row r="1" spans="1:12" x14ac:dyDescent="0.25">
      <c r="A1" s="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227</v>
      </c>
      <c r="G1" t="s">
        <v>228</v>
      </c>
      <c r="H1" t="s">
        <v>229</v>
      </c>
      <c r="K1" s="5" t="s">
        <v>185</v>
      </c>
      <c r="L1" t="s">
        <v>237</v>
      </c>
    </row>
    <row r="2" spans="1:12" x14ac:dyDescent="0.25">
      <c r="A2" s="1" t="s">
        <v>6</v>
      </c>
      <c r="B2">
        <v>2006</v>
      </c>
      <c r="C2">
        <v>85900</v>
      </c>
      <c r="D2" s="1" t="s">
        <v>7</v>
      </c>
      <c r="E2">
        <v>1200655</v>
      </c>
      <c r="F2">
        <f>SEARCH(" ",A2)</f>
        <v>6</v>
      </c>
      <c r="G2" t="str">
        <f>MID(A2,1,F2)</f>
        <v xml:space="preserve">Iveco </v>
      </c>
      <c r="H2" t="str">
        <f>MID(A2,F2+1, LEN(A2) - F2)</f>
        <v>Strails</v>
      </c>
      <c r="J2" t="s">
        <v>239</v>
      </c>
      <c r="K2" s="6" t="s">
        <v>230</v>
      </c>
      <c r="L2" s="4">
        <v>30</v>
      </c>
    </row>
    <row r="3" spans="1:12" x14ac:dyDescent="0.25">
      <c r="A3" s="1" t="s">
        <v>6</v>
      </c>
      <c r="B3">
        <v>2006</v>
      </c>
      <c r="C3">
        <v>85900</v>
      </c>
      <c r="D3" s="1" t="s">
        <v>8</v>
      </c>
      <c r="E3">
        <v>1068570</v>
      </c>
      <c r="F3">
        <f t="shared" ref="F3:F66" si="0">SEARCH(" ",A3)</f>
        <v>6</v>
      </c>
      <c r="G3" t="str">
        <f t="shared" ref="G3:G66" si="1">MID(A3,1,F3)</f>
        <v xml:space="preserve">Iveco </v>
      </c>
      <c r="H3" t="str">
        <f t="shared" ref="H3:H66" si="2">MID(A3,F3+1, LEN(A3) - F3)</f>
        <v>Strails</v>
      </c>
      <c r="K3" s="6" t="s">
        <v>231</v>
      </c>
      <c r="L3" s="4">
        <v>12</v>
      </c>
    </row>
    <row r="4" spans="1:12" x14ac:dyDescent="0.25">
      <c r="A4" s="1" t="s">
        <v>6</v>
      </c>
      <c r="B4">
        <v>2006</v>
      </c>
      <c r="C4">
        <v>85900</v>
      </c>
      <c r="D4" s="1" t="s">
        <v>9</v>
      </c>
      <c r="E4">
        <v>998704</v>
      </c>
      <c r="F4">
        <f t="shared" si="0"/>
        <v>6</v>
      </c>
      <c r="G4" t="str">
        <f t="shared" si="1"/>
        <v xml:space="preserve">Iveco </v>
      </c>
      <c r="H4" t="str">
        <f t="shared" si="2"/>
        <v>Strails</v>
      </c>
      <c r="K4" s="6" t="s">
        <v>232</v>
      </c>
      <c r="L4" s="4">
        <v>18</v>
      </c>
    </row>
    <row r="5" spans="1:12" x14ac:dyDescent="0.25">
      <c r="A5" s="1" t="s">
        <v>6</v>
      </c>
      <c r="B5">
        <v>2006</v>
      </c>
      <c r="C5">
        <v>85900</v>
      </c>
      <c r="D5" s="1" t="s">
        <v>10</v>
      </c>
      <c r="E5">
        <v>936780</v>
      </c>
      <c r="F5">
        <f t="shared" si="0"/>
        <v>6</v>
      </c>
      <c r="G5" t="str">
        <f t="shared" si="1"/>
        <v xml:space="preserve">Iveco </v>
      </c>
      <c r="H5" t="str">
        <f t="shared" si="2"/>
        <v>Strails</v>
      </c>
      <c r="K5" s="6" t="s">
        <v>233</v>
      </c>
      <c r="L5" s="4">
        <v>17</v>
      </c>
    </row>
    <row r="6" spans="1:12" x14ac:dyDescent="0.25">
      <c r="A6" s="1" t="s">
        <v>6</v>
      </c>
      <c r="B6">
        <v>2006</v>
      </c>
      <c r="C6">
        <v>85900</v>
      </c>
      <c r="D6" s="1" t="s">
        <v>11</v>
      </c>
      <c r="E6">
        <v>870233</v>
      </c>
      <c r="F6">
        <f t="shared" si="0"/>
        <v>6</v>
      </c>
      <c r="G6" t="str">
        <f t="shared" si="1"/>
        <v xml:space="preserve">Iveco </v>
      </c>
      <c r="H6" t="str">
        <f t="shared" si="2"/>
        <v>Strails</v>
      </c>
      <c r="K6" s="6" t="s">
        <v>234</v>
      </c>
      <c r="L6" s="4">
        <v>17</v>
      </c>
    </row>
    <row r="7" spans="1:12" x14ac:dyDescent="0.25">
      <c r="A7" s="1" t="s">
        <v>12</v>
      </c>
      <c r="B7">
        <v>2007</v>
      </c>
      <c r="C7">
        <v>205000</v>
      </c>
      <c r="D7" s="1" t="s">
        <v>13</v>
      </c>
      <c r="E7">
        <v>1260000</v>
      </c>
      <c r="F7">
        <f t="shared" si="0"/>
        <v>9</v>
      </c>
      <c r="G7" t="str">
        <f t="shared" si="1"/>
        <v xml:space="preserve">Mercedes </v>
      </c>
      <c r="H7" t="str">
        <f t="shared" si="2"/>
        <v>Axor</v>
      </c>
      <c r="K7" s="6" t="s">
        <v>235</v>
      </c>
      <c r="L7" s="4">
        <v>17</v>
      </c>
    </row>
    <row r="8" spans="1:12" x14ac:dyDescent="0.25">
      <c r="A8" s="1" t="s">
        <v>14</v>
      </c>
      <c r="B8">
        <v>2007</v>
      </c>
      <c r="C8">
        <v>198000</v>
      </c>
      <c r="D8" s="1" t="s">
        <v>15</v>
      </c>
      <c r="E8">
        <v>890200</v>
      </c>
      <c r="F8">
        <f t="shared" si="0"/>
        <v>4</v>
      </c>
      <c r="G8" t="str">
        <f t="shared" si="1"/>
        <v xml:space="preserve">MAN </v>
      </c>
      <c r="H8" t="str">
        <f t="shared" si="2"/>
        <v>TGA</v>
      </c>
      <c r="K8" s="6" t="s">
        <v>236</v>
      </c>
      <c r="L8" s="4">
        <v>23</v>
      </c>
    </row>
    <row r="9" spans="1:12" x14ac:dyDescent="0.25">
      <c r="A9" s="1" t="s">
        <v>16</v>
      </c>
      <c r="B9">
        <v>2008</v>
      </c>
      <c r="C9">
        <v>49411</v>
      </c>
      <c r="D9" s="1" t="s">
        <v>17</v>
      </c>
      <c r="E9">
        <v>186000</v>
      </c>
      <c r="F9">
        <f t="shared" si="0"/>
        <v>6</v>
      </c>
      <c r="G9" t="str">
        <f t="shared" si="1"/>
        <v xml:space="preserve">Volvo </v>
      </c>
      <c r="H9" t="str">
        <f t="shared" si="2"/>
        <v>FE</v>
      </c>
      <c r="K9" s="6" t="s">
        <v>186</v>
      </c>
      <c r="L9" s="4">
        <v>134</v>
      </c>
    </row>
    <row r="10" spans="1:12" x14ac:dyDescent="0.25">
      <c r="A10" s="1" t="s">
        <v>18</v>
      </c>
      <c r="B10">
        <v>2008</v>
      </c>
      <c r="C10">
        <v>58000</v>
      </c>
      <c r="D10" s="1" t="s">
        <v>19</v>
      </c>
      <c r="E10">
        <v>306000</v>
      </c>
      <c r="F10">
        <f t="shared" si="0"/>
        <v>6</v>
      </c>
      <c r="G10" t="str">
        <f t="shared" si="1"/>
        <v xml:space="preserve">Volvo </v>
      </c>
      <c r="H10" t="str">
        <f t="shared" si="2"/>
        <v>FM</v>
      </c>
    </row>
    <row r="11" spans="1:12" x14ac:dyDescent="0.25">
      <c r="A11" s="1" t="s">
        <v>20</v>
      </c>
      <c r="B11">
        <v>2008</v>
      </c>
      <c r="C11">
        <v>84000</v>
      </c>
      <c r="D11" s="1" t="s">
        <v>21</v>
      </c>
      <c r="E11">
        <v>266000</v>
      </c>
      <c r="F11">
        <f t="shared" si="0"/>
        <v>6</v>
      </c>
      <c r="G11" t="str">
        <f t="shared" si="1"/>
        <v xml:space="preserve">Volvo </v>
      </c>
      <c r="H11" t="str">
        <f t="shared" si="2"/>
        <v>FMX</v>
      </c>
    </row>
    <row r="12" spans="1:12" x14ac:dyDescent="0.25">
      <c r="A12" s="1" t="s">
        <v>22</v>
      </c>
      <c r="B12">
        <v>2008</v>
      </c>
      <c r="C12">
        <v>89000</v>
      </c>
      <c r="D12" s="1" t="s">
        <v>23</v>
      </c>
      <c r="E12">
        <v>305000</v>
      </c>
      <c r="F12">
        <f t="shared" si="0"/>
        <v>6</v>
      </c>
      <c r="G12" t="str">
        <f t="shared" si="1"/>
        <v xml:space="preserve">Volvo </v>
      </c>
      <c r="H12" t="str">
        <f t="shared" si="2"/>
        <v>FH</v>
      </c>
    </row>
    <row r="13" spans="1:12" x14ac:dyDescent="0.25">
      <c r="A13" s="1" t="s">
        <v>16</v>
      </c>
      <c r="B13">
        <v>2009</v>
      </c>
      <c r="C13">
        <v>48411</v>
      </c>
      <c r="D13" s="1" t="s">
        <v>24</v>
      </c>
      <c r="E13">
        <v>190000</v>
      </c>
      <c r="F13">
        <f t="shared" si="0"/>
        <v>6</v>
      </c>
      <c r="G13" t="str">
        <f t="shared" si="1"/>
        <v xml:space="preserve">Volvo </v>
      </c>
      <c r="H13" t="str">
        <f t="shared" si="2"/>
        <v>FE</v>
      </c>
      <c r="J13" t="s">
        <v>240</v>
      </c>
      <c r="K13" s="5" t="s">
        <v>185</v>
      </c>
      <c r="L13" t="s">
        <v>238</v>
      </c>
    </row>
    <row r="14" spans="1:12" x14ac:dyDescent="0.25">
      <c r="A14" s="1" t="s">
        <v>25</v>
      </c>
      <c r="B14">
        <v>2009</v>
      </c>
      <c r="C14">
        <v>68000</v>
      </c>
      <c r="D14" s="1" t="s">
        <v>26</v>
      </c>
      <c r="E14">
        <v>992600</v>
      </c>
      <c r="F14">
        <f t="shared" si="0"/>
        <v>6</v>
      </c>
      <c r="G14" t="str">
        <f t="shared" si="1"/>
        <v xml:space="preserve">Iveco </v>
      </c>
      <c r="H14" t="str">
        <f t="shared" si="2"/>
        <v>100E</v>
      </c>
      <c r="K14" s="6" t="s">
        <v>230</v>
      </c>
      <c r="L14" s="7">
        <v>273239.59999999998</v>
      </c>
    </row>
    <row r="15" spans="1:12" x14ac:dyDescent="0.25">
      <c r="A15" s="1" t="s">
        <v>16</v>
      </c>
      <c r="B15">
        <v>2009</v>
      </c>
      <c r="C15">
        <v>49411</v>
      </c>
      <c r="D15" s="1" t="s">
        <v>27</v>
      </c>
      <c r="E15">
        <v>186000</v>
      </c>
      <c r="F15">
        <f t="shared" si="0"/>
        <v>6</v>
      </c>
      <c r="G15" t="str">
        <f t="shared" si="1"/>
        <v xml:space="preserve">Volvo </v>
      </c>
      <c r="H15" t="str">
        <f t="shared" si="2"/>
        <v>FE</v>
      </c>
      <c r="K15" s="6" t="s">
        <v>231</v>
      </c>
      <c r="L15" s="7">
        <v>657434.5</v>
      </c>
    </row>
    <row r="16" spans="1:12" x14ac:dyDescent="0.25">
      <c r="A16" s="1" t="s">
        <v>28</v>
      </c>
      <c r="B16">
        <v>2009</v>
      </c>
      <c r="C16">
        <v>67900</v>
      </c>
      <c r="D16" s="1" t="s">
        <v>29</v>
      </c>
      <c r="E16">
        <v>850000</v>
      </c>
      <c r="F16">
        <f t="shared" si="0"/>
        <v>7</v>
      </c>
      <c r="G16" t="str">
        <f t="shared" si="1"/>
        <v xml:space="preserve">Scania </v>
      </c>
      <c r="H16" t="str">
        <f t="shared" si="2"/>
        <v>L94</v>
      </c>
      <c r="K16" s="6" t="s">
        <v>232</v>
      </c>
      <c r="L16" s="7">
        <v>289637.27777777775</v>
      </c>
    </row>
    <row r="17" spans="1:12" x14ac:dyDescent="0.25">
      <c r="A17" s="1" t="s">
        <v>16</v>
      </c>
      <c r="B17">
        <v>2009</v>
      </c>
      <c r="C17">
        <v>65000</v>
      </c>
      <c r="D17" s="1" t="s">
        <v>30</v>
      </c>
      <c r="E17">
        <v>740000</v>
      </c>
      <c r="F17">
        <f t="shared" si="0"/>
        <v>6</v>
      </c>
      <c r="G17" t="str">
        <f t="shared" si="1"/>
        <v xml:space="preserve">Volvo </v>
      </c>
      <c r="H17" t="str">
        <f t="shared" si="2"/>
        <v>FE</v>
      </c>
      <c r="K17" s="6" t="s">
        <v>233</v>
      </c>
      <c r="L17" s="7">
        <v>486545.8823529412</v>
      </c>
    </row>
    <row r="18" spans="1:12" x14ac:dyDescent="0.25">
      <c r="A18" s="1" t="s">
        <v>28</v>
      </c>
      <c r="B18">
        <v>2009</v>
      </c>
      <c r="C18">
        <v>68900</v>
      </c>
      <c r="D18" s="1" t="s">
        <v>31</v>
      </c>
      <c r="E18">
        <v>846000</v>
      </c>
      <c r="F18">
        <f t="shared" si="0"/>
        <v>7</v>
      </c>
      <c r="G18" t="str">
        <f t="shared" si="1"/>
        <v xml:space="preserve">Scania </v>
      </c>
      <c r="H18" t="str">
        <f t="shared" si="2"/>
        <v>L94</v>
      </c>
      <c r="K18" s="6" t="s">
        <v>234</v>
      </c>
      <c r="L18" s="7">
        <v>519936.0588235294</v>
      </c>
    </row>
    <row r="19" spans="1:12" x14ac:dyDescent="0.25">
      <c r="A19" s="1" t="s">
        <v>18</v>
      </c>
      <c r="B19">
        <v>2009</v>
      </c>
      <c r="C19">
        <v>59000</v>
      </c>
      <c r="D19" s="1" t="s">
        <v>32</v>
      </c>
      <c r="E19">
        <v>302000</v>
      </c>
      <c r="F19">
        <f t="shared" si="0"/>
        <v>6</v>
      </c>
      <c r="G19" t="str">
        <f t="shared" si="1"/>
        <v xml:space="preserve">Volvo </v>
      </c>
      <c r="H19" t="str">
        <f t="shared" si="2"/>
        <v>FM</v>
      </c>
      <c r="K19" s="6" t="s">
        <v>235</v>
      </c>
      <c r="L19" s="7">
        <v>557117.6470588235</v>
      </c>
    </row>
    <row r="20" spans="1:12" x14ac:dyDescent="0.25">
      <c r="A20" s="1" t="s">
        <v>33</v>
      </c>
      <c r="B20">
        <v>2009</v>
      </c>
      <c r="C20">
        <v>77000</v>
      </c>
      <c r="D20" s="1" t="s">
        <v>34</v>
      </c>
      <c r="E20">
        <v>846000</v>
      </c>
      <c r="F20">
        <f t="shared" si="0"/>
        <v>8</v>
      </c>
      <c r="G20" t="str">
        <f t="shared" si="1"/>
        <v xml:space="preserve">Renault </v>
      </c>
      <c r="H20" t="str">
        <f t="shared" si="2"/>
        <v>Premium</v>
      </c>
      <c r="K20" s="6" t="s">
        <v>236</v>
      </c>
      <c r="L20" s="7">
        <v>307130.4347826087</v>
      </c>
    </row>
    <row r="21" spans="1:12" x14ac:dyDescent="0.25">
      <c r="A21" s="1" t="s">
        <v>35</v>
      </c>
      <c r="B21">
        <v>2009</v>
      </c>
      <c r="C21">
        <v>85000</v>
      </c>
      <c r="D21" s="1" t="s">
        <v>36</v>
      </c>
      <c r="E21">
        <v>946000</v>
      </c>
      <c r="F21">
        <f t="shared" si="0"/>
        <v>9</v>
      </c>
      <c r="G21" t="str">
        <f t="shared" si="1"/>
        <v xml:space="preserve">Mercedes </v>
      </c>
      <c r="H21" t="str">
        <f t="shared" si="2"/>
        <v>Atego</v>
      </c>
      <c r="K21" s="6" t="s">
        <v>186</v>
      </c>
      <c r="L21" s="7">
        <v>410037.80597014923</v>
      </c>
    </row>
    <row r="22" spans="1:12" x14ac:dyDescent="0.25">
      <c r="A22" s="1" t="s">
        <v>37</v>
      </c>
      <c r="B22">
        <v>2009</v>
      </c>
      <c r="C22">
        <v>79000</v>
      </c>
      <c r="D22" s="1" t="s">
        <v>38</v>
      </c>
      <c r="E22">
        <v>390000</v>
      </c>
      <c r="F22">
        <f t="shared" si="0"/>
        <v>7</v>
      </c>
      <c r="G22" t="str">
        <f t="shared" si="1"/>
        <v xml:space="preserve">Scania </v>
      </c>
      <c r="H22" t="str">
        <f t="shared" si="2"/>
        <v>M93</v>
      </c>
    </row>
    <row r="23" spans="1:12" x14ac:dyDescent="0.25">
      <c r="A23" s="1" t="s">
        <v>37</v>
      </c>
      <c r="B23">
        <v>2009</v>
      </c>
      <c r="C23">
        <v>79000</v>
      </c>
      <c r="D23" s="1" t="s">
        <v>39</v>
      </c>
      <c r="E23">
        <v>390000</v>
      </c>
      <c r="F23">
        <f t="shared" si="0"/>
        <v>7</v>
      </c>
      <c r="G23" t="str">
        <f t="shared" si="1"/>
        <v xml:space="preserve">Scania </v>
      </c>
      <c r="H23" t="str">
        <f t="shared" si="2"/>
        <v>M93</v>
      </c>
    </row>
    <row r="24" spans="1:12" x14ac:dyDescent="0.25">
      <c r="A24" s="1" t="s">
        <v>20</v>
      </c>
      <c r="B24">
        <v>2009</v>
      </c>
      <c r="C24">
        <v>83000</v>
      </c>
      <c r="D24" s="1" t="s">
        <v>40</v>
      </c>
      <c r="E24">
        <v>270000</v>
      </c>
      <c r="F24">
        <f t="shared" si="0"/>
        <v>6</v>
      </c>
      <c r="G24" t="str">
        <f t="shared" si="1"/>
        <v xml:space="preserve">Volvo </v>
      </c>
      <c r="H24" t="str">
        <f t="shared" si="2"/>
        <v>FMX</v>
      </c>
    </row>
    <row r="25" spans="1:12" x14ac:dyDescent="0.25">
      <c r="A25" s="1" t="s">
        <v>41</v>
      </c>
      <c r="B25">
        <v>2009</v>
      </c>
      <c r="C25">
        <v>86133</v>
      </c>
      <c r="D25" s="1" t="s">
        <v>42</v>
      </c>
      <c r="E25">
        <v>380000</v>
      </c>
      <c r="F25">
        <f t="shared" si="0"/>
        <v>6</v>
      </c>
      <c r="G25" t="str">
        <f t="shared" si="1"/>
        <v xml:space="preserve">Iveco </v>
      </c>
      <c r="H25" t="str">
        <f t="shared" si="2"/>
        <v>EuroCargo</v>
      </c>
    </row>
    <row r="26" spans="1:12" x14ac:dyDescent="0.25">
      <c r="A26" s="1" t="s">
        <v>22</v>
      </c>
      <c r="B26">
        <v>2009</v>
      </c>
      <c r="C26">
        <v>90000</v>
      </c>
      <c r="D26" s="1" t="s">
        <v>43</v>
      </c>
      <c r="E26">
        <v>301000</v>
      </c>
      <c r="F26">
        <f t="shared" si="0"/>
        <v>6</v>
      </c>
      <c r="G26" t="str">
        <f t="shared" si="1"/>
        <v xml:space="preserve">Volvo </v>
      </c>
      <c r="H26" t="str">
        <f t="shared" si="2"/>
        <v>FH</v>
      </c>
    </row>
    <row r="27" spans="1:12" x14ac:dyDescent="0.25">
      <c r="A27" s="1" t="s">
        <v>35</v>
      </c>
      <c r="B27">
        <v>2009</v>
      </c>
      <c r="C27">
        <v>91000</v>
      </c>
      <c r="D27" s="1" t="s">
        <v>44</v>
      </c>
      <c r="E27">
        <v>360000</v>
      </c>
      <c r="F27">
        <f t="shared" si="0"/>
        <v>9</v>
      </c>
      <c r="G27" t="str">
        <f t="shared" si="1"/>
        <v xml:space="preserve">Mercedes </v>
      </c>
      <c r="H27" t="str">
        <f t="shared" si="2"/>
        <v>Atego</v>
      </c>
    </row>
    <row r="28" spans="1:12" x14ac:dyDescent="0.25">
      <c r="A28" s="1" t="s">
        <v>45</v>
      </c>
      <c r="B28">
        <v>2009</v>
      </c>
      <c r="C28">
        <v>114400</v>
      </c>
      <c r="D28" s="1" t="s">
        <v>46</v>
      </c>
      <c r="E28">
        <v>226000</v>
      </c>
      <c r="F28">
        <f t="shared" si="0"/>
        <v>4</v>
      </c>
      <c r="G28" t="str">
        <f t="shared" si="1"/>
        <v xml:space="preserve">MAN </v>
      </c>
      <c r="H28" t="str">
        <f t="shared" si="2"/>
        <v>TGL</v>
      </c>
    </row>
    <row r="29" spans="1:12" x14ac:dyDescent="0.25">
      <c r="A29" s="1" t="s">
        <v>47</v>
      </c>
      <c r="B29">
        <v>2009</v>
      </c>
      <c r="C29">
        <v>134000</v>
      </c>
      <c r="D29" s="1" t="s">
        <v>48</v>
      </c>
      <c r="E29">
        <v>482000</v>
      </c>
      <c r="F29">
        <f t="shared" si="0"/>
        <v>6</v>
      </c>
      <c r="G29" t="str">
        <f t="shared" si="1"/>
        <v xml:space="preserve">Volvo </v>
      </c>
      <c r="H29" t="str">
        <f t="shared" si="2"/>
        <v>FL</v>
      </c>
    </row>
    <row r="30" spans="1:12" x14ac:dyDescent="0.25">
      <c r="A30" s="1" t="s">
        <v>47</v>
      </c>
      <c r="B30">
        <v>2009</v>
      </c>
      <c r="C30">
        <v>135000</v>
      </c>
      <c r="D30" s="1" t="s">
        <v>49</v>
      </c>
      <c r="E30">
        <v>478000</v>
      </c>
      <c r="F30">
        <f t="shared" si="0"/>
        <v>6</v>
      </c>
      <c r="G30" t="str">
        <f t="shared" si="1"/>
        <v xml:space="preserve">Volvo </v>
      </c>
      <c r="H30" t="str">
        <f t="shared" si="2"/>
        <v>FL</v>
      </c>
    </row>
    <row r="31" spans="1:12" x14ac:dyDescent="0.25">
      <c r="A31" s="1" t="s">
        <v>50</v>
      </c>
      <c r="B31">
        <v>2009</v>
      </c>
      <c r="C31">
        <v>131780</v>
      </c>
      <c r="D31" s="1" t="s">
        <v>51</v>
      </c>
      <c r="E31">
        <v>306000</v>
      </c>
      <c r="F31">
        <f t="shared" si="0"/>
        <v>4</v>
      </c>
      <c r="G31" t="str">
        <f t="shared" si="1"/>
        <v xml:space="preserve">DAF </v>
      </c>
      <c r="H31" t="str">
        <f t="shared" si="2"/>
        <v>LF45</v>
      </c>
    </row>
    <row r="32" spans="1:12" x14ac:dyDescent="0.25">
      <c r="A32" s="1" t="s">
        <v>45</v>
      </c>
      <c r="B32">
        <v>2009</v>
      </c>
      <c r="C32">
        <v>159000</v>
      </c>
      <c r="D32" s="1" t="s">
        <v>52</v>
      </c>
      <c r="E32">
        <v>403000</v>
      </c>
      <c r="F32">
        <f t="shared" si="0"/>
        <v>4</v>
      </c>
      <c r="G32" t="str">
        <f t="shared" si="1"/>
        <v xml:space="preserve">MAN </v>
      </c>
      <c r="H32" t="str">
        <f t="shared" si="2"/>
        <v>TGL</v>
      </c>
    </row>
    <row r="33" spans="1:8" x14ac:dyDescent="0.25">
      <c r="A33" s="1" t="s">
        <v>33</v>
      </c>
      <c r="B33">
        <v>2009</v>
      </c>
      <c r="C33">
        <v>162800</v>
      </c>
      <c r="D33" s="1" t="s">
        <v>53</v>
      </c>
      <c r="E33">
        <v>370000</v>
      </c>
      <c r="F33">
        <f t="shared" si="0"/>
        <v>8</v>
      </c>
      <c r="G33" t="str">
        <f t="shared" si="1"/>
        <v xml:space="preserve">Renault </v>
      </c>
      <c r="H33" t="str">
        <f t="shared" si="2"/>
        <v>Premium</v>
      </c>
    </row>
    <row r="34" spans="1:8" x14ac:dyDescent="0.25">
      <c r="A34" s="1" t="s">
        <v>54</v>
      </c>
      <c r="B34">
        <v>2009</v>
      </c>
      <c r="C34">
        <v>168800</v>
      </c>
      <c r="D34" s="1" t="s">
        <v>55</v>
      </c>
      <c r="E34">
        <v>186300</v>
      </c>
      <c r="F34">
        <f t="shared" si="0"/>
        <v>4</v>
      </c>
      <c r="G34" t="str">
        <f t="shared" si="1"/>
        <v xml:space="preserve">MAN </v>
      </c>
      <c r="H34" t="str">
        <f t="shared" si="2"/>
        <v>TGA41</v>
      </c>
    </row>
    <row r="35" spans="1:8" x14ac:dyDescent="0.25">
      <c r="A35" s="1" t="s">
        <v>56</v>
      </c>
      <c r="B35">
        <v>2009</v>
      </c>
      <c r="C35">
        <v>195370</v>
      </c>
      <c r="D35" s="1" t="s">
        <v>57</v>
      </c>
      <c r="E35">
        <v>290000</v>
      </c>
      <c r="F35">
        <f t="shared" si="0"/>
        <v>4</v>
      </c>
      <c r="G35" t="str">
        <f t="shared" si="1"/>
        <v xml:space="preserve">MAN </v>
      </c>
      <c r="H35" t="str">
        <f t="shared" si="2"/>
        <v>TGA33</v>
      </c>
    </row>
    <row r="36" spans="1:8" x14ac:dyDescent="0.25">
      <c r="A36" s="1" t="s">
        <v>58</v>
      </c>
      <c r="B36">
        <v>2009</v>
      </c>
      <c r="C36">
        <v>195340</v>
      </c>
      <c r="D36" s="1" t="s">
        <v>59</v>
      </c>
      <c r="E36">
        <v>190000</v>
      </c>
      <c r="F36">
        <f t="shared" si="0"/>
        <v>4</v>
      </c>
      <c r="G36" t="str">
        <f t="shared" si="1"/>
        <v xml:space="preserve">DAF </v>
      </c>
      <c r="H36" t="str">
        <f t="shared" si="2"/>
        <v>CF85</v>
      </c>
    </row>
    <row r="37" spans="1:8" x14ac:dyDescent="0.25">
      <c r="A37" s="1" t="s">
        <v>60</v>
      </c>
      <c r="B37">
        <v>2009</v>
      </c>
      <c r="C37">
        <v>230000</v>
      </c>
      <c r="D37" s="1" t="s">
        <v>61</v>
      </c>
      <c r="E37">
        <v>305000</v>
      </c>
      <c r="F37">
        <f t="shared" si="0"/>
        <v>9</v>
      </c>
      <c r="G37" t="str">
        <f t="shared" si="1"/>
        <v xml:space="preserve">Mercedes </v>
      </c>
      <c r="H37" t="str">
        <f t="shared" si="2"/>
        <v>Sided</v>
      </c>
    </row>
    <row r="38" spans="1:8" x14ac:dyDescent="0.25">
      <c r="A38" s="1" t="s">
        <v>62</v>
      </c>
      <c r="B38">
        <v>2009</v>
      </c>
      <c r="C38">
        <v>291000</v>
      </c>
      <c r="D38" s="1" t="s">
        <v>63</v>
      </c>
      <c r="E38">
        <v>166000</v>
      </c>
      <c r="F38">
        <f t="shared" si="0"/>
        <v>9</v>
      </c>
      <c r="G38" t="str">
        <f t="shared" si="1"/>
        <v xml:space="preserve">Mercedes </v>
      </c>
      <c r="H38" t="str">
        <f t="shared" si="2"/>
        <v>Actros</v>
      </c>
    </row>
    <row r="39" spans="1:8" x14ac:dyDescent="0.25">
      <c r="A39" s="1" t="s">
        <v>50</v>
      </c>
      <c r="B39">
        <v>2010</v>
      </c>
      <c r="C39">
        <v>37000</v>
      </c>
      <c r="D39" s="1" t="s">
        <v>64</v>
      </c>
      <c r="E39">
        <v>978000</v>
      </c>
      <c r="F39">
        <f t="shared" si="0"/>
        <v>4</v>
      </c>
      <c r="G39" t="str">
        <f t="shared" si="1"/>
        <v xml:space="preserve">DAF </v>
      </c>
      <c r="H39" t="str">
        <f t="shared" si="2"/>
        <v>LF45</v>
      </c>
    </row>
    <row r="40" spans="1:8" x14ac:dyDescent="0.25">
      <c r="A40" s="1" t="s">
        <v>50</v>
      </c>
      <c r="B40">
        <v>2010</v>
      </c>
      <c r="C40">
        <v>40830</v>
      </c>
      <c r="D40" s="1" t="s">
        <v>65</v>
      </c>
      <c r="E40">
        <v>326000</v>
      </c>
      <c r="F40">
        <f t="shared" si="0"/>
        <v>4</v>
      </c>
      <c r="G40" t="str">
        <f t="shared" si="1"/>
        <v xml:space="preserve">DAF </v>
      </c>
      <c r="H40" t="str">
        <f t="shared" si="2"/>
        <v>LF45</v>
      </c>
    </row>
    <row r="41" spans="1:8" x14ac:dyDescent="0.25">
      <c r="A41" s="1" t="s">
        <v>16</v>
      </c>
      <c r="B41">
        <v>2010</v>
      </c>
      <c r="C41">
        <v>66000</v>
      </c>
      <c r="D41" s="1" t="s">
        <v>66</v>
      </c>
      <c r="E41">
        <v>736000</v>
      </c>
      <c r="F41">
        <f t="shared" si="0"/>
        <v>6</v>
      </c>
      <c r="G41" t="str">
        <f t="shared" si="1"/>
        <v xml:space="preserve">Volvo </v>
      </c>
      <c r="H41" t="str">
        <f t="shared" si="2"/>
        <v>FE</v>
      </c>
    </row>
    <row r="42" spans="1:8" x14ac:dyDescent="0.25">
      <c r="A42" s="1" t="s">
        <v>67</v>
      </c>
      <c r="B42">
        <v>2010</v>
      </c>
      <c r="C42">
        <v>60000</v>
      </c>
      <c r="D42" s="1" t="s">
        <v>68</v>
      </c>
      <c r="E42">
        <v>99250</v>
      </c>
      <c r="F42">
        <f t="shared" si="0"/>
        <v>8</v>
      </c>
      <c r="G42" t="str">
        <f t="shared" si="1"/>
        <v xml:space="preserve">Renault </v>
      </c>
      <c r="H42" t="str">
        <f t="shared" si="2"/>
        <v>Midlum</v>
      </c>
    </row>
    <row r="43" spans="1:8" x14ac:dyDescent="0.25">
      <c r="A43" s="1" t="s">
        <v>35</v>
      </c>
      <c r="B43">
        <v>2010</v>
      </c>
      <c r="C43">
        <v>84000</v>
      </c>
      <c r="D43" s="1" t="s">
        <v>69</v>
      </c>
      <c r="E43">
        <v>950000</v>
      </c>
      <c r="F43">
        <f t="shared" si="0"/>
        <v>9</v>
      </c>
      <c r="G43" t="str">
        <f t="shared" si="1"/>
        <v xml:space="preserve">Mercedes </v>
      </c>
      <c r="H43" t="str">
        <f t="shared" si="2"/>
        <v>Atego</v>
      </c>
    </row>
    <row r="44" spans="1:8" x14ac:dyDescent="0.25">
      <c r="A44" s="1" t="s">
        <v>25</v>
      </c>
      <c r="B44">
        <v>2010</v>
      </c>
      <c r="C44">
        <v>67000</v>
      </c>
      <c r="D44" s="1" t="s">
        <v>70</v>
      </c>
      <c r="E44">
        <v>103260</v>
      </c>
      <c r="F44">
        <f t="shared" si="0"/>
        <v>6</v>
      </c>
      <c r="G44" t="str">
        <f t="shared" si="1"/>
        <v xml:space="preserve">Iveco </v>
      </c>
      <c r="H44" t="str">
        <f t="shared" si="2"/>
        <v>100E</v>
      </c>
    </row>
    <row r="45" spans="1:8" x14ac:dyDescent="0.25">
      <c r="A45" s="1" t="s">
        <v>71</v>
      </c>
      <c r="B45">
        <v>2010</v>
      </c>
      <c r="C45">
        <v>75300</v>
      </c>
      <c r="D45" s="1" t="s">
        <v>72</v>
      </c>
      <c r="E45">
        <v>302000</v>
      </c>
      <c r="F45">
        <f t="shared" si="0"/>
        <v>8</v>
      </c>
      <c r="G45" t="str">
        <f t="shared" si="1"/>
        <v xml:space="preserve">Renault </v>
      </c>
      <c r="H45" t="str">
        <f t="shared" si="2"/>
        <v>D10</v>
      </c>
    </row>
    <row r="46" spans="1:8" x14ac:dyDescent="0.25">
      <c r="A46" s="1" t="s">
        <v>20</v>
      </c>
      <c r="B46">
        <v>2010</v>
      </c>
      <c r="C46">
        <v>84000</v>
      </c>
      <c r="D46" s="1" t="s">
        <v>73</v>
      </c>
      <c r="E46">
        <v>266000</v>
      </c>
      <c r="F46">
        <f t="shared" si="0"/>
        <v>6</v>
      </c>
      <c r="G46" t="str">
        <f t="shared" si="1"/>
        <v xml:space="preserve">Volvo </v>
      </c>
      <c r="H46" t="str">
        <f t="shared" si="2"/>
        <v>FMX</v>
      </c>
    </row>
    <row r="47" spans="1:8" x14ac:dyDescent="0.25">
      <c r="A47" s="1" t="s">
        <v>35</v>
      </c>
      <c r="B47">
        <v>2010</v>
      </c>
      <c r="C47">
        <v>92000</v>
      </c>
      <c r="D47" s="1" t="s">
        <v>74</v>
      </c>
      <c r="E47">
        <v>356000</v>
      </c>
      <c r="F47">
        <f t="shared" si="0"/>
        <v>9</v>
      </c>
      <c r="G47" t="str">
        <f t="shared" si="1"/>
        <v xml:space="preserve">Mercedes </v>
      </c>
      <c r="H47" t="str">
        <f t="shared" si="2"/>
        <v>Atego</v>
      </c>
    </row>
    <row r="48" spans="1:8" x14ac:dyDescent="0.25">
      <c r="A48" s="1" t="s">
        <v>45</v>
      </c>
      <c r="B48">
        <v>2010</v>
      </c>
      <c r="C48">
        <v>89000</v>
      </c>
      <c r="D48" s="1" t="s">
        <v>75</v>
      </c>
      <c r="E48">
        <v>266000</v>
      </c>
      <c r="F48">
        <f t="shared" si="0"/>
        <v>4</v>
      </c>
      <c r="G48" t="str">
        <f t="shared" si="1"/>
        <v xml:space="preserve">MAN </v>
      </c>
      <c r="H48" t="str">
        <f t="shared" si="2"/>
        <v>TGL</v>
      </c>
    </row>
    <row r="49" spans="1:8" x14ac:dyDescent="0.25">
      <c r="A49" s="1" t="s">
        <v>76</v>
      </c>
      <c r="B49">
        <v>2010</v>
      </c>
      <c r="C49">
        <v>94000</v>
      </c>
      <c r="D49" s="1" t="s">
        <v>77</v>
      </c>
      <c r="E49">
        <v>91000</v>
      </c>
      <c r="F49">
        <f t="shared" si="0"/>
        <v>4</v>
      </c>
      <c r="G49" t="str">
        <f t="shared" si="1"/>
        <v xml:space="preserve">DAF </v>
      </c>
      <c r="H49" t="str">
        <f t="shared" si="2"/>
        <v>CF75</v>
      </c>
    </row>
    <row r="50" spans="1:8" x14ac:dyDescent="0.25">
      <c r="A50" s="1" t="s">
        <v>45</v>
      </c>
      <c r="B50">
        <v>2010</v>
      </c>
      <c r="C50">
        <v>113400</v>
      </c>
      <c r="D50" s="1" t="s">
        <v>78</v>
      </c>
      <c r="E50">
        <v>230000</v>
      </c>
      <c r="F50">
        <f t="shared" si="0"/>
        <v>4</v>
      </c>
      <c r="G50" t="str">
        <f t="shared" si="1"/>
        <v xml:space="preserve">MAN </v>
      </c>
      <c r="H50" t="str">
        <f t="shared" si="2"/>
        <v>TGL</v>
      </c>
    </row>
    <row r="51" spans="1:8" x14ac:dyDescent="0.25">
      <c r="A51" s="1" t="s">
        <v>79</v>
      </c>
      <c r="B51">
        <v>2010</v>
      </c>
      <c r="C51">
        <v>135000</v>
      </c>
      <c r="D51" s="1" t="s">
        <v>80</v>
      </c>
      <c r="E51">
        <v>251000</v>
      </c>
      <c r="F51">
        <f t="shared" si="0"/>
        <v>4</v>
      </c>
      <c r="G51" t="str">
        <f t="shared" si="1"/>
        <v xml:space="preserve">DAF </v>
      </c>
      <c r="H51" t="str">
        <f t="shared" si="2"/>
        <v>CF65</v>
      </c>
    </row>
    <row r="52" spans="1:8" x14ac:dyDescent="0.25">
      <c r="A52" s="1" t="s">
        <v>81</v>
      </c>
      <c r="B52">
        <v>2010</v>
      </c>
      <c r="C52">
        <v>160000</v>
      </c>
      <c r="D52" s="1" t="s">
        <v>82</v>
      </c>
      <c r="E52">
        <v>263000</v>
      </c>
      <c r="F52">
        <f t="shared" si="0"/>
        <v>6</v>
      </c>
      <c r="G52" t="str">
        <f t="shared" si="1"/>
        <v xml:space="preserve">Iveco </v>
      </c>
      <c r="H52" t="str">
        <f t="shared" si="2"/>
        <v>TrakkerEuro5</v>
      </c>
    </row>
    <row r="53" spans="1:8" x14ac:dyDescent="0.25">
      <c r="A53" s="1" t="s">
        <v>83</v>
      </c>
      <c r="B53">
        <v>2010</v>
      </c>
      <c r="C53">
        <v>265000</v>
      </c>
      <c r="D53" s="1" t="s">
        <v>84</v>
      </c>
      <c r="E53">
        <v>930000</v>
      </c>
      <c r="F53">
        <f t="shared" si="0"/>
        <v>8</v>
      </c>
      <c r="G53" t="str">
        <f t="shared" si="1"/>
        <v xml:space="preserve">Renault </v>
      </c>
      <c r="H53" t="str">
        <f t="shared" si="2"/>
        <v>Magnum</v>
      </c>
    </row>
    <row r="54" spans="1:8" x14ac:dyDescent="0.25">
      <c r="A54" s="1" t="s">
        <v>83</v>
      </c>
      <c r="B54">
        <v>2010</v>
      </c>
      <c r="C54">
        <v>265000</v>
      </c>
      <c r="D54" s="1" t="s">
        <v>85</v>
      </c>
      <c r="E54">
        <v>912000</v>
      </c>
      <c r="F54">
        <f t="shared" si="0"/>
        <v>8</v>
      </c>
      <c r="G54" t="str">
        <f t="shared" si="1"/>
        <v xml:space="preserve">Renault </v>
      </c>
      <c r="H54" t="str">
        <f t="shared" si="2"/>
        <v>Magnum</v>
      </c>
    </row>
    <row r="55" spans="1:8" x14ac:dyDescent="0.25">
      <c r="A55" s="1" t="s">
        <v>83</v>
      </c>
      <c r="B55">
        <v>2010</v>
      </c>
      <c r="C55">
        <v>265000</v>
      </c>
      <c r="D55" s="1" t="s">
        <v>86</v>
      </c>
      <c r="E55">
        <v>856000</v>
      </c>
      <c r="F55">
        <f t="shared" si="0"/>
        <v>8</v>
      </c>
      <c r="G55" t="str">
        <f t="shared" si="1"/>
        <v xml:space="preserve">Renault </v>
      </c>
      <c r="H55" t="str">
        <f t="shared" si="2"/>
        <v>Magnum</v>
      </c>
    </row>
    <row r="56" spans="1:8" x14ac:dyDescent="0.25">
      <c r="A56" s="1" t="s">
        <v>33</v>
      </c>
      <c r="B56">
        <v>2010</v>
      </c>
      <c r="C56">
        <v>230000</v>
      </c>
      <c r="D56" s="1" t="s">
        <v>87</v>
      </c>
      <c r="E56">
        <v>455000</v>
      </c>
      <c r="F56">
        <f t="shared" si="0"/>
        <v>8</v>
      </c>
      <c r="G56" t="str">
        <f t="shared" si="1"/>
        <v xml:space="preserve">Renault </v>
      </c>
      <c r="H56" t="str">
        <f t="shared" si="2"/>
        <v>Premium</v>
      </c>
    </row>
    <row r="57" spans="1:8" x14ac:dyDescent="0.25">
      <c r="A57" s="1" t="s">
        <v>60</v>
      </c>
      <c r="B57">
        <v>2010</v>
      </c>
      <c r="C57">
        <v>231000</v>
      </c>
      <c r="D57" s="1" t="s">
        <v>88</v>
      </c>
      <c r="E57">
        <v>301000</v>
      </c>
      <c r="F57">
        <f t="shared" si="0"/>
        <v>9</v>
      </c>
      <c r="G57" t="str">
        <f t="shared" si="1"/>
        <v xml:space="preserve">Mercedes </v>
      </c>
      <c r="H57" t="str">
        <f t="shared" si="2"/>
        <v>Sided</v>
      </c>
    </row>
    <row r="58" spans="1:8" x14ac:dyDescent="0.25">
      <c r="A58" s="1" t="s">
        <v>62</v>
      </c>
      <c r="B58">
        <v>2010</v>
      </c>
      <c r="C58">
        <v>257000</v>
      </c>
      <c r="D58" s="1" t="s">
        <v>89</v>
      </c>
      <c r="E58">
        <v>164700</v>
      </c>
      <c r="F58">
        <f t="shared" si="0"/>
        <v>9</v>
      </c>
      <c r="G58" t="str">
        <f t="shared" si="1"/>
        <v xml:space="preserve">Mercedes </v>
      </c>
      <c r="H58" t="str">
        <f t="shared" si="2"/>
        <v>Actros</v>
      </c>
    </row>
    <row r="59" spans="1:8" x14ac:dyDescent="0.25">
      <c r="A59" s="1" t="s">
        <v>50</v>
      </c>
      <c r="B59">
        <v>2011</v>
      </c>
      <c r="C59">
        <v>38000</v>
      </c>
      <c r="D59" s="1" t="s">
        <v>90</v>
      </c>
      <c r="E59">
        <v>574000</v>
      </c>
      <c r="F59">
        <f t="shared" si="0"/>
        <v>4</v>
      </c>
      <c r="G59" t="str">
        <f t="shared" si="1"/>
        <v xml:space="preserve">DAF </v>
      </c>
      <c r="H59" t="str">
        <f t="shared" si="2"/>
        <v>LF45</v>
      </c>
    </row>
    <row r="60" spans="1:8" x14ac:dyDescent="0.25">
      <c r="A60" s="1" t="s">
        <v>91</v>
      </c>
      <c r="B60">
        <v>2011</v>
      </c>
      <c r="C60">
        <v>56700</v>
      </c>
      <c r="D60" s="1" t="s">
        <v>92</v>
      </c>
      <c r="E60">
        <v>290000</v>
      </c>
      <c r="F60">
        <f t="shared" si="0"/>
        <v>8</v>
      </c>
      <c r="G60" t="str">
        <f t="shared" si="1"/>
        <v xml:space="preserve">Renault </v>
      </c>
      <c r="H60" t="str">
        <f t="shared" si="2"/>
        <v>R385</v>
      </c>
    </row>
    <row r="61" spans="1:8" x14ac:dyDescent="0.25">
      <c r="A61" s="1" t="s">
        <v>91</v>
      </c>
      <c r="B61">
        <v>2011</v>
      </c>
      <c r="C61">
        <v>57700</v>
      </c>
      <c r="D61" s="1" t="s">
        <v>93</v>
      </c>
      <c r="E61">
        <v>286000</v>
      </c>
      <c r="F61">
        <f t="shared" si="0"/>
        <v>8</v>
      </c>
      <c r="G61" t="str">
        <f t="shared" si="1"/>
        <v xml:space="preserve">Renault </v>
      </c>
      <c r="H61" t="str">
        <f t="shared" si="2"/>
        <v>R385</v>
      </c>
    </row>
    <row r="62" spans="1:8" x14ac:dyDescent="0.25">
      <c r="A62" s="1" t="s">
        <v>67</v>
      </c>
      <c r="B62">
        <v>2011</v>
      </c>
      <c r="C62">
        <v>59000</v>
      </c>
      <c r="D62" s="1" t="s">
        <v>94</v>
      </c>
      <c r="E62">
        <v>103250</v>
      </c>
      <c r="F62">
        <f t="shared" si="0"/>
        <v>8</v>
      </c>
      <c r="G62" t="str">
        <f t="shared" si="1"/>
        <v xml:space="preserve">Renault </v>
      </c>
      <c r="H62" t="str">
        <f t="shared" si="2"/>
        <v>Midlum</v>
      </c>
    </row>
    <row r="63" spans="1:8" x14ac:dyDescent="0.25">
      <c r="A63" s="1" t="s">
        <v>71</v>
      </c>
      <c r="B63">
        <v>2011</v>
      </c>
      <c r="C63">
        <v>74300</v>
      </c>
      <c r="D63" s="1" t="s">
        <v>95</v>
      </c>
      <c r="E63">
        <v>306000</v>
      </c>
      <c r="F63">
        <f t="shared" si="0"/>
        <v>8</v>
      </c>
      <c r="G63" t="str">
        <f t="shared" si="1"/>
        <v xml:space="preserve">Renault </v>
      </c>
      <c r="H63" t="str">
        <f t="shared" si="2"/>
        <v>D10</v>
      </c>
    </row>
    <row r="64" spans="1:8" x14ac:dyDescent="0.25">
      <c r="A64" s="1" t="s">
        <v>62</v>
      </c>
      <c r="B64">
        <v>2011</v>
      </c>
      <c r="C64">
        <v>210000</v>
      </c>
      <c r="D64" s="1" t="s">
        <v>96</v>
      </c>
      <c r="E64">
        <v>780000</v>
      </c>
      <c r="F64">
        <f t="shared" si="0"/>
        <v>9</v>
      </c>
      <c r="G64" t="str">
        <f t="shared" si="1"/>
        <v xml:space="preserve">Mercedes </v>
      </c>
      <c r="H64" t="str">
        <f t="shared" si="2"/>
        <v>Actros</v>
      </c>
    </row>
    <row r="65" spans="1:8" x14ac:dyDescent="0.25">
      <c r="A65" s="1" t="s">
        <v>62</v>
      </c>
      <c r="B65">
        <v>2011</v>
      </c>
      <c r="C65">
        <v>210000</v>
      </c>
      <c r="D65" s="1" t="s">
        <v>97</v>
      </c>
      <c r="E65">
        <v>760300</v>
      </c>
      <c r="F65">
        <f t="shared" si="0"/>
        <v>9</v>
      </c>
      <c r="G65" t="str">
        <f t="shared" si="1"/>
        <v xml:space="preserve">Mercedes </v>
      </c>
      <c r="H65" t="str">
        <f t="shared" si="2"/>
        <v>Actros</v>
      </c>
    </row>
    <row r="66" spans="1:8" x14ac:dyDescent="0.25">
      <c r="A66" s="1" t="s">
        <v>62</v>
      </c>
      <c r="B66">
        <v>2011</v>
      </c>
      <c r="C66">
        <v>210000</v>
      </c>
      <c r="D66" s="1" t="s">
        <v>98</v>
      </c>
      <c r="E66">
        <v>680000</v>
      </c>
      <c r="F66">
        <f t="shared" si="0"/>
        <v>9</v>
      </c>
      <c r="G66" t="str">
        <f t="shared" si="1"/>
        <v xml:space="preserve">Mercedes </v>
      </c>
      <c r="H66" t="str">
        <f t="shared" si="2"/>
        <v>Actros</v>
      </c>
    </row>
    <row r="67" spans="1:8" x14ac:dyDescent="0.25">
      <c r="A67" s="1" t="s">
        <v>62</v>
      </c>
      <c r="B67">
        <v>2011</v>
      </c>
      <c r="C67">
        <v>210000</v>
      </c>
      <c r="D67" s="1" t="s">
        <v>99</v>
      </c>
      <c r="E67">
        <v>655000</v>
      </c>
      <c r="F67">
        <f t="shared" ref="F67:F130" si="3">SEARCH(" ",A67)</f>
        <v>9</v>
      </c>
      <c r="G67" t="str">
        <f t="shared" ref="G67:G130" si="4">MID(A67,1,F67)</f>
        <v xml:space="preserve">Mercedes </v>
      </c>
      <c r="H67" t="str">
        <f t="shared" ref="H67:H130" si="5">MID(A67,F67+1, LEN(A67) - F67)</f>
        <v>Actros</v>
      </c>
    </row>
    <row r="68" spans="1:8" x14ac:dyDescent="0.25">
      <c r="A68" s="1" t="s">
        <v>100</v>
      </c>
      <c r="B68">
        <v>2011</v>
      </c>
      <c r="C68">
        <v>220000</v>
      </c>
      <c r="D68" s="1" t="s">
        <v>101</v>
      </c>
      <c r="E68">
        <v>731000</v>
      </c>
      <c r="F68">
        <f t="shared" si="3"/>
        <v>8</v>
      </c>
      <c r="G68" t="str">
        <f t="shared" si="4"/>
        <v xml:space="preserve">Renault </v>
      </c>
      <c r="H68" t="str">
        <f t="shared" si="5"/>
        <v>Pelen</v>
      </c>
    </row>
    <row r="69" spans="1:8" x14ac:dyDescent="0.25">
      <c r="A69" s="1" t="s">
        <v>100</v>
      </c>
      <c r="B69">
        <v>2011</v>
      </c>
      <c r="C69">
        <v>220000</v>
      </c>
      <c r="D69" s="1" t="s">
        <v>102</v>
      </c>
      <c r="E69">
        <v>685413</v>
      </c>
      <c r="F69">
        <f t="shared" si="3"/>
        <v>8</v>
      </c>
      <c r="G69" t="str">
        <f t="shared" si="4"/>
        <v xml:space="preserve">Renault </v>
      </c>
      <c r="H69" t="str">
        <f t="shared" si="5"/>
        <v>Pelen</v>
      </c>
    </row>
    <row r="70" spans="1:8" x14ac:dyDescent="0.25">
      <c r="A70" s="1" t="s">
        <v>58</v>
      </c>
      <c r="B70">
        <v>2011</v>
      </c>
      <c r="C70">
        <v>196340</v>
      </c>
      <c r="D70" s="1" t="s">
        <v>103</v>
      </c>
      <c r="E70">
        <v>186000</v>
      </c>
      <c r="F70">
        <f t="shared" si="3"/>
        <v>4</v>
      </c>
      <c r="G70" t="str">
        <f t="shared" si="4"/>
        <v xml:space="preserve">DAF </v>
      </c>
      <c r="H70" t="str">
        <f t="shared" si="5"/>
        <v>CF85</v>
      </c>
    </row>
    <row r="71" spans="1:8" x14ac:dyDescent="0.25">
      <c r="A71" s="1" t="s">
        <v>104</v>
      </c>
      <c r="B71">
        <v>2011</v>
      </c>
      <c r="C71">
        <v>245000</v>
      </c>
      <c r="D71" s="1" t="s">
        <v>105</v>
      </c>
      <c r="E71">
        <v>720000</v>
      </c>
      <c r="F71">
        <f t="shared" si="3"/>
        <v>7</v>
      </c>
      <c r="G71" t="str">
        <f t="shared" si="4"/>
        <v xml:space="preserve">Scania </v>
      </c>
      <c r="H71" t="str">
        <f t="shared" si="5"/>
        <v>R500</v>
      </c>
    </row>
    <row r="72" spans="1:8" x14ac:dyDescent="0.25">
      <c r="A72" s="1" t="s">
        <v>104</v>
      </c>
      <c r="B72">
        <v>2011</v>
      </c>
      <c r="C72">
        <v>245000</v>
      </c>
      <c r="D72" s="1" t="s">
        <v>106</v>
      </c>
      <c r="E72">
        <v>680000</v>
      </c>
      <c r="F72">
        <f t="shared" si="3"/>
        <v>7</v>
      </c>
      <c r="G72" t="str">
        <f t="shared" si="4"/>
        <v xml:space="preserve">Scania </v>
      </c>
      <c r="H72" t="str">
        <f t="shared" si="5"/>
        <v>R500</v>
      </c>
    </row>
    <row r="73" spans="1:8" x14ac:dyDescent="0.25">
      <c r="A73" s="1" t="s">
        <v>104</v>
      </c>
      <c r="B73">
        <v>2011</v>
      </c>
      <c r="C73">
        <v>245000</v>
      </c>
      <c r="D73" s="1" t="s">
        <v>107</v>
      </c>
      <c r="E73">
        <v>660000</v>
      </c>
      <c r="F73">
        <f t="shared" si="3"/>
        <v>7</v>
      </c>
      <c r="G73" t="str">
        <f t="shared" si="4"/>
        <v xml:space="preserve">Scania </v>
      </c>
      <c r="H73" t="str">
        <f t="shared" si="5"/>
        <v>R500</v>
      </c>
    </row>
    <row r="74" spans="1:8" x14ac:dyDescent="0.25">
      <c r="A74" s="1" t="s">
        <v>104</v>
      </c>
      <c r="B74">
        <v>2011</v>
      </c>
      <c r="C74">
        <v>245000</v>
      </c>
      <c r="D74" s="1" t="s">
        <v>108</v>
      </c>
      <c r="E74">
        <v>630000</v>
      </c>
      <c r="F74">
        <f t="shared" si="3"/>
        <v>7</v>
      </c>
      <c r="G74" t="str">
        <f t="shared" si="4"/>
        <v xml:space="preserve">Scania </v>
      </c>
      <c r="H74" t="str">
        <f t="shared" si="5"/>
        <v>R500</v>
      </c>
    </row>
    <row r="75" spans="1:8" x14ac:dyDescent="0.25">
      <c r="A75" s="1" t="s">
        <v>104</v>
      </c>
      <c r="B75">
        <v>2011</v>
      </c>
      <c r="C75">
        <v>245000</v>
      </c>
      <c r="D75" s="1" t="s">
        <v>109</v>
      </c>
      <c r="E75">
        <v>655000</v>
      </c>
      <c r="F75">
        <f t="shared" si="3"/>
        <v>7</v>
      </c>
      <c r="G75" t="str">
        <f t="shared" si="4"/>
        <v xml:space="preserve">Scania </v>
      </c>
      <c r="H75" t="str">
        <f t="shared" si="5"/>
        <v>R500</v>
      </c>
    </row>
    <row r="76" spans="1:8" x14ac:dyDescent="0.25">
      <c r="A76" s="1" t="s">
        <v>104</v>
      </c>
      <c r="B76">
        <v>2011</v>
      </c>
      <c r="C76">
        <v>245000</v>
      </c>
      <c r="D76" s="1" t="s">
        <v>110</v>
      </c>
      <c r="E76">
        <v>590000</v>
      </c>
      <c r="F76">
        <f t="shared" si="3"/>
        <v>7</v>
      </c>
      <c r="G76" t="str">
        <f t="shared" si="4"/>
        <v xml:space="preserve">Scania </v>
      </c>
      <c r="H76" t="str">
        <f t="shared" si="5"/>
        <v>R500</v>
      </c>
    </row>
    <row r="77" spans="1:8" x14ac:dyDescent="0.25">
      <c r="A77" s="1" t="s">
        <v>50</v>
      </c>
      <c r="B77">
        <v>2012</v>
      </c>
      <c r="C77">
        <v>39830</v>
      </c>
      <c r="D77" s="1" t="s">
        <v>111</v>
      </c>
      <c r="E77">
        <v>330000</v>
      </c>
      <c r="F77">
        <f t="shared" si="3"/>
        <v>4</v>
      </c>
      <c r="G77" t="str">
        <f t="shared" si="4"/>
        <v xml:space="preserve">DAF </v>
      </c>
      <c r="H77" t="str">
        <f t="shared" si="5"/>
        <v>LF45</v>
      </c>
    </row>
    <row r="78" spans="1:8" x14ac:dyDescent="0.25">
      <c r="A78" s="1" t="s">
        <v>50</v>
      </c>
      <c r="B78">
        <v>2012</v>
      </c>
      <c r="C78">
        <v>48800</v>
      </c>
      <c r="D78" s="1" t="s">
        <v>112</v>
      </c>
      <c r="E78">
        <v>268650</v>
      </c>
      <c r="F78">
        <f t="shared" si="3"/>
        <v>4</v>
      </c>
      <c r="G78" t="str">
        <f t="shared" si="4"/>
        <v xml:space="preserve">DAF </v>
      </c>
      <c r="H78" t="str">
        <f t="shared" si="5"/>
        <v>LF45</v>
      </c>
    </row>
    <row r="79" spans="1:8" x14ac:dyDescent="0.25">
      <c r="A79" s="1" t="s">
        <v>18</v>
      </c>
      <c r="B79">
        <v>2012</v>
      </c>
      <c r="C79">
        <v>59000</v>
      </c>
      <c r="D79" s="1" t="s">
        <v>113</v>
      </c>
      <c r="E79">
        <v>302000</v>
      </c>
      <c r="F79">
        <f t="shared" si="3"/>
        <v>6</v>
      </c>
      <c r="G79" t="str">
        <f t="shared" si="4"/>
        <v xml:space="preserve">Volvo </v>
      </c>
      <c r="H79" t="str">
        <f t="shared" si="5"/>
        <v>FM</v>
      </c>
    </row>
    <row r="80" spans="1:8" x14ac:dyDescent="0.25">
      <c r="A80" s="1" t="s">
        <v>33</v>
      </c>
      <c r="B80">
        <v>2012</v>
      </c>
      <c r="C80">
        <v>76000</v>
      </c>
      <c r="D80" s="1" t="s">
        <v>114</v>
      </c>
      <c r="E80">
        <v>850000</v>
      </c>
      <c r="F80">
        <f t="shared" si="3"/>
        <v>8</v>
      </c>
      <c r="G80" t="str">
        <f t="shared" si="4"/>
        <v xml:space="preserve">Renault </v>
      </c>
      <c r="H80" t="str">
        <f t="shared" si="5"/>
        <v>Premium</v>
      </c>
    </row>
    <row r="81" spans="1:8" x14ac:dyDescent="0.25">
      <c r="A81" s="1" t="s">
        <v>41</v>
      </c>
      <c r="B81">
        <v>2012</v>
      </c>
      <c r="C81">
        <v>87133</v>
      </c>
      <c r="D81" s="1" t="s">
        <v>115</v>
      </c>
      <c r="E81">
        <v>376000</v>
      </c>
      <c r="F81">
        <f t="shared" si="3"/>
        <v>6</v>
      </c>
      <c r="G81" t="str">
        <f t="shared" si="4"/>
        <v xml:space="preserve">Iveco </v>
      </c>
      <c r="H81" t="str">
        <f t="shared" si="5"/>
        <v>EuroCargo</v>
      </c>
    </row>
    <row r="82" spans="1:8" x14ac:dyDescent="0.25">
      <c r="A82" s="1" t="s">
        <v>22</v>
      </c>
      <c r="B82">
        <v>2012</v>
      </c>
      <c r="C82">
        <v>110000</v>
      </c>
      <c r="D82" s="1" t="s">
        <v>116</v>
      </c>
      <c r="E82">
        <v>201000</v>
      </c>
      <c r="F82">
        <f t="shared" si="3"/>
        <v>6</v>
      </c>
      <c r="G82" t="str">
        <f t="shared" si="4"/>
        <v xml:space="preserve">Volvo </v>
      </c>
      <c r="H82" t="str">
        <f t="shared" si="5"/>
        <v>FH</v>
      </c>
    </row>
    <row r="83" spans="1:8" x14ac:dyDescent="0.25">
      <c r="A83" s="1" t="s">
        <v>50</v>
      </c>
      <c r="B83">
        <v>2012</v>
      </c>
      <c r="C83">
        <v>130780</v>
      </c>
      <c r="D83" s="1" t="s">
        <v>117</v>
      </c>
      <c r="E83">
        <v>310000</v>
      </c>
      <c r="F83">
        <f t="shared" si="3"/>
        <v>4</v>
      </c>
      <c r="G83" t="str">
        <f t="shared" si="4"/>
        <v xml:space="preserve">DAF </v>
      </c>
      <c r="H83" t="str">
        <f t="shared" si="5"/>
        <v>LF45</v>
      </c>
    </row>
    <row r="84" spans="1:8" x14ac:dyDescent="0.25">
      <c r="A84" s="1" t="s">
        <v>45</v>
      </c>
      <c r="B84">
        <v>2012</v>
      </c>
      <c r="C84">
        <v>135502</v>
      </c>
      <c r="D84" s="1" t="s">
        <v>118</v>
      </c>
      <c r="E84">
        <v>247000</v>
      </c>
      <c r="F84">
        <f t="shared" si="3"/>
        <v>4</v>
      </c>
      <c r="G84" t="str">
        <f t="shared" si="4"/>
        <v xml:space="preserve">MAN </v>
      </c>
      <c r="H84" t="str">
        <f t="shared" si="5"/>
        <v>TGL</v>
      </c>
    </row>
    <row r="85" spans="1:8" x14ac:dyDescent="0.25">
      <c r="A85" s="1" t="s">
        <v>119</v>
      </c>
      <c r="B85">
        <v>2012</v>
      </c>
      <c r="C85">
        <v>145000</v>
      </c>
      <c r="D85" s="1" t="s">
        <v>120</v>
      </c>
      <c r="E85">
        <v>386732</v>
      </c>
      <c r="F85">
        <f t="shared" si="3"/>
        <v>6</v>
      </c>
      <c r="G85" t="str">
        <f t="shared" si="4"/>
        <v xml:space="preserve">Iveco </v>
      </c>
      <c r="H85" t="str">
        <f t="shared" si="5"/>
        <v>STRALIS</v>
      </c>
    </row>
    <row r="86" spans="1:8" x14ac:dyDescent="0.25">
      <c r="A86" s="1" t="s">
        <v>119</v>
      </c>
      <c r="B86">
        <v>2012</v>
      </c>
      <c r="C86">
        <v>145000</v>
      </c>
      <c r="D86" s="1" t="s">
        <v>121</v>
      </c>
      <c r="E86">
        <v>312680</v>
      </c>
      <c r="F86">
        <f t="shared" si="3"/>
        <v>6</v>
      </c>
      <c r="G86" t="str">
        <f t="shared" si="4"/>
        <v xml:space="preserve">Iveco </v>
      </c>
      <c r="H86" t="str">
        <f t="shared" si="5"/>
        <v>STRALIS</v>
      </c>
    </row>
    <row r="87" spans="1:8" x14ac:dyDescent="0.25">
      <c r="A87" s="1" t="s">
        <v>33</v>
      </c>
      <c r="B87">
        <v>2012</v>
      </c>
      <c r="C87">
        <v>163800</v>
      </c>
      <c r="D87" s="1" t="s">
        <v>122</v>
      </c>
      <c r="E87">
        <v>366000</v>
      </c>
      <c r="F87">
        <f t="shared" si="3"/>
        <v>8</v>
      </c>
      <c r="G87" t="str">
        <f t="shared" si="4"/>
        <v xml:space="preserve">Renault </v>
      </c>
      <c r="H87" t="str">
        <f t="shared" si="5"/>
        <v>Premium</v>
      </c>
    </row>
    <row r="88" spans="1:8" x14ac:dyDescent="0.25">
      <c r="A88" s="1" t="s">
        <v>123</v>
      </c>
      <c r="B88">
        <v>2012</v>
      </c>
      <c r="C88">
        <v>183000</v>
      </c>
      <c r="D88" s="1" t="s">
        <v>124</v>
      </c>
      <c r="E88">
        <v>520000</v>
      </c>
      <c r="F88">
        <f t="shared" si="3"/>
        <v>7</v>
      </c>
      <c r="G88" t="str">
        <f t="shared" si="4"/>
        <v xml:space="preserve">Scania </v>
      </c>
      <c r="H88" t="str">
        <f t="shared" si="5"/>
        <v>R420</v>
      </c>
    </row>
    <row r="89" spans="1:8" x14ac:dyDescent="0.25">
      <c r="A89" s="1" t="s">
        <v>123</v>
      </c>
      <c r="B89">
        <v>2012</v>
      </c>
      <c r="C89">
        <v>183000</v>
      </c>
      <c r="D89" s="1" t="s">
        <v>125</v>
      </c>
      <c r="E89">
        <v>530000</v>
      </c>
      <c r="F89">
        <f t="shared" si="3"/>
        <v>7</v>
      </c>
      <c r="G89" t="str">
        <f t="shared" si="4"/>
        <v xml:space="preserve">Scania </v>
      </c>
      <c r="H89" t="str">
        <f t="shared" si="5"/>
        <v>R420</v>
      </c>
    </row>
    <row r="90" spans="1:8" x14ac:dyDescent="0.25">
      <c r="A90" s="1" t="s">
        <v>123</v>
      </c>
      <c r="B90">
        <v>2012</v>
      </c>
      <c r="C90">
        <v>183000</v>
      </c>
      <c r="D90" s="1" t="s">
        <v>126</v>
      </c>
      <c r="E90">
        <v>490000</v>
      </c>
      <c r="F90">
        <f t="shared" si="3"/>
        <v>7</v>
      </c>
      <c r="G90" t="str">
        <f t="shared" si="4"/>
        <v xml:space="preserve">Scania </v>
      </c>
      <c r="H90" t="str">
        <f t="shared" si="5"/>
        <v>R420</v>
      </c>
    </row>
    <row r="91" spans="1:8" x14ac:dyDescent="0.25">
      <c r="A91" s="1" t="s">
        <v>123</v>
      </c>
      <c r="B91">
        <v>2012</v>
      </c>
      <c r="C91">
        <v>183000</v>
      </c>
      <c r="D91" s="1" t="s">
        <v>127</v>
      </c>
      <c r="E91">
        <v>481000</v>
      </c>
      <c r="F91">
        <f t="shared" si="3"/>
        <v>7</v>
      </c>
      <c r="G91" t="str">
        <f t="shared" si="4"/>
        <v xml:space="preserve">Scania </v>
      </c>
      <c r="H91" t="str">
        <f t="shared" si="5"/>
        <v>R420</v>
      </c>
    </row>
    <row r="92" spans="1:8" x14ac:dyDescent="0.25">
      <c r="A92" s="1" t="s">
        <v>123</v>
      </c>
      <c r="B92">
        <v>2012</v>
      </c>
      <c r="C92">
        <v>183000</v>
      </c>
      <c r="D92" s="1" t="s">
        <v>128</v>
      </c>
      <c r="E92">
        <v>454000</v>
      </c>
      <c r="F92">
        <f t="shared" si="3"/>
        <v>7</v>
      </c>
      <c r="G92" t="str">
        <f t="shared" si="4"/>
        <v xml:space="preserve">Scania </v>
      </c>
      <c r="H92" t="str">
        <f t="shared" si="5"/>
        <v>R420</v>
      </c>
    </row>
    <row r="93" spans="1:8" x14ac:dyDescent="0.25">
      <c r="A93" s="1" t="s">
        <v>129</v>
      </c>
      <c r="B93">
        <v>2012</v>
      </c>
      <c r="C93">
        <v>210000</v>
      </c>
      <c r="D93" s="1" t="s">
        <v>130</v>
      </c>
      <c r="E93">
        <v>517000</v>
      </c>
      <c r="F93">
        <f t="shared" si="3"/>
        <v>6</v>
      </c>
      <c r="G93" t="str">
        <f t="shared" si="4"/>
        <v xml:space="preserve">Volvo </v>
      </c>
      <c r="H93" t="str">
        <f t="shared" si="5"/>
        <v>FH13-500</v>
      </c>
    </row>
    <row r="94" spans="1:8" x14ac:dyDescent="0.25">
      <c r="A94" s="1" t="s">
        <v>56</v>
      </c>
      <c r="B94">
        <v>2012</v>
      </c>
      <c r="C94">
        <v>196370</v>
      </c>
      <c r="D94" s="1" t="s">
        <v>131</v>
      </c>
      <c r="E94">
        <v>286000</v>
      </c>
      <c r="F94">
        <f t="shared" si="3"/>
        <v>4</v>
      </c>
      <c r="G94" t="str">
        <f t="shared" si="4"/>
        <v xml:space="preserve">MAN </v>
      </c>
      <c r="H94" t="str">
        <f t="shared" si="5"/>
        <v>TGA33</v>
      </c>
    </row>
    <row r="95" spans="1:8" x14ac:dyDescent="0.25">
      <c r="A95" s="1" t="s">
        <v>129</v>
      </c>
      <c r="B95">
        <v>2012</v>
      </c>
      <c r="C95">
        <v>210000</v>
      </c>
      <c r="D95" s="1" t="s">
        <v>132</v>
      </c>
      <c r="E95">
        <v>435000</v>
      </c>
      <c r="F95">
        <f t="shared" si="3"/>
        <v>6</v>
      </c>
      <c r="G95" t="str">
        <f t="shared" si="4"/>
        <v xml:space="preserve">Volvo </v>
      </c>
      <c r="H95" t="str">
        <f t="shared" si="5"/>
        <v>FH13-500</v>
      </c>
    </row>
    <row r="96" spans="1:8" x14ac:dyDescent="0.25">
      <c r="A96" s="1" t="s">
        <v>133</v>
      </c>
      <c r="B96">
        <v>2012</v>
      </c>
      <c r="C96">
        <v>210300</v>
      </c>
      <c r="D96" s="1" t="s">
        <v>134</v>
      </c>
      <c r="E96">
        <v>417671</v>
      </c>
      <c r="F96">
        <f t="shared" si="3"/>
        <v>4</v>
      </c>
      <c r="G96" t="str">
        <f t="shared" si="4"/>
        <v xml:space="preserve">MAN </v>
      </c>
      <c r="H96" t="str">
        <f t="shared" si="5"/>
        <v>TGX</v>
      </c>
    </row>
    <row r="97" spans="1:8" x14ac:dyDescent="0.25">
      <c r="A97" s="1" t="s">
        <v>33</v>
      </c>
      <c r="B97">
        <v>2012</v>
      </c>
      <c r="C97">
        <v>231000</v>
      </c>
      <c r="D97" s="1" t="s">
        <v>135</v>
      </c>
      <c r="E97">
        <v>451000</v>
      </c>
      <c r="F97">
        <f t="shared" si="3"/>
        <v>8</v>
      </c>
      <c r="G97" t="str">
        <f t="shared" si="4"/>
        <v xml:space="preserve">Renault </v>
      </c>
      <c r="H97" t="str">
        <f t="shared" si="5"/>
        <v>Premium</v>
      </c>
    </row>
    <row r="98" spans="1:8" x14ac:dyDescent="0.25">
      <c r="A98" s="1" t="s">
        <v>136</v>
      </c>
      <c r="B98">
        <v>2012</v>
      </c>
      <c r="C98">
        <v>240000</v>
      </c>
      <c r="D98" s="1" t="s">
        <v>137</v>
      </c>
      <c r="E98">
        <v>301344</v>
      </c>
      <c r="F98">
        <f t="shared" si="3"/>
        <v>4</v>
      </c>
      <c r="G98" t="str">
        <f t="shared" si="4"/>
        <v xml:space="preserve">DAF </v>
      </c>
      <c r="H98" t="str">
        <f t="shared" si="5"/>
        <v>XF460</v>
      </c>
    </row>
    <row r="99" spans="1:8" x14ac:dyDescent="0.25">
      <c r="A99" s="1" t="s">
        <v>136</v>
      </c>
      <c r="B99">
        <v>2012</v>
      </c>
      <c r="C99">
        <v>240000</v>
      </c>
      <c r="D99" s="1" t="s">
        <v>138</v>
      </c>
      <c r="E99">
        <v>315988</v>
      </c>
      <c r="F99">
        <f t="shared" si="3"/>
        <v>4</v>
      </c>
      <c r="G99" t="str">
        <f t="shared" si="4"/>
        <v xml:space="preserve">DAF </v>
      </c>
      <c r="H99" t="str">
        <f t="shared" si="5"/>
        <v>XF460</v>
      </c>
    </row>
    <row r="100" spans="1:8" x14ac:dyDescent="0.25">
      <c r="A100" s="1" t="s">
        <v>136</v>
      </c>
      <c r="B100">
        <v>2012</v>
      </c>
      <c r="C100">
        <v>240000</v>
      </c>
      <c r="D100" s="1" t="s">
        <v>139</v>
      </c>
      <c r="E100">
        <v>234760</v>
      </c>
      <c r="F100">
        <f t="shared" si="3"/>
        <v>4</v>
      </c>
      <c r="G100" t="str">
        <f t="shared" si="4"/>
        <v xml:space="preserve">DAF </v>
      </c>
      <c r="H100" t="str">
        <f t="shared" si="5"/>
        <v>XF460</v>
      </c>
    </row>
    <row r="101" spans="1:8" x14ac:dyDescent="0.25">
      <c r="A101" s="1" t="s">
        <v>136</v>
      </c>
      <c r="B101">
        <v>2012</v>
      </c>
      <c r="C101">
        <v>240000</v>
      </c>
      <c r="D101" s="1" t="s">
        <v>140</v>
      </c>
      <c r="E101">
        <v>210780</v>
      </c>
      <c r="F101">
        <f t="shared" si="3"/>
        <v>4</v>
      </c>
      <c r="G101" t="str">
        <f t="shared" si="4"/>
        <v xml:space="preserve">DAF </v>
      </c>
      <c r="H101" t="str">
        <f t="shared" si="5"/>
        <v>XF460</v>
      </c>
    </row>
    <row r="102" spans="1:8" x14ac:dyDescent="0.25">
      <c r="A102" s="1" t="s">
        <v>136</v>
      </c>
      <c r="B102">
        <v>2012</v>
      </c>
      <c r="C102">
        <v>240000</v>
      </c>
      <c r="D102" s="1" t="s">
        <v>141</v>
      </c>
      <c r="E102">
        <v>198240</v>
      </c>
      <c r="F102">
        <f t="shared" si="3"/>
        <v>4</v>
      </c>
      <c r="G102" t="str">
        <f t="shared" si="4"/>
        <v xml:space="preserve">DAF </v>
      </c>
      <c r="H102" t="str">
        <f t="shared" si="5"/>
        <v>XF460</v>
      </c>
    </row>
    <row r="103" spans="1:8" x14ac:dyDescent="0.25">
      <c r="A103" s="1" t="s">
        <v>62</v>
      </c>
      <c r="B103">
        <v>2012</v>
      </c>
      <c r="C103">
        <v>290000</v>
      </c>
      <c r="D103" s="1" t="s">
        <v>142</v>
      </c>
      <c r="E103">
        <v>170000</v>
      </c>
      <c r="F103">
        <f t="shared" si="3"/>
        <v>9</v>
      </c>
      <c r="G103" t="str">
        <f t="shared" si="4"/>
        <v xml:space="preserve">Mercedes </v>
      </c>
      <c r="H103" t="str">
        <f t="shared" si="5"/>
        <v>Actros</v>
      </c>
    </row>
    <row r="104" spans="1:8" x14ac:dyDescent="0.25">
      <c r="A104" s="1" t="s">
        <v>50</v>
      </c>
      <c r="B104">
        <v>2013</v>
      </c>
      <c r="C104">
        <v>47800</v>
      </c>
      <c r="D104" s="1" t="s">
        <v>143</v>
      </c>
      <c r="E104">
        <v>272650</v>
      </c>
      <c r="F104">
        <f t="shared" si="3"/>
        <v>4</v>
      </c>
      <c r="G104" t="str">
        <f t="shared" si="4"/>
        <v xml:space="preserve">DAF </v>
      </c>
      <c r="H104" t="str">
        <f t="shared" si="5"/>
        <v>LF45</v>
      </c>
    </row>
    <row r="105" spans="1:8" x14ac:dyDescent="0.25">
      <c r="A105" s="1" t="s">
        <v>37</v>
      </c>
      <c r="B105">
        <v>2013</v>
      </c>
      <c r="C105">
        <v>80000</v>
      </c>
      <c r="D105" s="1" t="s">
        <v>144</v>
      </c>
      <c r="E105">
        <v>350000</v>
      </c>
      <c r="F105">
        <f t="shared" si="3"/>
        <v>7</v>
      </c>
      <c r="G105" t="str">
        <f t="shared" si="4"/>
        <v xml:space="preserve">Scania </v>
      </c>
      <c r="H105" t="str">
        <f t="shared" si="5"/>
        <v>M93</v>
      </c>
    </row>
    <row r="106" spans="1:8" x14ac:dyDescent="0.25">
      <c r="A106" s="1" t="s">
        <v>37</v>
      </c>
      <c r="B106">
        <v>2013</v>
      </c>
      <c r="C106">
        <v>80000</v>
      </c>
      <c r="D106" s="1" t="s">
        <v>145</v>
      </c>
      <c r="E106">
        <v>235000</v>
      </c>
      <c r="F106">
        <f t="shared" si="3"/>
        <v>7</v>
      </c>
      <c r="G106" t="str">
        <f t="shared" si="4"/>
        <v xml:space="preserve">Scania </v>
      </c>
      <c r="H106" t="str">
        <f t="shared" si="5"/>
        <v>M93</v>
      </c>
    </row>
    <row r="107" spans="1:8" x14ac:dyDescent="0.25">
      <c r="A107" s="1" t="s">
        <v>76</v>
      </c>
      <c r="B107">
        <v>2013</v>
      </c>
      <c r="C107">
        <v>93000</v>
      </c>
      <c r="D107" s="1" t="s">
        <v>146</v>
      </c>
      <c r="E107">
        <v>195000</v>
      </c>
      <c r="F107">
        <f t="shared" si="3"/>
        <v>4</v>
      </c>
      <c r="G107" t="str">
        <f t="shared" si="4"/>
        <v xml:space="preserve">DAF </v>
      </c>
      <c r="H107" t="str">
        <f t="shared" si="5"/>
        <v>CF75</v>
      </c>
    </row>
    <row r="108" spans="1:8" x14ac:dyDescent="0.25">
      <c r="A108" s="1" t="s">
        <v>79</v>
      </c>
      <c r="B108">
        <v>2013</v>
      </c>
      <c r="C108">
        <v>136000</v>
      </c>
      <c r="D108" s="1" t="s">
        <v>147</v>
      </c>
      <c r="E108">
        <v>247000</v>
      </c>
      <c r="F108">
        <f t="shared" si="3"/>
        <v>4</v>
      </c>
      <c r="G108" t="str">
        <f t="shared" si="4"/>
        <v xml:space="preserve">DAF </v>
      </c>
      <c r="H108" t="str">
        <f t="shared" si="5"/>
        <v>CF65</v>
      </c>
    </row>
    <row r="109" spans="1:8" x14ac:dyDescent="0.25">
      <c r="A109" s="1" t="s">
        <v>45</v>
      </c>
      <c r="B109">
        <v>2013</v>
      </c>
      <c r="C109">
        <v>158000</v>
      </c>
      <c r="D109" s="1" t="s">
        <v>148</v>
      </c>
      <c r="E109">
        <v>407000</v>
      </c>
      <c r="F109">
        <f t="shared" si="3"/>
        <v>4</v>
      </c>
      <c r="G109" t="str">
        <f t="shared" si="4"/>
        <v xml:space="preserve">MAN </v>
      </c>
      <c r="H109" t="str">
        <f t="shared" si="5"/>
        <v>TGL</v>
      </c>
    </row>
    <row r="110" spans="1:8" x14ac:dyDescent="0.25">
      <c r="A110" s="1" t="s">
        <v>136</v>
      </c>
      <c r="B110">
        <v>2013</v>
      </c>
      <c r="C110">
        <v>240000</v>
      </c>
      <c r="D110" s="1" t="s">
        <v>149</v>
      </c>
      <c r="E110">
        <v>301232</v>
      </c>
      <c r="F110">
        <f t="shared" si="3"/>
        <v>4</v>
      </c>
      <c r="G110" t="str">
        <f t="shared" si="4"/>
        <v xml:space="preserve">DAF </v>
      </c>
      <c r="H110" t="str">
        <f t="shared" si="5"/>
        <v>XF460</v>
      </c>
    </row>
    <row r="111" spans="1:8" x14ac:dyDescent="0.25">
      <c r="A111" s="1" t="s">
        <v>136</v>
      </c>
      <c r="B111">
        <v>2013</v>
      </c>
      <c r="C111">
        <v>240000</v>
      </c>
      <c r="D111" s="1" t="s">
        <v>150</v>
      </c>
      <c r="E111">
        <v>289567</v>
      </c>
      <c r="F111">
        <f t="shared" si="3"/>
        <v>4</v>
      </c>
      <c r="G111" t="str">
        <f t="shared" si="4"/>
        <v xml:space="preserve">DAF </v>
      </c>
      <c r="H111" t="str">
        <f t="shared" si="5"/>
        <v>XF460</v>
      </c>
    </row>
    <row r="112" spans="1:8" x14ac:dyDescent="0.25">
      <c r="A112" s="1" t="s">
        <v>136</v>
      </c>
      <c r="B112">
        <v>2013</v>
      </c>
      <c r="C112">
        <v>240000</v>
      </c>
      <c r="D112" s="1" t="s">
        <v>151</v>
      </c>
      <c r="E112">
        <v>245211</v>
      </c>
      <c r="F112">
        <f t="shared" si="3"/>
        <v>4</v>
      </c>
      <c r="G112" t="str">
        <f t="shared" si="4"/>
        <v xml:space="preserve">DAF </v>
      </c>
      <c r="H112" t="str">
        <f t="shared" si="5"/>
        <v>XF460</v>
      </c>
    </row>
    <row r="113" spans="1:8" x14ac:dyDescent="0.25">
      <c r="A113" s="1" t="s">
        <v>136</v>
      </c>
      <c r="B113">
        <v>2013</v>
      </c>
      <c r="C113">
        <v>240000</v>
      </c>
      <c r="D113" s="1" t="s">
        <v>152</v>
      </c>
      <c r="E113">
        <v>200123</v>
      </c>
      <c r="F113">
        <f t="shared" si="3"/>
        <v>4</v>
      </c>
      <c r="G113" t="str">
        <f t="shared" si="4"/>
        <v xml:space="preserve">DAF </v>
      </c>
      <c r="H113" t="str">
        <f t="shared" si="5"/>
        <v>XF460</v>
      </c>
    </row>
    <row r="114" spans="1:8" x14ac:dyDescent="0.25">
      <c r="A114" s="1" t="s">
        <v>136</v>
      </c>
      <c r="B114">
        <v>2013</v>
      </c>
      <c r="C114">
        <v>240000</v>
      </c>
      <c r="D114" s="1" t="s">
        <v>153</v>
      </c>
      <c r="E114">
        <v>235811</v>
      </c>
      <c r="F114">
        <f t="shared" si="3"/>
        <v>4</v>
      </c>
      <c r="G114" t="str">
        <f t="shared" si="4"/>
        <v xml:space="preserve">DAF </v>
      </c>
      <c r="H114" t="str">
        <f t="shared" si="5"/>
        <v>XF460</v>
      </c>
    </row>
    <row r="115" spans="1:8" x14ac:dyDescent="0.25">
      <c r="A115" s="1" t="s">
        <v>136</v>
      </c>
      <c r="B115">
        <v>2013</v>
      </c>
      <c r="C115">
        <v>240000</v>
      </c>
      <c r="D115" s="1" t="s">
        <v>154</v>
      </c>
      <c r="E115">
        <v>250021</v>
      </c>
      <c r="F115">
        <f t="shared" si="3"/>
        <v>4</v>
      </c>
      <c r="G115" t="str">
        <f t="shared" si="4"/>
        <v xml:space="preserve">DAF </v>
      </c>
      <c r="H115" t="str">
        <f t="shared" si="5"/>
        <v>XF460</v>
      </c>
    </row>
    <row r="116" spans="1:8" x14ac:dyDescent="0.25">
      <c r="A116" s="1" t="s">
        <v>136</v>
      </c>
      <c r="B116">
        <v>2013</v>
      </c>
      <c r="C116">
        <v>240000</v>
      </c>
      <c r="D116" s="1" t="s">
        <v>155</v>
      </c>
      <c r="E116">
        <v>198340</v>
      </c>
      <c r="F116">
        <f t="shared" si="3"/>
        <v>4</v>
      </c>
      <c r="G116" t="str">
        <f t="shared" si="4"/>
        <v xml:space="preserve">DAF </v>
      </c>
      <c r="H116" t="str">
        <f t="shared" si="5"/>
        <v>XF460</v>
      </c>
    </row>
    <row r="117" spans="1:8" x14ac:dyDescent="0.25">
      <c r="A117" s="1" t="s">
        <v>136</v>
      </c>
      <c r="B117">
        <v>2013</v>
      </c>
      <c r="C117">
        <v>240000</v>
      </c>
      <c r="D117" s="1" t="s">
        <v>156</v>
      </c>
      <c r="E117">
        <v>189761</v>
      </c>
      <c r="F117">
        <f t="shared" si="3"/>
        <v>4</v>
      </c>
      <c r="G117" t="str">
        <f t="shared" si="4"/>
        <v xml:space="preserve">DAF </v>
      </c>
      <c r="H117" t="str">
        <f t="shared" si="5"/>
        <v>XF460</v>
      </c>
    </row>
    <row r="118" spans="1:8" x14ac:dyDescent="0.25">
      <c r="A118" s="1" t="s">
        <v>157</v>
      </c>
      <c r="B118">
        <v>2013</v>
      </c>
      <c r="C118">
        <v>271000</v>
      </c>
      <c r="D118" s="1" t="s">
        <v>158</v>
      </c>
      <c r="E118">
        <v>153000</v>
      </c>
      <c r="F118">
        <f t="shared" si="3"/>
        <v>4</v>
      </c>
      <c r="G118" t="str">
        <f t="shared" si="4"/>
        <v xml:space="preserve">MAN </v>
      </c>
      <c r="H118" t="str">
        <f t="shared" si="5"/>
        <v>TGS</v>
      </c>
    </row>
    <row r="119" spans="1:8" x14ac:dyDescent="0.25">
      <c r="A119" s="1" t="s">
        <v>157</v>
      </c>
      <c r="B119">
        <v>2013</v>
      </c>
      <c r="C119">
        <v>271000</v>
      </c>
      <c r="D119" s="1" t="s">
        <v>159</v>
      </c>
      <c r="E119">
        <v>123000</v>
      </c>
      <c r="F119">
        <f t="shared" si="3"/>
        <v>4</v>
      </c>
      <c r="G119" t="str">
        <f t="shared" si="4"/>
        <v xml:space="preserve">MAN </v>
      </c>
      <c r="H119" t="str">
        <f t="shared" si="5"/>
        <v>TGS</v>
      </c>
    </row>
    <row r="120" spans="1:8" x14ac:dyDescent="0.25">
      <c r="A120" s="1" t="s">
        <v>160</v>
      </c>
      <c r="B120">
        <v>2014</v>
      </c>
      <c r="C120">
        <v>98000</v>
      </c>
      <c r="D120" s="1" t="s">
        <v>161</v>
      </c>
      <c r="E120">
        <v>251000</v>
      </c>
      <c r="F120">
        <f t="shared" si="3"/>
        <v>4</v>
      </c>
      <c r="G120" t="str">
        <f t="shared" si="4"/>
        <v xml:space="preserve">MAN </v>
      </c>
      <c r="H120" t="str">
        <f t="shared" si="5"/>
        <v>TGA18</v>
      </c>
    </row>
    <row r="121" spans="1:8" x14ac:dyDescent="0.25">
      <c r="A121" s="1" t="s">
        <v>160</v>
      </c>
      <c r="B121">
        <v>2014</v>
      </c>
      <c r="C121">
        <v>99000</v>
      </c>
      <c r="D121" s="1" t="s">
        <v>162</v>
      </c>
      <c r="E121">
        <v>247000</v>
      </c>
      <c r="F121">
        <f t="shared" si="3"/>
        <v>4</v>
      </c>
      <c r="G121" t="str">
        <f t="shared" si="4"/>
        <v xml:space="preserve">MAN </v>
      </c>
      <c r="H121" t="str">
        <f t="shared" si="5"/>
        <v>TGA18</v>
      </c>
    </row>
    <row r="122" spans="1:8" x14ac:dyDescent="0.25">
      <c r="A122" s="1" t="s">
        <v>45</v>
      </c>
      <c r="B122">
        <v>2014</v>
      </c>
      <c r="C122">
        <v>136502</v>
      </c>
      <c r="D122" s="1" t="s">
        <v>163</v>
      </c>
      <c r="E122">
        <v>243000</v>
      </c>
      <c r="F122">
        <f t="shared" si="3"/>
        <v>4</v>
      </c>
      <c r="G122" t="str">
        <f t="shared" si="4"/>
        <v xml:space="preserve">MAN </v>
      </c>
      <c r="H122" t="str">
        <f t="shared" si="5"/>
        <v>TGL</v>
      </c>
    </row>
    <row r="123" spans="1:8" x14ac:dyDescent="0.25">
      <c r="A123" s="1" t="s">
        <v>54</v>
      </c>
      <c r="B123">
        <v>2014</v>
      </c>
      <c r="C123">
        <v>167800</v>
      </c>
      <c r="D123" s="1" t="s">
        <v>164</v>
      </c>
      <c r="E123">
        <v>190300</v>
      </c>
      <c r="F123">
        <f t="shared" si="3"/>
        <v>4</v>
      </c>
      <c r="G123" t="str">
        <f t="shared" si="4"/>
        <v xml:space="preserve">MAN </v>
      </c>
      <c r="H123" t="str">
        <f t="shared" si="5"/>
        <v>TGA41</v>
      </c>
    </row>
    <row r="124" spans="1:8" x14ac:dyDescent="0.25">
      <c r="A124" s="1" t="s">
        <v>35</v>
      </c>
      <c r="B124">
        <v>2014</v>
      </c>
      <c r="C124">
        <v>219000</v>
      </c>
      <c r="D124" s="1" t="s">
        <v>165</v>
      </c>
      <c r="E124">
        <v>126290</v>
      </c>
      <c r="F124">
        <f t="shared" si="3"/>
        <v>9</v>
      </c>
      <c r="G124" t="str">
        <f t="shared" si="4"/>
        <v xml:space="preserve">Mercedes </v>
      </c>
      <c r="H124" t="str">
        <f t="shared" si="5"/>
        <v>Atego</v>
      </c>
    </row>
    <row r="125" spans="1:8" x14ac:dyDescent="0.25">
      <c r="A125" s="1" t="s">
        <v>136</v>
      </c>
      <c r="B125">
        <v>2014</v>
      </c>
      <c r="C125">
        <v>240000</v>
      </c>
      <c r="D125" s="1" t="s">
        <v>166</v>
      </c>
      <c r="E125">
        <v>183788</v>
      </c>
      <c r="F125">
        <f t="shared" si="3"/>
        <v>4</v>
      </c>
      <c r="G125" t="str">
        <f t="shared" si="4"/>
        <v xml:space="preserve">DAF </v>
      </c>
      <c r="H125" t="str">
        <f t="shared" si="5"/>
        <v>XF460</v>
      </c>
    </row>
    <row r="126" spans="1:8" x14ac:dyDescent="0.25">
      <c r="A126" s="1" t="s">
        <v>136</v>
      </c>
      <c r="B126">
        <v>2014</v>
      </c>
      <c r="C126">
        <v>240000</v>
      </c>
      <c r="D126" s="1" t="s">
        <v>167</v>
      </c>
      <c r="E126">
        <v>160198</v>
      </c>
      <c r="F126">
        <f t="shared" si="3"/>
        <v>4</v>
      </c>
      <c r="G126" t="str">
        <f t="shared" si="4"/>
        <v xml:space="preserve">DAF </v>
      </c>
      <c r="H126" t="str">
        <f t="shared" si="5"/>
        <v>XF460</v>
      </c>
    </row>
    <row r="127" spans="1:8" x14ac:dyDescent="0.25">
      <c r="A127" s="1" t="s">
        <v>136</v>
      </c>
      <c r="B127">
        <v>2014</v>
      </c>
      <c r="C127">
        <v>240000</v>
      </c>
      <c r="D127" s="1" t="s">
        <v>168</v>
      </c>
      <c r="E127">
        <v>156724</v>
      </c>
      <c r="F127">
        <f t="shared" si="3"/>
        <v>4</v>
      </c>
      <c r="G127" t="str">
        <f t="shared" si="4"/>
        <v xml:space="preserve">DAF </v>
      </c>
      <c r="H127" t="str">
        <f t="shared" si="5"/>
        <v>XF460</v>
      </c>
    </row>
    <row r="128" spans="1:8" x14ac:dyDescent="0.25">
      <c r="A128" s="1" t="s">
        <v>157</v>
      </c>
      <c r="B128">
        <v>2014</v>
      </c>
      <c r="C128">
        <v>270000</v>
      </c>
      <c r="D128" s="1" t="s">
        <v>169</v>
      </c>
      <c r="E128">
        <v>157000</v>
      </c>
      <c r="F128">
        <f t="shared" si="3"/>
        <v>4</v>
      </c>
      <c r="G128" t="str">
        <f t="shared" si="4"/>
        <v xml:space="preserve">MAN </v>
      </c>
      <c r="H128" t="str">
        <f t="shared" si="5"/>
        <v>TGS</v>
      </c>
    </row>
    <row r="129" spans="1:8" x14ac:dyDescent="0.25">
      <c r="A129" s="1" t="s">
        <v>35</v>
      </c>
      <c r="B129">
        <v>2015</v>
      </c>
      <c r="C129">
        <v>218000</v>
      </c>
      <c r="D129" s="1" t="s">
        <v>170</v>
      </c>
      <c r="E129">
        <v>130290</v>
      </c>
      <c r="F129">
        <f t="shared" si="3"/>
        <v>9</v>
      </c>
      <c r="G129" t="str">
        <f t="shared" si="4"/>
        <v xml:space="preserve">Mercedes </v>
      </c>
      <c r="H129" t="str">
        <f t="shared" si="5"/>
        <v>Atego</v>
      </c>
    </row>
    <row r="130" spans="1:8" x14ac:dyDescent="0.25">
      <c r="A130" s="1" t="s">
        <v>62</v>
      </c>
      <c r="B130">
        <v>2015</v>
      </c>
      <c r="C130">
        <v>258000</v>
      </c>
      <c r="D130" s="1" t="s">
        <v>171</v>
      </c>
      <c r="E130">
        <v>160700</v>
      </c>
      <c r="F130">
        <f t="shared" si="3"/>
        <v>9</v>
      </c>
      <c r="G130" t="str">
        <f t="shared" si="4"/>
        <v xml:space="preserve">Mercedes </v>
      </c>
      <c r="H130" t="str">
        <f t="shared" si="5"/>
        <v>Actros</v>
      </c>
    </row>
    <row r="131" spans="1:8" x14ac:dyDescent="0.25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>
        <f t="shared" ref="F131:F135" si="6">SEARCH(" ",A131)</f>
        <v>6</v>
      </c>
      <c r="G131" t="str">
        <f t="shared" ref="G131:G135" si="7">MID(A131,1,F131)</f>
        <v xml:space="preserve">Volvo </v>
      </c>
      <c r="H131" t="str">
        <f t="shared" ref="H131:H135" si="8">MID(A131,F131+1, LEN(A131) - F131)</f>
        <v>2015Euro6M</v>
      </c>
    </row>
    <row r="132" spans="1:8" x14ac:dyDescent="0.25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>
        <f t="shared" si="6"/>
        <v>6</v>
      </c>
      <c r="G132" t="str">
        <f t="shared" si="7"/>
        <v xml:space="preserve">Volvo </v>
      </c>
      <c r="H132" t="str">
        <f t="shared" si="8"/>
        <v>2015Euro6M</v>
      </c>
    </row>
    <row r="133" spans="1:8" x14ac:dyDescent="0.25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>
        <f t="shared" si="6"/>
        <v>6</v>
      </c>
      <c r="G133" t="str">
        <f t="shared" si="7"/>
        <v xml:space="preserve">Volvo </v>
      </c>
      <c r="H133" t="str">
        <f t="shared" si="8"/>
        <v>2015Euro6M</v>
      </c>
    </row>
    <row r="134" spans="1:8" x14ac:dyDescent="0.25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>
        <f t="shared" si="6"/>
        <v>6</v>
      </c>
      <c r="G134" t="str">
        <f t="shared" si="7"/>
        <v xml:space="preserve">Volvo </v>
      </c>
      <c r="H134" t="str">
        <f t="shared" si="8"/>
        <v>2015Euro6M</v>
      </c>
    </row>
    <row r="135" spans="1:8" x14ac:dyDescent="0.25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>
        <f t="shared" si="6"/>
        <v>6</v>
      </c>
      <c r="G135" t="str">
        <f t="shared" si="7"/>
        <v xml:space="preserve">Volvo </v>
      </c>
      <c r="H135" t="str">
        <f t="shared" si="8"/>
        <v>2015Euro6M</v>
      </c>
    </row>
  </sheetData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6856-146C-46B4-946D-A8C78237F0D6}">
  <dimension ref="A1:T135"/>
  <sheetViews>
    <sheetView workbookViewId="0">
      <selection activeCell="M22" sqref="M22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2.7109375" bestFit="1" customWidth="1"/>
    <col min="4" max="4" width="15.7109375" bestFit="1" customWidth="1"/>
    <col min="5" max="5" width="16" customWidth="1"/>
    <col min="6" max="6" width="16.85546875" customWidth="1"/>
    <col min="7" max="7" width="13.42578125" customWidth="1"/>
    <col min="8" max="8" width="11.42578125" customWidth="1"/>
    <col min="13" max="14" width="17.7109375" bestFit="1" customWidth="1"/>
    <col min="15" max="15" width="6.140625" bestFit="1" customWidth="1"/>
    <col min="16" max="16" width="6" bestFit="1" customWidth="1"/>
    <col min="17" max="17" width="10.28515625" bestFit="1" customWidth="1"/>
    <col min="18" max="18" width="8.28515625" bestFit="1" customWidth="1"/>
    <col min="19" max="19" width="7" bestFit="1" customWidth="1"/>
    <col min="20" max="20" width="6.5703125" bestFit="1" customWidth="1"/>
    <col min="21" max="21" width="7.42578125" bestFit="1" customWidth="1"/>
    <col min="22" max="22" width="14.28515625" bestFit="1" customWidth="1"/>
  </cols>
  <sheetData>
    <row r="1" spans="1:20" x14ac:dyDescent="0.25">
      <c r="A1" s="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227</v>
      </c>
      <c r="G1" t="s">
        <v>228</v>
      </c>
      <c r="H1" t="s">
        <v>229</v>
      </c>
    </row>
    <row r="2" spans="1:20" x14ac:dyDescent="0.25">
      <c r="A2" s="1" t="s">
        <v>6</v>
      </c>
      <c r="B2">
        <v>2006</v>
      </c>
      <c r="C2">
        <v>85900</v>
      </c>
      <c r="D2" s="1" t="s">
        <v>7</v>
      </c>
      <c r="E2">
        <v>1200655</v>
      </c>
      <c r="F2">
        <f>SEARCH(" ",A2)</f>
        <v>6</v>
      </c>
      <c r="G2" t="str">
        <f>MID(A2,1,F2)</f>
        <v xml:space="preserve">Iveco </v>
      </c>
      <c r="H2" t="str">
        <f>MID(A2,F2+1, LEN(A2) - F2)</f>
        <v>Strails</v>
      </c>
    </row>
    <row r="3" spans="1:20" x14ac:dyDescent="0.25">
      <c r="A3" s="1" t="s">
        <v>6</v>
      </c>
      <c r="B3">
        <v>2006</v>
      </c>
      <c r="C3">
        <v>85900</v>
      </c>
      <c r="D3" s="1" t="s">
        <v>8</v>
      </c>
      <c r="E3">
        <v>1068570</v>
      </c>
      <c r="F3">
        <f t="shared" ref="F3:F66" si="0">SEARCH(" ",A3)</f>
        <v>6</v>
      </c>
      <c r="G3" t="str">
        <f t="shared" ref="G3:G66" si="1">MID(A3,1,F3)</f>
        <v xml:space="preserve">Iveco </v>
      </c>
      <c r="H3" t="str">
        <f t="shared" ref="H3:H66" si="2">MID(A3,F3+1, LEN(A3) - F3)</f>
        <v>Strails</v>
      </c>
    </row>
    <row r="4" spans="1:20" x14ac:dyDescent="0.25">
      <c r="A4" s="1" t="s">
        <v>6</v>
      </c>
      <c r="B4">
        <v>2006</v>
      </c>
      <c r="C4">
        <v>85900</v>
      </c>
      <c r="D4" s="1" t="s">
        <v>9</v>
      </c>
      <c r="E4">
        <v>998704</v>
      </c>
      <c r="F4">
        <f t="shared" si="0"/>
        <v>6</v>
      </c>
      <c r="G4" t="str">
        <f t="shared" si="1"/>
        <v xml:space="preserve">Iveco </v>
      </c>
      <c r="H4" t="str">
        <f t="shared" si="2"/>
        <v>Strails</v>
      </c>
    </row>
    <row r="5" spans="1:20" x14ac:dyDescent="0.25">
      <c r="A5" s="1" t="s">
        <v>6</v>
      </c>
      <c r="B5">
        <v>2006</v>
      </c>
      <c r="C5">
        <v>85900</v>
      </c>
      <c r="D5" s="1" t="s">
        <v>10</v>
      </c>
      <c r="E5">
        <v>936780</v>
      </c>
      <c r="F5">
        <f t="shared" si="0"/>
        <v>6</v>
      </c>
      <c r="G5" t="str">
        <f t="shared" si="1"/>
        <v xml:space="preserve">Iveco </v>
      </c>
      <c r="H5" t="str">
        <f t="shared" si="2"/>
        <v>Strails</v>
      </c>
    </row>
    <row r="6" spans="1:20" x14ac:dyDescent="0.25">
      <c r="A6" s="1" t="s">
        <v>6</v>
      </c>
      <c r="B6">
        <v>2006</v>
      </c>
      <c r="C6">
        <v>85900</v>
      </c>
      <c r="D6" s="1" t="s">
        <v>11</v>
      </c>
      <c r="E6">
        <v>870233</v>
      </c>
      <c r="F6">
        <f t="shared" si="0"/>
        <v>6</v>
      </c>
      <c r="G6" t="str">
        <f t="shared" si="1"/>
        <v xml:space="preserve">Iveco </v>
      </c>
      <c r="H6" t="str">
        <f t="shared" si="2"/>
        <v>Strails</v>
      </c>
      <c r="M6" s="5" t="s">
        <v>237</v>
      </c>
      <c r="N6" s="5" t="s">
        <v>187</v>
      </c>
    </row>
    <row r="7" spans="1:20" x14ac:dyDescent="0.25">
      <c r="A7" s="1" t="s">
        <v>12</v>
      </c>
      <c r="B7">
        <v>2007</v>
      </c>
      <c r="C7">
        <v>205000</v>
      </c>
      <c r="D7" s="1" t="s">
        <v>13</v>
      </c>
      <c r="E7">
        <v>1260000</v>
      </c>
      <c r="F7">
        <f t="shared" si="0"/>
        <v>9</v>
      </c>
      <c r="G7" t="str">
        <f t="shared" si="1"/>
        <v xml:space="preserve">Mercedes </v>
      </c>
      <c r="H7" t="str">
        <f t="shared" si="2"/>
        <v>Axor</v>
      </c>
      <c r="M7" s="5" t="s">
        <v>185</v>
      </c>
      <c r="N7" t="s">
        <v>230</v>
      </c>
      <c r="O7" t="s">
        <v>231</v>
      </c>
      <c r="P7" t="s">
        <v>232</v>
      </c>
      <c r="Q7" t="s">
        <v>233</v>
      </c>
      <c r="R7" t="s">
        <v>234</v>
      </c>
      <c r="S7" t="s">
        <v>235</v>
      </c>
      <c r="T7" t="s">
        <v>236</v>
      </c>
    </row>
    <row r="8" spans="1:20" x14ac:dyDescent="0.25">
      <c r="A8" s="1" t="s">
        <v>14</v>
      </c>
      <c r="B8">
        <v>2007</v>
      </c>
      <c r="C8">
        <v>198000</v>
      </c>
      <c r="D8" s="1" t="s">
        <v>15</v>
      </c>
      <c r="E8">
        <v>890200</v>
      </c>
      <c r="F8">
        <f t="shared" si="0"/>
        <v>4</v>
      </c>
      <c r="G8" t="str">
        <f t="shared" si="1"/>
        <v xml:space="preserve">MAN </v>
      </c>
      <c r="H8" t="str">
        <f t="shared" si="2"/>
        <v>TGA</v>
      </c>
      <c r="M8" s="6">
        <v>2006</v>
      </c>
      <c r="N8" s="4">
        <v>0</v>
      </c>
      <c r="O8" s="4">
        <v>5</v>
      </c>
      <c r="P8" s="4">
        <v>0</v>
      </c>
      <c r="Q8" s="4">
        <v>0</v>
      </c>
      <c r="R8" s="4">
        <v>0</v>
      </c>
      <c r="S8" s="4">
        <v>0</v>
      </c>
      <c r="T8" s="4">
        <v>0</v>
      </c>
    </row>
    <row r="9" spans="1:20" x14ac:dyDescent="0.25">
      <c r="A9" s="1" t="s">
        <v>16</v>
      </c>
      <c r="B9">
        <v>2008</v>
      </c>
      <c r="C9">
        <v>49411</v>
      </c>
      <c r="D9" s="1" t="s">
        <v>17</v>
      </c>
      <c r="E9">
        <v>186000</v>
      </c>
      <c r="F9">
        <f t="shared" si="0"/>
        <v>6</v>
      </c>
      <c r="G9" t="str">
        <f t="shared" si="1"/>
        <v xml:space="preserve">Volvo </v>
      </c>
      <c r="H9" t="str">
        <f t="shared" si="2"/>
        <v>FE</v>
      </c>
      <c r="M9" s="6">
        <v>2007</v>
      </c>
      <c r="N9" s="4">
        <v>0</v>
      </c>
      <c r="O9" s="4">
        <v>0</v>
      </c>
      <c r="P9" s="4">
        <v>1</v>
      </c>
      <c r="Q9" s="4">
        <v>1</v>
      </c>
      <c r="R9" s="4">
        <v>0</v>
      </c>
      <c r="S9" s="4">
        <v>0</v>
      </c>
      <c r="T9" s="4">
        <v>0</v>
      </c>
    </row>
    <row r="10" spans="1:20" x14ac:dyDescent="0.25">
      <c r="A10" s="1" t="s">
        <v>18</v>
      </c>
      <c r="B10">
        <v>2008</v>
      </c>
      <c r="C10">
        <v>58000</v>
      </c>
      <c r="D10" s="1" t="s">
        <v>19</v>
      </c>
      <c r="E10">
        <v>306000</v>
      </c>
      <c r="F10">
        <f t="shared" si="0"/>
        <v>6</v>
      </c>
      <c r="G10" t="str">
        <f t="shared" si="1"/>
        <v xml:space="preserve">Volvo </v>
      </c>
      <c r="H10" t="str">
        <f t="shared" si="2"/>
        <v>FM</v>
      </c>
      <c r="M10" s="6">
        <v>2008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4</v>
      </c>
    </row>
    <row r="11" spans="1:20" x14ac:dyDescent="0.25">
      <c r="A11" s="1" t="s">
        <v>20</v>
      </c>
      <c r="B11">
        <v>2008</v>
      </c>
      <c r="C11">
        <v>84000</v>
      </c>
      <c r="D11" s="1" t="s">
        <v>21</v>
      </c>
      <c r="E11">
        <v>266000</v>
      </c>
      <c r="F11">
        <f t="shared" si="0"/>
        <v>6</v>
      </c>
      <c r="G11" t="str">
        <f t="shared" si="1"/>
        <v xml:space="preserve">Volvo </v>
      </c>
      <c r="H11" t="str">
        <f t="shared" si="2"/>
        <v>FMX</v>
      </c>
      <c r="M11" s="6">
        <v>2009</v>
      </c>
      <c r="N11" s="4">
        <v>2</v>
      </c>
      <c r="O11" s="4">
        <v>2</v>
      </c>
      <c r="P11" s="4">
        <v>4</v>
      </c>
      <c r="Q11" s="4">
        <v>4</v>
      </c>
      <c r="R11" s="4">
        <v>2</v>
      </c>
      <c r="S11" s="4">
        <v>4</v>
      </c>
      <c r="T11" s="4">
        <v>8</v>
      </c>
    </row>
    <row r="12" spans="1:20" x14ac:dyDescent="0.25">
      <c r="A12" s="1" t="s">
        <v>22</v>
      </c>
      <c r="B12">
        <v>2008</v>
      </c>
      <c r="C12">
        <v>89000</v>
      </c>
      <c r="D12" s="1" t="s">
        <v>23</v>
      </c>
      <c r="E12">
        <v>305000</v>
      </c>
      <c r="F12">
        <f t="shared" si="0"/>
        <v>6</v>
      </c>
      <c r="G12" t="str">
        <f t="shared" si="1"/>
        <v xml:space="preserve">Volvo </v>
      </c>
      <c r="H12" t="str">
        <f t="shared" si="2"/>
        <v>FH</v>
      </c>
      <c r="M12" s="6">
        <v>2010</v>
      </c>
      <c r="N12" s="4">
        <v>4</v>
      </c>
      <c r="O12" s="4">
        <v>2</v>
      </c>
      <c r="P12" s="4">
        <v>2</v>
      </c>
      <c r="Q12" s="4">
        <v>4</v>
      </c>
      <c r="R12" s="4">
        <v>6</v>
      </c>
      <c r="S12" s="4">
        <v>0</v>
      </c>
      <c r="T12" s="4">
        <v>2</v>
      </c>
    </row>
    <row r="13" spans="1:20" x14ac:dyDescent="0.25">
      <c r="A13" s="1" t="s">
        <v>16</v>
      </c>
      <c r="B13">
        <v>2009</v>
      </c>
      <c r="C13">
        <v>48411</v>
      </c>
      <c r="D13" s="1" t="s">
        <v>24</v>
      </c>
      <c r="E13">
        <v>190000</v>
      </c>
      <c r="F13">
        <f t="shared" si="0"/>
        <v>6</v>
      </c>
      <c r="G13" t="str">
        <f t="shared" si="1"/>
        <v xml:space="preserve">Volvo </v>
      </c>
      <c r="H13" t="str">
        <f t="shared" si="2"/>
        <v>FE</v>
      </c>
      <c r="M13" s="6">
        <v>2011</v>
      </c>
      <c r="N13" s="4">
        <v>2</v>
      </c>
      <c r="O13" s="4">
        <v>0</v>
      </c>
      <c r="P13" s="4">
        <v>0</v>
      </c>
      <c r="Q13" s="4">
        <v>4</v>
      </c>
      <c r="R13" s="4">
        <v>6</v>
      </c>
      <c r="S13" s="4">
        <v>6</v>
      </c>
      <c r="T13" s="4">
        <v>0</v>
      </c>
    </row>
    <row r="14" spans="1:20" x14ac:dyDescent="0.25">
      <c r="A14" s="1" t="s">
        <v>25</v>
      </c>
      <c r="B14">
        <v>2009</v>
      </c>
      <c r="C14">
        <v>68000</v>
      </c>
      <c r="D14" s="1" t="s">
        <v>26</v>
      </c>
      <c r="E14">
        <v>992600</v>
      </c>
      <c r="F14">
        <f t="shared" si="0"/>
        <v>6</v>
      </c>
      <c r="G14" t="str">
        <f t="shared" si="1"/>
        <v xml:space="preserve">Iveco </v>
      </c>
      <c r="H14" t="str">
        <f t="shared" si="2"/>
        <v>100E</v>
      </c>
      <c r="M14" s="6">
        <v>2012</v>
      </c>
      <c r="N14" s="4">
        <v>8</v>
      </c>
      <c r="O14" s="4">
        <v>3</v>
      </c>
      <c r="P14" s="4">
        <v>3</v>
      </c>
      <c r="Q14" s="4">
        <v>1</v>
      </c>
      <c r="R14" s="4">
        <v>3</v>
      </c>
      <c r="S14" s="4">
        <v>5</v>
      </c>
      <c r="T14" s="4">
        <v>4</v>
      </c>
    </row>
    <row r="15" spans="1:20" x14ac:dyDescent="0.25">
      <c r="A15" s="1" t="s">
        <v>16</v>
      </c>
      <c r="B15">
        <v>2009</v>
      </c>
      <c r="C15">
        <v>49411</v>
      </c>
      <c r="D15" s="1" t="s">
        <v>27</v>
      </c>
      <c r="E15">
        <v>186000</v>
      </c>
      <c r="F15">
        <f t="shared" si="0"/>
        <v>6</v>
      </c>
      <c r="G15" t="str">
        <f t="shared" si="1"/>
        <v xml:space="preserve">Volvo </v>
      </c>
      <c r="H15" t="str">
        <f t="shared" si="2"/>
        <v>FE</v>
      </c>
      <c r="M15" s="6">
        <v>2013</v>
      </c>
      <c r="N15" s="4">
        <v>11</v>
      </c>
      <c r="O15" s="4">
        <v>0</v>
      </c>
      <c r="P15" s="4">
        <v>3</v>
      </c>
      <c r="Q15" s="4">
        <v>0</v>
      </c>
      <c r="R15" s="4">
        <v>0</v>
      </c>
      <c r="S15" s="4">
        <v>2</v>
      </c>
      <c r="T15" s="4">
        <v>0</v>
      </c>
    </row>
    <row r="16" spans="1:20" x14ac:dyDescent="0.25">
      <c r="A16" s="1" t="s">
        <v>28</v>
      </c>
      <c r="B16">
        <v>2009</v>
      </c>
      <c r="C16">
        <v>67900</v>
      </c>
      <c r="D16" s="1" t="s">
        <v>29</v>
      </c>
      <c r="E16">
        <v>850000</v>
      </c>
      <c r="F16">
        <f t="shared" si="0"/>
        <v>7</v>
      </c>
      <c r="G16" t="str">
        <f t="shared" si="1"/>
        <v xml:space="preserve">Scania </v>
      </c>
      <c r="H16" t="str">
        <f t="shared" si="2"/>
        <v>L94</v>
      </c>
      <c r="M16" s="6">
        <v>2014</v>
      </c>
      <c r="N16" s="4">
        <v>3</v>
      </c>
      <c r="O16" s="4">
        <v>0</v>
      </c>
      <c r="P16" s="4">
        <v>5</v>
      </c>
      <c r="Q16" s="4">
        <v>1</v>
      </c>
      <c r="R16" s="4">
        <v>0</v>
      </c>
      <c r="S16" s="4">
        <v>0</v>
      </c>
      <c r="T16" s="4">
        <v>0</v>
      </c>
    </row>
    <row r="17" spans="1:20" x14ac:dyDescent="0.25">
      <c r="A17" s="1" t="s">
        <v>16</v>
      </c>
      <c r="B17">
        <v>2009</v>
      </c>
      <c r="C17">
        <v>65000</v>
      </c>
      <c r="D17" s="1" t="s">
        <v>30</v>
      </c>
      <c r="E17">
        <v>740000</v>
      </c>
      <c r="F17">
        <f t="shared" si="0"/>
        <v>6</v>
      </c>
      <c r="G17" t="str">
        <f t="shared" si="1"/>
        <v xml:space="preserve">Volvo </v>
      </c>
      <c r="H17" t="str">
        <f t="shared" si="2"/>
        <v>FE</v>
      </c>
      <c r="M17" s="6">
        <v>2015</v>
      </c>
      <c r="N17" s="4">
        <v>0</v>
      </c>
      <c r="O17" s="4">
        <v>0</v>
      </c>
      <c r="P17" s="4">
        <v>0</v>
      </c>
      <c r="Q17" s="4">
        <v>2</v>
      </c>
      <c r="R17" s="4">
        <v>0</v>
      </c>
      <c r="S17" s="4">
        <v>0</v>
      </c>
      <c r="T17" s="4">
        <v>5</v>
      </c>
    </row>
    <row r="18" spans="1:20" x14ac:dyDescent="0.25">
      <c r="A18" s="1" t="s">
        <v>28</v>
      </c>
      <c r="B18">
        <v>2009</v>
      </c>
      <c r="C18">
        <v>68900</v>
      </c>
      <c r="D18" s="1" t="s">
        <v>31</v>
      </c>
      <c r="E18">
        <v>846000</v>
      </c>
      <c r="F18">
        <f t="shared" si="0"/>
        <v>7</v>
      </c>
      <c r="G18" t="str">
        <f t="shared" si="1"/>
        <v xml:space="preserve">Scania </v>
      </c>
      <c r="H18" t="str">
        <f t="shared" si="2"/>
        <v>L94</v>
      </c>
      <c r="M18" s="6" t="s">
        <v>186</v>
      </c>
      <c r="N18" s="4">
        <v>30</v>
      </c>
      <c r="O18" s="4">
        <v>12</v>
      </c>
      <c r="P18" s="4">
        <v>18</v>
      </c>
      <c r="Q18" s="4">
        <v>17</v>
      </c>
      <c r="R18" s="4">
        <v>17</v>
      </c>
      <c r="S18" s="4">
        <v>17</v>
      </c>
      <c r="T18" s="4">
        <v>23</v>
      </c>
    </row>
    <row r="19" spans="1:20" x14ac:dyDescent="0.25">
      <c r="A19" s="1" t="s">
        <v>18</v>
      </c>
      <c r="B19">
        <v>2009</v>
      </c>
      <c r="C19">
        <v>59000</v>
      </c>
      <c r="D19" s="1" t="s">
        <v>32</v>
      </c>
      <c r="E19">
        <v>302000</v>
      </c>
      <c r="F19">
        <f t="shared" si="0"/>
        <v>6</v>
      </c>
      <c r="G19" t="str">
        <f t="shared" si="1"/>
        <v xml:space="preserve">Volvo </v>
      </c>
      <c r="H19" t="str">
        <f t="shared" si="2"/>
        <v>FM</v>
      </c>
    </row>
    <row r="20" spans="1:20" x14ac:dyDescent="0.25">
      <c r="A20" s="1" t="s">
        <v>33</v>
      </c>
      <c r="B20">
        <v>2009</v>
      </c>
      <c r="C20">
        <v>77000</v>
      </c>
      <c r="D20" s="1" t="s">
        <v>34</v>
      </c>
      <c r="E20">
        <v>846000</v>
      </c>
      <c r="F20">
        <f t="shared" si="0"/>
        <v>8</v>
      </c>
      <c r="G20" t="str">
        <f t="shared" si="1"/>
        <v xml:space="preserve">Renault </v>
      </c>
      <c r="H20" t="str">
        <f t="shared" si="2"/>
        <v>Premium</v>
      </c>
    </row>
    <row r="21" spans="1:20" x14ac:dyDescent="0.25">
      <c r="A21" s="1" t="s">
        <v>35</v>
      </c>
      <c r="B21">
        <v>2009</v>
      </c>
      <c r="C21">
        <v>85000</v>
      </c>
      <c r="D21" s="1" t="s">
        <v>36</v>
      </c>
      <c r="E21">
        <v>946000</v>
      </c>
      <c r="F21">
        <f t="shared" si="0"/>
        <v>9</v>
      </c>
      <c r="G21" t="str">
        <f t="shared" si="1"/>
        <v xml:space="preserve">Mercedes </v>
      </c>
      <c r="H21" t="str">
        <f t="shared" si="2"/>
        <v>Atego</v>
      </c>
    </row>
    <row r="22" spans="1:20" x14ac:dyDescent="0.25">
      <c r="A22" s="1" t="s">
        <v>37</v>
      </c>
      <c r="B22">
        <v>2009</v>
      </c>
      <c r="C22">
        <v>79000</v>
      </c>
      <c r="D22" s="1" t="s">
        <v>38</v>
      </c>
      <c r="E22">
        <v>390000</v>
      </c>
      <c r="F22">
        <f t="shared" si="0"/>
        <v>7</v>
      </c>
      <c r="G22" t="str">
        <f t="shared" si="1"/>
        <v xml:space="preserve">Scania </v>
      </c>
      <c r="H22" t="str">
        <f t="shared" si="2"/>
        <v>M93</v>
      </c>
    </row>
    <row r="23" spans="1:20" x14ac:dyDescent="0.25">
      <c r="A23" s="1" t="s">
        <v>37</v>
      </c>
      <c r="B23">
        <v>2009</v>
      </c>
      <c r="C23">
        <v>79000</v>
      </c>
      <c r="D23" s="1" t="s">
        <v>39</v>
      </c>
      <c r="E23">
        <v>390000</v>
      </c>
      <c r="F23">
        <f t="shared" si="0"/>
        <v>7</v>
      </c>
      <c r="G23" t="str">
        <f t="shared" si="1"/>
        <v xml:space="preserve">Scania </v>
      </c>
      <c r="H23" t="str">
        <f t="shared" si="2"/>
        <v>M93</v>
      </c>
    </row>
    <row r="24" spans="1:20" x14ac:dyDescent="0.25">
      <c r="A24" s="1" t="s">
        <v>20</v>
      </c>
      <c r="B24">
        <v>2009</v>
      </c>
      <c r="C24">
        <v>83000</v>
      </c>
      <c r="D24" s="1" t="s">
        <v>40</v>
      </c>
      <c r="E24">
        <v>270000</v>
      </c>
      <c r="F24">
        <f t="shared" si="0"/>
        <v>6</v>
      </c>
      <c r="G24" t="str">
        <f t="shared" si="1"/>
        <v xml:space="preserve">Volvo </v>
      </c>
      <c r="H24" t="str">
        <f t="shared" si="2"/>
        <v>FMX</v>
      </c>
    </row>
    <row r="25" spans="1:20" x14ac:dyDescent="0.25">
      <c r="A25" s="1" t="s">
        <v>41</v>
      </c>
      <c r="B25">
        <v>2009</v>
      </c>
      <c r="C25">
        <v>86133</v>
      </c>
      <c r="D25" s="1" t="s">
        <v>42</v>
      </c>
      <c r="E25">
        <v>380000</v>
      </c>
      <c r="F25">
        <f t="shared" si="0"/>
        <v>6</v>
      </c>
      <c r="G25" t="str">
        <f t="shared" si="1"/>
        <v xml:space="preserve">Iveco </v>
      </c>
      <c r="H25" t="str">
        <f t="shared" si="2"/>
        <v>EuroCargo</v>
      </c>
    </row>
    <row r="26" spans="1:20" x14ac:dyDescent="0.25">
      <c r="A26" s="1" t="s">
        <v>22</v>
      </c>
      <c r="B26">
        <v>2009</v>
      </c>
      <c r="C26">
        <v>90000</v>
      </c>
      <c r="D26" s="1" t="s">
        <v>43</v>
      </c>
      <c r="E26">
        <v>301000</v>
      </c>
      <c r="F26">
        <f t="shared" si="0"/>
        <v>6</v>
      </c>
      <c r="G26" t="str">
        <f t="shared" si="1"/>
        <v xml:space="preserve">Volvo </v>
      </c>
      <c r="H26" t="str">
        <f t="shared" si="2"/>
        <v>FH</v>
      </c>
    </row>
    <row r="27" spans="1:20" x14ac:dyDescent="0.25">
      <c r="A27" s="1" t="s">
        <v>35</v>
      </c>
      <c r="B27">
        <v>2009</v>
      </c>
      <c r="C27">
        <v>91000</v>
      </c>
      <c r="D27" s="1" t="s">
        <v>44</v>
      </c>
      <c r="E27">
        <v>360000</v>
      </c>
      <c r="F27">
        <f t="shared" si="0"/>
        <v>9</v>
      </c>
      <c r="G27" t="str">
        <f t="shared" si="1"/>
        <v xml:space="preserve">Mercedes </v>
      </c>
      <c r="H27" t="str">
        <f t="shared" si="2"/>
        <v>Atego</v>
      </c>
    </row>
    <row r="28" spans="1:20" x14ac:dyDescent="0.25">
      <c r="A28" s="1" t="s">
        <v>45</v>
      </c>
      <c r="B28">
        <v>2009</v>
      </c>
      <c r="C28">
        <v>114400</v>
      </c>
      <c r="D28" s="1" t="s">
        <v>46</v>
      </c>
      <c r="E28">
        <v>226000</v>
      </c>
      <c r="F28">
        <f t="shared" si="0"/>
        <v>4</v>
      </c>
      <c r="G28" t="str">
        <f t="shared" si="1"/>
        <v xml:space="preserve">MAN </v>
      </c>
      <c r="H28" t="str">
        <f t="shared" si="2"/>
        <v>TGL</v>
      </c>
    </row>
    <row r="29" spans="1:20" x14ac:dyDescent="0.25">
      <c r="A29" s="1" t="s">
        <v>47</v>
      </c>
      <c r="B29">
        <v>2009</v>
      </c>
      <c r="C29">
        <v>134000</v>
      </c>
      <c r="D29" s="1" t="s">
        <v>48</v>
      </c>
      <c r="E29">
        <v>482000</v>
      </c>
      <c r="F29">
        <f t="shared" si="0"/>
        <v>6</v>
      </c>
      <c r="G29" t="str">
        <f t="shared" si="1"/>
        <v xml:space="preserve">Volvo </v>
      </c>
      <c r="H29" t="str">
        <f t="shared" si="2"/>
        <v>FL</v>
      </c>
    </row>
    <row r="30" spans="1:20" x14ac:dyDescent="0.25">
      <c r="A30" s="1" t="s">
        <v>47</v>
      </c>
      <c r="B30">
        <v>2009</v>
      </c>
      <c r="C30">
        <v>135000</v>
      </c>
      <c r="D30" s="1" t="s">
        <v>49</v>
      </c>
      <c r="E30">
        <v>478000</v>
      </c>
      <c r="F30">
        <f t="shared" si="0"/>
        <v>6</v>
      </c>
      <c r="G30" t="str">
        <f t="shared" si="1"/>
        <v xml:space="preserve">Volvo </v>
      </c>
      <c r="H30" t="str">
        <f t="shared" si="2"/>
        <v>FL</v>
      </c>
    </row>
    <row r="31" spans="1:20" x14ac:dyDescent="0.25">
      <c r="A31" s="1" t="s">
        <v>50</v>
      </c>
      <c r="B31">
        <v>2009</v>
      </c>
      <c r="C31">
        <v>131780</v>
      </c>
      <c r="D31" s="1" t="s">
        <v>51</v>
      </c>
      <c r="E31">
        <v>306000</v>
      </c>
      <c r="F31">
        <f t="shared" si="0"/>
        <v>4</v>
      </c>
      <c r="G31" t="str">
        <f t="shared" si="1"/>
        <v xml:space="preserve">DAF </v>
      </c>
      <c r="H31" t="str">
        <f t="shared" si="2"/>
        <v>LF45</v>
      </c>
    </row>
    <row r="32" spans="1:20" x14ac:dyDescent="0.25">
      <c r="A32" s="1" t="s">
        <v>45</v>
      </c>
      <c r="B32">
        <v>2009</v>
      </c>
      <c r="C32">
        <v>159000</v>
      </c>
      <c r="D32" s="1" t="s">
        <v>52</v>
      </c>
      <c r="E32">
        <v>403000</v>
      </c>
      <c r="F32">
        <f t="shared" si="0"/>
        <v>4</v>
      </c>
      <c r="G32" t="str">
        <f t="shared" si="1"/>
        <v xml:space="preserve">MAN </v>
      </c>
      <c r="H32" t="str">
        <f t="shared" si="2"/>
        <v>TGL</v>
      </c>
    </row>
    <row r="33" spans="1:8" x14ac:dyDescent="0.25">
      <c r="A33" s="1" t="s">
        <v>33</v>
      </c>
      <c r="B33">
        <v>2009</v>
      </c>
      <c r="C33">
        <v>162800</v>
      </c>
      <c r="D33" s="1" t="s">
        <v>53</v>
      </c>
      <c r="E33">
        <v>370000</v>
      </c>
      <c r="F33">
        <f t="shared" si="0"/>
        <v>8</v>
      </c>
      <c r="G33" t="str">
        <f t="shared" si="1"/>
        <v xml:space="preserve">Renault </v>
      </c>
      <c r="H33" t="str">
        <f t="shared" si="2"/>
        <v>Premium</v>
      </c>
    </row>
    <row r="34" spans="1:8" x14ac:dyDescent="0.25">
      <c r="A34" s="1" t="s">
        <v>54</v>
      </c>
      <c r="B34">
        <v>2009</v>
      </c>
      <c r="C34">
        <v>168800</v>
      </c>
      <c r="D34" s="1" t="s">
        <v>55</v>
      </c>
      <c r="E34">
        <v>186300</v>
      </c>
      <c r="F34">
        <f t="shared" si="0"/>
        <v>4</v>
      </c>
      <c r="G34" t="str">
        <f t="shared" si="1"/>
        <v xml:space="preserve">MAN </v>
      </c>
      <c r="H34" t="str">
        <f t="shared" si="2"/>
        <v>TGA41</v>
      </c>
    </row>
    <row r="35" spans="1:8" x14ac:dyDescent="0.25">
      <c r="A35" s="1" t="s">
        <v>56</v>
      </c>
      <c r="B35">
        <v>2009</v>
      </c>
      <c r="C35">
        <v>195370</v>
      </c>
      <c r="D35" s="1" t="s">
        <v>57</v>
      </c>
      <c r="E35">
        <v>290000</v>
      </c>
      <c r="F35">
        <f t="shared" si="0"/>
        <v>4</v>
      </c>
      <c r="G35" t="str">
        <f t="shared" si="1"/>
        <v xml:space="preserve">MAN </v>
      </c>
      <c r="H35" t="str">
        <f t="shared" si="2"/>
        <v>TGA33</v>
      </c>
    </row>
    <row r="36" spans="1:8" x14ac:dyDescent="0.25">
      <c r="A36" s="1" t="s">
        <v>58</v>
      </c>
      <c r="B36">
        <v>2009</v>
      </c>
      <c r="C36">
        <v>195340</v>
      </c>
      <c r="D36" s="1" t="s">
        <v>59</v>
      </c>
      <c r="E36">
        <v>190000</v>
      </c>
      <c r="F36">
        <f t="shared" si="0"/>
        <v>4</v>
      </c>
      <c r="G36" t="str">
        <f t="shared" si="1"/>
        <v xml:space="preserve">DAF </v>
      </c>
      <c r="H36" t="str">
        <f t="shared" si="2"/>
        <v>CF85</v>
      </c>
    </row>
    <row r="37" spans="1:8" x14ac:dyDescent="0.25">
      <c r="A37" s="1" t="s">
        <v>60</v>
      </c>
      <c r="B37">
        <v>2009</v>
      </c>
      <c r="C37">
        <v>230000</v>
      </c>
      <c r="D37" s="1" t="s">
        <v>61</v>
      </c>
      <c r="E37">
        <v>305000</v>
      </c>
      <c r="F37">
        <f t="shared" si="0"/>
        <v>9</v>
      </c>
      <c r="G37" t="str">
        <f t="shared" si="1"/>
        <v xml:space="preserve">Mercedes </v>
      </c>
      <c r="H37" t="str">
        <f t="shared" si="2"/>
        <v>Sided</v>
      </c>
    </row>
    <row r="38" spans="1:8" x14ac:dyDescent="0.25">
      <c r="A38" s="1" t="s">
        <v>62</v>
      </c>
      <c r="B38">
        <v>2009</v>
      </c>
      <c r="C38">
        <v>291000</v>
      </c>
      <c r="D38" s="1" t="s">
        <v>63</v>
      </c>
      <c r="E38">
        <v>166000</v>
      </c>
      <c r="F38">
        <f t="shared" si="0"/>
        <v>9</v>
      </c>
      <c r="G38" t="str">
        <f t="shared" si="1"/>
        <v xml:space="preserve">Mercedes </v>
      </c>
      <c r="H38" t="str">
        <f t="shared" si="2"/>
        <v>Actros</v>
      </c>
    </row>
    <row r="39" spans="1:8" x14ac:dyDescent="0.25">
      <c r="A39" s="1" t="s">
        <v>50</v>
      </c>
      <c r="B39">
        <v>2010</v>
      </c>
      <c r="C39">
        <v>37000</v>
      </c>
      <c r="D39" s="1" t="s">
        <v>64</v>
      </c>
      <c r="E39">
        <v>978000</v>
      </c>
      <c r="F39">
        <f t="shared" si="0"/>
        <v>4</v>
      </c>
      <c r="G39" t="str">
        <f t="shared" si="1"/>
        <v xml:space="preserve">DAF </v>
      </c>
      <c r="H39" t="str">
        <f t="shared" si="2"/>
        <v>LF45</v>
      </c>
    </row>
    <row r="40" spans="1:8" x14ac:dyDescent="0.25">
      <c r="A40" s="1" t="s">
        <v>50</v>
      </c>
      <c r="B40">
        <v>2010</v>
      </c>
      <c r="C40">
        <v>40830</v>
      </c>
      <c r="D40" s="1" t="s">
        <v>65</v>
      </c>
      <c r="E40">
        <v>326000</v>
      </c>
      <c r="F40">
        <f t="shared" si="0"/>
        <v>4</v>
      </c>
      <c r="G40" t="str">
        <f t="shared" si="1"/>
        <v xml:space="preserve">DAF </v>
      </c>
      <c r="H40" t="str">
        <f t="shared" si="2"/>
        <v>LF45</v>
      </c>
    </row>
    <row r="41" spans="1:8" x14ac:dyDescent="0.25">
      <c r="A41" s="1" t="s">
        <v>16</v>
      </c>
      <c r="B41">
        <v>2010</v>
      </c>
      <c r="C41">
        <v>66000</v>
      </c>
      <c r="D41" s="1" t="s">
        <v>66</v>
      </c>
      <c r="E41">
        <v>736000</v>
      </c>
      <c r="F41">
        <f t="shared" si="0"/>
        <v>6</v>
      </c>
      <c r="G41" t="str">
        <f t="shared" si="1"/>
        <v xml:space="preserve">Volvo </v>
      </c>
      <c r="H41" t="str">
        <f t="shared" si="2"/>
        <v>FE</v>
      </c>
    </row>
    <row r="42" spans="1:8" x14ac:dyDescent="0.25">
      <c r="A42" s="1" t="s">
        <v>67</v>
      </c>
      <c r="B42">
        <v>2010</v>
      </c>
      <c r="C42">
        <v>60000</v>
      </c>
      <c r="D42" s="1" t="s">
        <v>68</v>
      </c>
      <c r="E42">
        <v>99250</v>
      </c>
      <c r="F42">
        <f t="shared" si="0"/>
        <v>8</v>
      </c>
      <c r="G42" t="str">
        <f t="shared" si="1"/>
        <v xml:space="preserve">Renault </v>
      </c>
      <c r="H42" t="str">
        <f t="shared" si="2"/>
        <v>Midlum</v>
      </c>
    </row>
    <row r="43" spans="1:8" x14ac:dyDescent="0.25">
      <c r="A43" s="1" t="s">
        <v>35</v>
      </c>
      <c r="B43">
        <v>2010</v>
      </c>
      <c r="C43">
        <v>84000</v>
      </c>
      <c r="D43" s="1" t="s">
        <v>69</v>
      </c>
      <c r="E43">
        <v>950000</v>
      </c>
      <c r="F43">
        <f t="shared" si="0"/>
        <v>9</v>
      </c>
      <c r="G43" t="str">
        <f t="shared" si="1"/>
        <v xml:space="preserve">Mercedes </v>
      </c>
      <c r="H43" t="str">
        <f t="shared" si="2"/>
        <v>Atego</v>
      </c>
    </row>
    <row r="44" spans="1:8" x14ac:dyDescent="0.25">
      <c r="A44" s="1" t="s">
        <v>25</v>
      </c>
      <c r="B44">
        <v>2010</v>
      </c>
      <c r="C44">
        <v>67000</v>
      </c>
      <c r="D44" s="1" t="s">
        <v>70</v>
      </c>
      <c r="E44">
        <v>103260</v>
      </c>
      <c r="F44">
        <f t="shared" si="0"/>
        <v>6</v>
      </c>
      <c r="G44" t="str">
        <f t="shared" si="1"/>
        <v xml:space="preserve">Iveco </v>
      </c>
      <c r="H44" t="str">
        <f t="shared" si="2"/>
        <v>100E</v>
      </c>
    </row>
    <row r="45" spans="1:8" x14ac:dyDescent="0.25">
      <c r="A45" s="1" t="s">
        <v>71</v>
      </c>
      <c r="B45">
        <v>2010</v>
      </c>
      <c r="C45">
        <v>75300</v>
      </c>
      <c r="D45" s="1" t="s">
        <v>72</v>
      </c>
      <c r="E45">
        <v>302000</v>
      </c>
      <c r="F45">
        <f t="shared" si="0"/>
        <v>8</v>
      </c>
      <c r="G45" t="str">
        <f t="shared" si="1"/>
        <v xml:space="preserve">Renault </v>
      </c>
      <c r="H45" t="str">
        <f t="shared" si="2"/>
        <v>D10</v>
      </c>
    </row>
    <row r="46" spans="1:8" x14ac:dyDescent="0.25">
      <c r="A46" s="1" t="s">
        <v>20</v>
      </c>
      <c r="B46">
        <v>2010</v>
      </c>
      <c r="C46">
        <v>84000</v>
      </c>
      <c r="D46" s="1" t="s">
        <v>73</v>
      </c>
      <c r="E46">
        <v>266000</v>
      </c>
      <c r="F46">
        <f t="shared" si="0"/>
        <v>6</v>
      </c>
      <c r="G46" t="str">
        <f t="shared" si="1"/>
        <v xml:space="preserve">Volvo </v>
      </c>
      <c r="H46" t="str">
        <f t="shared" si="2"/>
        <v>FMX</v>
      </c>
    </row>
    <row r="47" spans="1:8" x14ac:dyDescent="0.25">
      <c r="A47" s="1" t="s">
        <v>35</v>
      </c>
      <c r="B47">
        <v>2010</v>
      </c>
      <c r="C47">
        <v>92000</v>
      </c>
      <c r="D47" s="1" t="s">
        <v>74</v>
      </c>
      <c r="E47">
        <v>356000</v>
      </c>
      <c r="F47">
        <f t="shared" si="0"/>
        <v>9</v>
      </c>
      <c r="G47" t="str">
        <f t="shared" si="1"/>
        <v xml:space="preserve">Mercedes </v>
      </c>
      <c r="H47" t="str">
        <f t="shared" si="2"/>
        <v>Atego</v>
      </c>
    </row>
    <row r="48" spans="1:8" x14ac:dyDescent="0.25">
      <c r="A48" s="1" t="s">
        <v>45</v>
      </c>
      <c r="B48">
        <v>2010</v>
      </c>
      <c r="C48">
        <v>89000</v>
      </c>
      <c r="D48" s="1" t="s">
        <v>75</v>
      </c>
      <c r="E48">
        <v>266000</v>
      </c>
      <c r="F48">
        <f t="shared" si="0"/>
        <v>4</v>
      </c>
      <c r="G48" t="str">
        <f t="shared" si="1"/>
        <v xml:space="preserve">MAN </v>
      </c>
      <c r="H48" t="str">
        <f t="shared" si="2"/>
        <v>TGL</v>
      </c>
    </row>
    <row r="49" spans="1:8" x14ac:dyDescent="0.25">
      <c r="A49" s="1" t="s">
        <v>76</v>
      </c>
      <c r="B49">
        <v>2010</v>
      </c>
      <c r="C49">
        <v>94000</v>
      </c>
      <c r="D49" s="1" t="s">
        <v>77</v>
      </c>
      <c r="E49">
        <v>91000</v>
      </c>
      <c r="F49">
        <f t="shared" si="0"/>
        <v>4</v>
      </c>
      <c r="G49" t="str">
        <f t="shared" si="1"/>
        <v xml:space="preserve">DAF </v>
      </c>
      <c r="H49" t="str">
        <f t="shared" si="2"/>
        <v>CF75</v>
      </c>
    </row>
    <row r="50" spans="1:8" x14ac:dyDescent="0.25">
      <c r="A50" s="1" t="s">
        <v>45</v>
      </c>
      <c r="B50">
        <v>2010</v>
      </c>
      <c r="C50">
        <v>113400</v>
      </c>
      <c r="D50" s="1" t="s">
        <v>78</v>
      </c>
      <c r="E50">
        <v>230000</v>
      </c>
      <c r="F50">
        <f t="shared" si="0"/>
        <v>4</v>
      </c>
      <c r="G50" t="str">
        <f t="shared" si="1"/>
        <v xml:space="preserve">MAN </v>
      </c>
      <c r="H50" t="str">
        <f t="shared" si="2"/>
        <v>TGL</v>
      </c>
    </row>
    <row r="51" spans="1:8" x14ac:dyDescent="0.25">
      <c r="A51" s="1" t="s">
        <v>79</v>
      </c>
      <c r="B51">
        <v>2010</v>
      </c>
      <c r="C51">
        <v>135000</v>
      </c>
      <c r="D51" s="1" t="s">
        <v>80</v>
      </c>
      <c r="E51">
        <v>251000</v>
      </c>
      <c r="F51">
        <f t="shared" si="0"/>
        <v>4</v>
      </c>
      <c r="G51" t="str">
        <f t="shared" si="1"/>
        <v xml:space="preserve">DAF </v>
      </c>
      <c r="H51" t="str">
        <f t="shared" si="2"/>
        <v>CF65</v>
      </c>
    </row>
    <row r="52" spans="1:8" x14ac:dyDescent="0.25">
      <c r="A52" s="1" t="s">
        <v>81</v>
      </c>
      <c r="B52">
        <v>2010</v>
      </c>
      <c r="C52">
        <v>160000</v>
      </c>
      <c r="D52" s="1" t="s">
        <v>82</v>
      </c>
      <c r="E52">
        <v>263000</v>
      </c>
      <c r="F52">
        <f t="shared" si="0"/>
        <v>6</v>
      </c>
      <c r="G52" t="str">
        <f t="shared" si="1"/>
        <v xml:space="preserve">Iveco </v>
      </c>
      <c r="H52" t="str">
        <f t="shared" si="2"/>
        <v>TrakkerEuro5</v>
      </c>
    </row>
    <row r="53" spans="1:8" x14ac:dyDescent="0.25">
      <c r="A53" s="1" t="s">
        <v>83</v>
      </c>
      <c r="B53">
        <v>2010</v>
      </c>
      <c r="C53">
        <v>265000</v>
      </c>
      <c r="D53" s="1" t="s">
        <v>84</v>
      </c>
      <c r="E53">
        <v>930000</v>
      </c>
      <c r="F53">
        <f t="shared" si="0"/>
        <v>8</v>
      </c>
      <c r="G53" t="str">
        <f t="shared" si="1"/>
        <v xml:space="preserve">Renault </v>
      </c>
      <c r="H53" t="str">
        <f t="shared" si="2"/>
        <v>Magnum</v>
      </c>
    </row>
    <row r="54" spans="1:8" x14ac:dyDescent="0.25">
      <c r="A54" s="1" t="s">
        <v>83</v>
      </c>
      <c r="B54">
        <v>2010</v>
      </c>
      <c r="C54">
        <v>265000</v>
      </c>
      <c r="D54" s="1" t="s">
        <v>85</v>
      </c>
      <c r="E54">
        <v>912000</v>
      </c>
      <c r="F54">
        <f t="shared" si="0"/>
        <v>8</v>
      </c>
      <c r="G54" t="str">
        <f t="shared" si="1"/>
        <v xml:space="preserve">Renault </v>
      </c>
      <c r="H54" t="str">
        <f t="shared" si="2"/>
        <v>Magnum</v>
      </c>
    </row>
    <row r="55" spans="1:8" x14ac:dyDescent="0.25">
      <c r="A55" s="1" t="s">
        <v>83</v>
      </c>
      <c r="B55">
        <v>2010</v>
      </c>
      <c r="C55">
        <v>265000</v>
      </c>
      <c r="D55" s="1" t="s">
        <v>86</v>
      </c>
      <c r="E55">
        <v>856000</v>
      </c>
      <c r="F55">
        <f t="shared" si="0"/>
        <v>8</v>
      </c>
      <c r="G55" t="str">
        <f t="shared" si="1"/>
        <v xml:space="preserve">Renault </v>
      </c>
      <c r="H55" t="str">
        <f t="shared" si="2"/>
        <v>Magnum</v>
      </c>
    </row>
    <row r="56" spans="1:8" x14ac:dyDescent="0.25">
      <c r="A56" s="1" t="s">
        <v>33</v>
      </c>
      <c r="B56">
        <v>2010</v>
      </c>
      <c r="C56">
        <v>230000</v>
      </c>
      <c r="D56" s="1" t="s">
        <v>87</v>
      </c>
      <c r="E56">
        <v>455000</v>
      </c>
      <c r="F56">
        <f t="shared" si="0"/>
        <v>8</v>
      </c>
      <c r="G56" t="str">
        <f t="shared" si="1"/>
        <v xml:space="preserve">Renault </v>
      </c>
      <c r="H56" t="str">
        <f t="shared" si="2"/>
        <v>Premium</v>
      </c>
    </row>
    <row r="57" spans="1:8" x14ac:dyDescent="0.25">
      <c r="A57" s="1" t="s">
        <v>60</v>
      </c>
      <c r="B57">
        <v>2010</v>
      </c>
      <c r="C57">
        <v>231000</v>
      </c>
      <c r="D57" s="1" t="s">
        <v>88</v>
      </c>
      <c r="E57">
        <v>301000</v>
      </c>
      <c r="F57">
        <f t="shared" si="0"/>
        <v>9</v>
      </c>
      <c r="G57" t="str">
        <f t="shared" si="1"/>
        <v xml:space="preserve">Mercedes </v>
      </c>
      <c r="H57" t="str">
        <f t="shared" si="2"/>
        <v>Sided</v>
      </c>
    </row>
    <row r="58" spans="1:8" x14ac:dyDescent="0.25">
      <c r="A58" s="1" t="s">
        <v>62</v>
      </c>
      <c r="B58">
        <v>2010</v>
      </c>
      <c r="C58">
        <v>257000</v>
      </c>
      <c r="D58" s="1" t="s">
        <v>89</v>
      </c>
      <c r="E58">
        <v>164700</v>
      </c>
      <c r="F58">
        <f t="shared" si="0"/>
        <v>9</v>
      </c>
      <c r="G58" t="str">
        <f t="shared" si="1"/>
        <v xml:space="preserve">Mercedes </v>
      </c>
      <c r="H58" t="str">
        <f t="shared" si="2"/>
        <v>Actros</v>
      </c>
    </row>
    <row r="59" spans="1:8" x14ac:dyDescent="0.25">
      <c r="A59" s="1" t="s">
        <v>50</v>
      </c>
      <c r="B59">
        <v>2011</v>
      </c>
      <c r="C59">
        <v>38000</v>
      </c>
      <c r="D59" s="1" t="s">
        <v>90</v>
      </c>
      <c r="E59">
        <v>574000</v>
      </c>
      <c r="F59">
        <f t="shared" si="0"/>
        <v>4</v>
      </c>
      <c r="G59" t="str">
        <f t="shared" si="1"/>
        <v xml:space="preserve">DAF </v>
      </c>
      <c r="H59" t="str">
        <f t="shared" si="2"/>
        <v>LF45</v>
      </c>
    </row>
    <row r="60" spans="1:8" x14ac:dyDescent="0.25">
      <c r="A60" s="1" t="s">
        <v>91</v>
      </c>
      <c r="B60">
        <v>2011</v>
      </c>
      <c r="C60">
        <v>56700</v>
      </c>
      <c r="D60" s="1" t="s">
        <v>92</v>
      </c>
      <c r="E60">
        <v>290000</v>
      </c>
      <c r="F60">
        <f t="shared" si="0"/>
        <v>8</v>
      </c>
      <c r="G60" t="str">
        <f t="shared" si="1"/>
        <v xml:space="preserve">Renault </v>
      </c>
      <c r="H60" t="str">
        <f t="shared" si="2"/>
        <v>R385</v>
      </c>
    </row>
    <row r="61" spans="1:8" x14ac:dyDescent="0.25">
      <c r="A61" s="1" t="s">
        <v>91</v>
      </c>
      <c r="B61">
        <v>2011</v>
      </c>
      <c r="C61">
        <v>57700</v>
      </c>
      <c r="D61" s="1" t="s">
        <v>93</v>
      </c>
      <c r="E61">
        <v>286000</v>
      </c>
      <c r="F61">
        <f t="shared" si="0"/>
        <v>8</v>
      </c>
      <c r="G61" t="str">
        <f t="shared" si="1"/>
        <v xml:space="preserve">Renault </v>
      </c>
      <c r="H61" t="str">
        <f t="shared" si="2"/>
        <v>R385</v>
      </c>
    </row>
    <row r="62" spans="1:8" x14ac:dyDescent="0.25">
      <c r="A62" s="1" t="s">
        <v>67</v>
      </c>
      <c r="B62">
        <v>2011</v>
      </c>
      <c r="C62">
        <v>59000</v>
      </c>
      <c r="D62" s="1" t="s">
        <v>94</v>
      </c>
      <c r="E62">
        <v>103250</v>
      </c>
      <c r="F62">
        <f t="shared" si="0"/>
        <v>8</v>
      </c>
      <c r="G62" t="str">
        <f t="shared" si="1"/>
        <v xml:space="preserve">Renault </v>
      </c>
      <c r="H62" t="str">
        <f t="shared" si="2"/>
        <v>Midlum</v>
      </c>
    </row>
    <row r="63" spans="1:8" x14ac:dyDescent="0.25">
      <c r="A63" s="1" t="s">
        <v>71</v>
      </c>
      <c r="B63">
        <v>2011</v>
      </c>
      <c r="C63">
        <v>74300</v>
      </c>
      <c r="D63" s="1" t="s">
        <v>95</v>
      </c>
      <c r="E63">
        <v>306000</v>
      </c>
      <c r="F63">
        <f t="shared" si="0"/>
        <v>8</v>
      </c>
      <c r="G63" t="str">
        <f t="shared" si="1"/>
        <v xml:space="preserve">Renault </v>
      </c>
      <c r="H63" t="str">
        <f t="shared" si="2"/>
        <v>D10</v>
      </c>
    </row>
    <row r="64" spans="1:8" x14ac:dyDescent="0.25">
      <c r="A64" s="1" t="s">
        <v>62</v>
      </c>
      <c r="B64">
        <v>2011</v>
      </c>
      <c r="C64">
        <v>210000</v>
      </c>
      <c r="D64" s="1" t="s">
        <v>96</v>
      </c>
      <c r="E64">
        <v>780000</v>
      </c>
      <c r="F64">
        <f t="shared" si="0"/>
        <v>9</v>
      </c>
      <c r="G64" t="str">
        <f t="shared" si="1"/>
        <v xml:space="preserve">Mercedes </v>
      </c>
      <c r="H64" t="str">
        <f t="shared" si="2"/>
        <v>Actros</v>
      </c>
    </row>
    <row r="65" spans="1:8" x14ac:dyDescent="0.25">
      <c r="A65" s="1" t="s">
        <v>62</v>
      </c>
      <c r="B65">
        <v>2011</v>
      </c>
      <c r="C65">
        <v>210000</v>
      </c>
      <c r="D65" s="1" t="s">
        <v>97</v>
      </c>
      <c r="E65">
        <v>760300</v>
      </c>
      <c r="F65">
        <f t="shared" si="0"/>
        <v>9</v>
      </c>
      <c r="G65" t="str">
        <f t="shared" si="1"/>
        <v xml:space="preserve">Mercedes </v>
      </c>
      <c r="H65" t="str">
        <f t="shared" si="2"/>
        <v>Actros</v>
      </c>
    </row>
    <row r="66" spans="1:8" x14ac:dyDescent="0.25">
      <c r="A66" s="1" t="s">
        <v>62</v>
      </c>
      <c r="B66">
        <v>2011</v>
      </c>
      <c r="C66">
        <v>210000</v>
      </c>
      <c r="D66" s="1" t="s">
        <v>98</v>
      </c>
      <c r="E66">
        <v>680000</v>
      </c>
      <c r="F66">
        <f t="shared" si="0"/>
        <v>9</v>
      </c>
      <c r="G66" t="str">
        <f t="shared" si="1"/>
        <v xml:space="preserve">Mercedes </v>
      </c>
      <c r="H66" t="str">
        <f t="shared" si="2"/>
        <v>Actros</v>
      </c>
    </row>
    <row r="67" spans="1:8" x14ac:dyDescent="0.25">
      <c r="A67" s="1" t="s">
        <v>62</v>
      </c>
      <c r="B67">
        <v>2011</v>
      </c>
      <c r="C67">
        <v>210000</v>
      </c>
      <c r="D67" s="1" t="s">
        <v>99</v>
      </c>
      <c r="E67">
        <v>655000</v>
      </c>
      <c r="F67">
        <f t="shared" ref="F67:F130" si="3">SEARCH(" ",A67)</f>
        <v>9</v>
      </c>
      <c r="G67" t="str">
        <f t="shared" ref="G67:G130" si="4">MID(A67,1,F67)</f>
        <v xml:space="preserve">Mercedes </v>
      </c>
      <c r="H67" t="str">
        <f t="shared" ref="H67:H130" si="5">MID(A67,F67+1, LEN(A67) - F67)</f>
        <v>Actros</v>
      </c>
    </row>
    <row r="68" spans="1:8" x14ac:dyDescent="0.25">
      <c r="A68" s="1" t="s">
        <v>100</v>
      </c>
      <c r="B68">
        <v>2011</v>
      </c>
      <c r="C68">
        <v>220000</v>
      </c>
      <c r="D68" s="1" t="s">
        <v>101</v>
      </c>
      <c r="E68">
        <v>731000</v>
      </c>
      <c r="F68">
        <f t="shared" si="3"/>
        <v>8</v>
      </c>
      <c r="G68" t="str">
        <f t="shared" si="4"/>
        <v xml:space="preserve">Renault </v>
      </c>
      <c r="H68" t="str">
        <f t="shared" si="5"/>
        <v>Pelen</v>
      </c>
    </row>
    <row r="69" spans="1:8" x14ac:dyDescent="0.25">
      <c r="A69" s="1" t="s">
        <v>100</v>
      </c>
      <c r="B69">
        <v>2011</v>
      </c>
      <c r="C69">
        <v>220000</v>
      </c>
      <c r="D69" s="1" t="s">
        <v>102</v>
      </c>
      <c r="E69">
        <v>685413</v>
      </c>
      <c r="F69">
        <f t="shared" si="3"/>
        <v>8</v>
      </c>
      <c r="G69" t="str">
        <f t="shared" si="4"/>
        <v xml:space="preserve">Renault </v>
      </c>
      <c r="H69" t="str">
        <f t="shared" si="5"/>
        <v>Pelen</v>
      </c>
    </row>
    <row r="70" spans="1:8" x14ac:dyDescent="0.25">
      <c r="A70" s="1" t="s">
        <v>58</v>
      </c>
      <c r="B70">
        <v>2011</v>
      </c>
      <c r="C70">
        <v>196340</v>
      </c>
      <c r="D70" s="1" t="s">
        <v>103</v>
      </c>
      <c r="E70">
        <v>186000</v>
      </c>
      <c r="F70">
        <f t="shared" si="3"/>
        <v>4</v>
      </c>
      <c r="G70" t="str">
        <f t="shared" si="4"/>
        <v xml:space="preserve">DAF </v>
      </c>
      <c r="H70" t="str">
        <f t="shared" si="5"/>
        <v>CF85</v>
      </c>
    </row>
    <row r="71" spans="1:8" x14ac:dyDescent="0.25">
      <c r="A71" s="1" t="s">
        <v>104</v>
      </c>
      <c r="B71">
        <v>2011</v>
      </c>
      <c r="C71">
        <v>245000</v>
      </c>
      <c r="D71" s="1" t="s">
        <v>105</v>
      </c>
      <c r="E71">
        <v>720000</v>
      </c>
      <c r="F71">
        <f t="shared" si="3"/>
        <v>7</v>
      </c>
      <c r="G71" t="str">
        <f t="shared" si="4"/>
        <v xml:space="preserve">Scania </v>
      </c>
      <c r="H71" t="str">
        <f t="shared" si="5"/>
        <v>R500</v>
      </c>
    </row>
    <row r="72" spans="1:8" x14ac:dyDescent="0.25">
      <c r="A72" s="1" t="s">
        <v>104</v>
      </c>
      <c r="B72">
        <v>2011</v>
      </c>
      <c r="C72">
        <v>245000</v>
      </c>
      <c r="D72" s="1" t="s">
        <v>106</v>
      </c>
      <c r="E72">
        <v>680000</v>
      </c>
      <c r="F72">
        <f t="shared" si="3"/>
        <v>7</v>
      </c>
      <c r="G72" t="str">
        <f t="shared" si="4"/>
        <v xml:space="preserve">Scania </v>
      </c>
      <c r="H72" t="str">
        <f t="shared" si="5"/>
        <v>R500</v>
      </c>
    </row>
    <row r="73" spans="1:8" x14ac:dyDescent="0.25">
      <c r="A73" s="1" t="s">
        <v>104</v>
      </c>
      <c r="B73">
        <v>2011</v>
      </c>
      <c r="C73">
        <v>245000</v>
      </c>
      <c r="D73" s="1" t="s">
        <v>107</v>
      </c>
      <c r="E73">
        <v>660000</v>
      </c>
      <c r="F73">
        <f t="shared" si="3"/>
        <v>7</v>
      </c>
      <c r="G73" t="str">
        <f t="shared" si="4"/>
        <v xml:space="preserve">Scania </v>
      </c>
      <c r="H73" t="str">
        <f t="shared" si="5"/>
        <v>R500</v>
      </c>
    </row>
    <row r="74" spans="1:8" x14ac:dyDescent="0.25">
      <c r="A74" s="1" t="s">
        <v>104</v>
      </c>
      <c r="B74">
        <v>2011</v>
      </c>
      <c r="C74">
        <v>245000</v>
      </c>
      <c r="D74" s="1" t="s">
        <v>108</v>
      </c>
      <c r="E74">
        <v>630000</v>
      </c>
      <c r="F74">
        <f t="shared" si="3"/>
        <v>7</v>
      </c>
      <c r="G74" t="str">
        <f t="shared" si="4"/>
        <v xml:space="preserve">Scania </v>
      </c>
      <c r="H74" t="str">
        <f t="shared" si="5"/>
        <v>R500</v>
      </c>
    </row>
    <row r="75" spans="1:8" x14ac:dyDescent="0.25">
      <c r="A75" s="1" t="s">
        <v>104</v>
      </c>
      <c r="B75">
        <v>2011</v>
      </c>
      <c r="C75">
        <v>245000</v>
      </c>
      <c r="D75" s="1" t="s">
        <v>109</v>
      </c>
      <c r="E75">
        <v>655000</v>
      </c>
      <c r="F75">
        <f t="shared" si="3"/>
        <v>7</v>
      </c>
      <c r="G75" t="str">
        <f t="shared" si="4"/>
        <v xml:space="preserve">Scania </v>
      </c>
      <c r="H75" t="str">
        <f t="shared" si="5"/>
        <v>R500</v>
      </c>
    </row>
    <row r="76" spans="1:8" x14ac:dyDescent="0.25">
      <c r="A76" s="1" t="s">
        <v>104</v>
      </c>
      <c r="B76">
        <v>2011</v>
      </c>
      <c r="C76">
        <v>245000</v>
      </c>
      <c r="D76" s="1" t="s">
        <v>110</v>
      </c>
      <c r="E76">
        <v>590000</v>
      </c>
      <c r="F76">
        <f t="shared" si="3"/>
        <v>7</v>
      </c>
      <c r="G76" t="str">
        <f t="shared" si="4"/>
        <v xml:space="preserve">Scania </v>
      </c>
      <c r="H76" t="str">
        <f t="shared" si="5"/>
        <v>R500</v>
      </c>
    </row>
    <row r="77" spans="1:8" x14ac:dyDescent="0.25">
      <c r="A77" s="1" t="s">
        <v>50</v>
      </c>
      <c r="B77">
        <v>2012</v>
      </c>
      <c r="C77">
        <v>39830</v>
      </c>
      <c r="D77" s="1" t="s">
        <v>111</v>
      </c>
      <c r="E77">
        <v>330000</v>
      </c>
      <c r="F77">
        <f t="shared" si="3"/>
        <v>4</v>
      </c>
      <c r="G77" t="str">
        <f t="shared" si="4"/>
        <v xml:space="preserve">DAF </v>
      </c>
      <c r="H77" t="str">
        <f t="shared" si="5"/>
        <v>LF45</v>
      </c>
    </row>
    <row r="78" spans="1:8" x14ac:dyDescent="0.25">
      <c r="A78" s="1" t="s">
        <v>50</v>
      </c>
      <c r="B78">
        <v>2012</v>
      </c>
      <c r="C78">
        <v>48800</v>
      </c>
      <c r="D78" s="1" t="s">
        <v>112</v>
      </c>
      <c r="E78">
        <v>268650</v>
      </c>
      <c r="F78">
        <f t="shared" si="3"/>
        <v>4</v>
      </c>
      <c r="G78" t="str">
        <f t="shared" si="4"/>
        <v xml:space="preserve">DAF </v>
      </c>
      <c r="H78" t="str">
        <f t="shared" si="5"/>
        <v>LF45</v>
      </c>
    </row>
    <row r="79" spans="1:8" x14ac:dyDescent="0.25">
      <c r="A79" s="1" t="s">
        <v>18</v>
      </c>
      <c r="B79">
        <v>2012</v>
      </c>
      <c r="C79">
        <v>59000</v>
      </c>
      <c r="D79" s="1" t="s">
        <v>113</v>
      </c>
      <c r="E79">
        <v>302000</v>
      </c>
      <c r="F79">
        <f t="shared" si="3"/>
        <v>6</v>
      </c>
      <c r="G79" t="str">
        <f t="shared" si="4"/>
        <v xml:space="preserve">Volvo </v>
      </c>
      <c r="H79" t="str">
        <f t="shared" si="5"/>
        <v>FM</v>
      </c>
    </row>
    <row r="80" spans="1:8" x14ac:dyDescent="0.25">
      <c r="A80" s="1" t="s">
        <v>33</v>
      </c>
      <c r="B80">
        <v>2012</v>
      </c>
      <c r="C80">
        <v>76000</v>
      </c>
      <c r="D80" s="1" t="s">
        <v>114</v>
      </c>
      <c r="E80">
        <v>850000</v>
      </c>
      <c r="F80">
        <f t="shared" si="3"/>
        <v>8</v>
      </c>
      <c r="G80" t="str">
        <f t="shared" si="4"/>
        <v xml:space="preserve">Renault </v>
      </c>
      <c r="H80" t="str">
        <f t="shared" si="5"/>
        <v>Premium</v>
      </c>
    </row>
    <row r="81" spans="1:8" x14ac:dyDescent="0.25">
      <c r="A81" s="1" t="s">
        <v>41</v>
      </c>
      <c r="B81">
        <v>2012</v>
      </c>
      <c r="C81">
        <v>87133</v>
      </c>
      <c r="D81" s="1" t="s">
        <v>115</v>
      </c>
      <c r="E81">
        <v>376000</v>
      </c>
      <c r="F81">
        <f t="shared" si="3"/>
        <v>6</v>
      </c>
      <c r="G81" t="str">
        <f t="shared" si="4"/>
        <v xml:space="preserve">Iveco </v>
      </c>
      <c r="H81" t="str">
        <f t="shared" si="5"/>
        <v>EuroCargo</v>
      </c>
    </row>
    <row r="82" spans="1:8" x14ac:dyDescent="0.25">
      <c r="A82" s="1" t="s">
        <v>22</v>
      </c>
      <c r="B82">
        <v>2012</v>
      </c>
      <c r="C82">
        <v>110000</v>
      </c>
      <c r="D82" s="1" t="s">
        <v>116</v>
      </c>
      <c r="E82">
        <v>201000</v>
      </c>
      <c r="F82">
        <f t="shared" si="3"/>
        <v>6</v>
      </c>
      <c r="G82" t="str">
        <f t="shared" si="4"/>
        <v xml:space="preserve">Volvo </v>
      </c>
      <c r="H82" t="str">
        <f t="shared" si="5"/>
        <v>FH</v>
      </c>
    </row>
    <row r="83" spans="1:8" x14ac:dyDescent="0.25">
      <c r="A83" s="1" t="s">
        <v>50</v>
      </c>
      <c r="B83">
        <v>2012</v>
      </c>
      <c r="C83">
        <v>130780</v>
      </c>
      <c r="D83" s="1" t="s">
        <v>117</v>
      </c>
      <c r="E83">
        <v>310000</v>
      </c>
      <c r="F83">
        <f t="shared" si="3"/>
        <v>4</v>
      </c>
      <c r="G83" t="str">
        <f t="shared" si="4"/>
        <v xml:space="preserve">DAF </v>
      </c>
      <c r="H83" t="str">
        <f t="shared" si="5"/>
        <v>LF45</v>
      </c>
    </row>
    <row r="84" spans="1:8" x14ac:dyDescent="0.25">
      <c r="A84" s="1" t="s">
        <v>45</v>
      </c>
      <c r="B84">
        <v>2012</v>
      </c>
      <c r="C84">
        <v>135502</v>
      </c>
      <c r="D84" s="1" t="s">
        <v>118</v>
      </c>
      <c r="E84">
        <v>247000</v>
      </c>
      <c r="F84">
        <f t="shared" si="3"/>
        <v>4</v>
      </c>
      <c r="G84" t="str">
        <f t="shared" si="4"/>
        <v xml:space="preserve">MAN </v>
      </c>
      <c r="H84" t="str">
        <f t="shared" si="5"/>
        <v>TGL</v>
      </c>
    </row>
    <row r="85" spans="1:8" x14ac:dyDescent="0.25">
      <c r="A85" s="1" t="s">
        <v>119</v>
      </c>
      <c r="B85">
        <v>2012</v>
      </c>
      <c r="C85">
        <v>145000</v>
      </c>
      <c r="D85" s="1" t="s">
        <v>120</v>
      </c>
      <c r="E85">
        <v>386732</v>
      </c>
      <c r="F85">
        <f t="shared" si="3"/>
        <v>6</v>
      </c>
      <c r="G85" t="str">
        <f t="shared" si="4"/>
        <v xml:space="preserve">Iveco </v>
      </c>
      <c r="H85" t="str">
        <f t="shared" si="5"/>
        <v>STRALIS</v>
      </c>
    </row>
    <row r="86" spans="1:8" x14ac:dyDescent="0.25">
      <c r="A86" s="1" t="s">
        <v>119</v>
      </c>
      <c r="B86">
        <v>2012</v>
      </c>
      <c r="C86">
        <v>145000</v>
      </c>
      <c r="D86" s="1" t="s">
        <v>121</v>
      </c>
      <c r="E86">
        <v>312680</v>
      </c>
      <c r="F86">
        <f t="shared" si="3"/>
        <v>6</v>
      </c>
      <c r="G86" t="str">
        <f t="shared" si="4"/>
        <v xml:space="preserve">Iveco </v>
      </c>
      <c r="H86" t="str">
        <f t="shared" si="5"/>
        <v>STRALIS</v>
      </c>
    </row>
    <row r="87" spans="1:8" x14ac:dyDescent="0.25">
      <c r="A87" s="1" t="s">
        <v>33</v>
      </c>
      <c r="B87">
        <v>2012</v>
      </c>
      <c r="C87">
        <v>163800</v>
      </c>
      <c r="D87" s="1" t="s">
        <v>122</v>
      </c>
      <c r="E87">
        <v>366000</v>
      </c>
      <c r="F87">
        <f t="shared" si="3"/>
        <v>8</v>
      </c>
      <c r="G87" t="str">
        <f t="shared" si="4"/>
        <v xml:space="preserve">Renault </v>
      </c>
      <c r="H87" t="str">
        <f t="shared" si="5"/>
        <v>Premium</v>
      </c>
    </row>
    <row r="88" spans="1:8" x14ac:dyDescent="0.25">
      <c r="A88" s="1" t="s">
        <v>123</v>
      </c>
      <c r="B88">
        <v>2012</v>
      </c>
      <c r="C88">
        <v>183000</v>
      </c>
      <c r="D88" s="1" t="s">
        <v>124</v>
      </c>
      <c r="E88">
        <v>520000</v>
      </c>
      <c r="F88">
        <f t="shared" si="3"/>
        <v>7</v>
      </c>
      <c r="G88" t="str">
        <f t="shared" si="4"/>
        <v xml:space="preserve">Scania </v>
      </c>
      <c r="H88" t="str">
        <f t="shared" si="5"/>
        <v>R420</v>
      </c>
    </row>
    <row r="89" spans="1:8" x14ac:dyDescent="0.25">
      <c r="A89" s="1" t="s">
        <v>123</v>
      </c>
      <c r="B89">
        <v>2012</v>
      </c>
      <c r="C89">
        <v>183000</v>
      </c>
      <c r="D89" s="1" t="s">
        <v>125</v>
      </c>
      <c r="E89">
        <v>530000</v>
      </c>
      <c r="F89">
        <f t="shared" si="3"/>
        <v>7</v>
      </c>
      <c r="G89" t="str">
        <f t="shared" si="4"/>
        <v xml:space="preserve">Scania </v>
      </c>
      <c r="H89" t="str">
        <f t="shared" si="5"/>
        <v>R420</v>
      </c>
    </row>
    <row r="90" spans="1:8" x14ac:dyDescent="0.25">
      <c r="A90" s="1" t="s">
        <v>123</v>
      </c>
      <c r="B90">
        <v>2012</v>
      </c>
      <c r="C90">
        <v>183000</v>
      </c>
      <c r="D90" s="1" t="s">
        <v>126</v>
      </c>
      <c r="E90">
        <v>490000</v>
      </c>
      <c r="F90">
        <f t="shared" si="3"/>
        <v>7</v>
      </c>
      <c r="G90" t="str">
        <f t="shared" si="4"/>
        <v xml:space="preserve">Scania </v>
      </c>
      <c r="H90" t="str">
        <f t="shared" si="5"/>
        <v>R420</v>
      </c>
    </row>
    <row r="91" spans="1:8" x14ac:dyDescent="0.25">
      <c r="A91" s="1" t="s">
        <v>123</v>
      </c>
      <c r="B91">
        <v>2012</v>
      </c>
      <c r="C91">
        <v>183000</v>
      </c>
      <c r="D91" s="1" t="s">
        <v>127</v>
      </c>
      <c r="E91">
        <v>481000</v>
      </c>
      <c r="F91">
        <f t="shared" si="3"/>
        <v>7</v>
      </c>
      <c r="G91" t="str">
        <f t="shared" si="4"/>
        <v xml:space="preserve">Scania </v>
      </c>
      <c r="H91" t="str">
        <f t="shared" si="5"/>
        <v>R420</v>
      </c>
    </row>
    <row r="92" spans="1:8" x14ac:dyDescent="0.25">
      <c r="A92" s="1" t="s">
        <v>123</v>
      </c>
      <c r="B92">
        <v>2012</v>
      </c>
      <c r="C92">
        <v>183000</v>
      </c>
      <c r="D92" s="1" t="s">
        <v>128</v>
      </c>
      <c r="E92">
        <v>454000</v>
      </c>
      <c r="F92">
        <f t="shared" si="3"/>
        <v>7</v>
      </c>
      <c r="G92" t="str">
        <f t="shared" si="4"/>
        <v xml:space="preserve">Scania </v>
      </c>
      <c r="H92" t="str">
        <f t="shared" si="5"/>
        <v>R420</v>
      </c>
    </row>
    <row r="93" spans="1:8" x14ac:dyDescent="0.25">
      <c r="A93" s="1" t="s">
        <v>129</v>
      </c>
      <c r="B93">
        <v>2012</v>
      </c>
      <c r="C93">
        <v>210000</v>
      </c>
      <c r="D93" s="1" t="s">
        <v>130</v>
      </c>
      <c r="E93">
        <v>517000</v>
      </c>
      <c r="F93">
        <f t="shared" si="3"/>
        <v>6</v>
      </c>
      <c r="G93" t="str">
        <f t="shared" si="4"/>
        <v xml:space="preserve">Volvo </v>
      </c>
      <c r="H93" t="str">
        <f t="shared" si="5"/>
        <v>FH13-500</v>
      </c>
    </row>
    <row r="94" spans="1:8" x14ac:dyDescent="0.25">
      <c r="A94" s="1" t="s">
        <v>56</v>
      </c>
      <c r="B94">
        <v>2012</v>
      </c>
      <c r="C94">
        <v>196370</v>
      </c>
      <c r="D94" s="1" t="s">
        <v>131</v>
      </c>
      <c r="E94">
        <v>286000</v>
      </c>
      <c r="F94">
        <f t="shared" si="3"/>
        <v>4</v>
      </c>
      <c r="G94" t="str">
        <f t="shared" si="4"/>
        <v xml:space="preserve">MAN </v>
      </c>
      <c r="H94" t="str">
        <f t="shared" si="5"/>
        <v>TGA33</v>
      </c>
    </row>
    <row r="95" spans="1:8" x14ac:dyDescent="0.25">
      <c r="A95" s="1" t="s">
        <v>129</v>
      </c>
      <c r="B95">
        <v>2012</v>
      </c>
      <c r="C95">
        <v>210000</v>
      </c>
      <c r="D95" s="1" t="s">
        <v>132</v>
      </c>
      <c r="E95">
        <v>435000</v>
      </c>
      <c r="F95">
        <f t="shared" si="3"/>
        <v>6</v>
      </c>
      <c r="G95" t="str">
        <f t="shared" si="4"/>
        <v xml:space="preserve">Volvo </v>
      </c>
      <c r="H95" t="str">
        <f t="shared" si="5"/>
        <v>FH13-500</v>
      </c>
    </row>
    <row r="96" spans="1:8" x14ac:dyDescent="0.25">
      <c r="A96" s="1" t="s">
        <v>133</v>
      </c>
      <c r="B96">
        <v>2012</v>
      </c>
      <c r="C96">
        <v>210300</v>
      </c>
      <c r="D96" s="1" t="s">
        <v>134</v>
      </c>
      <c r="E96">
        <v>417671</v>
      </c>
      <c r="F96">
        <f t="shared" si="3"/>
        <v>4</v>
      </c>
      <c r="G96" t="str">
        <f t="shared" si="4"/>
        <v xml:space="preserve">MAN </v>
      </c>
      <c r="H96" t="str">
        <f t="shared" si="5"/>
        <v>TGX</v>
      </c>
    </row>
    <row r="97" spans="1:8" x14ac:dyDescent="0.25">
      <c r="A97" s="1" t="s">
        <v>33</v>
      </c>
      <c r="B97">
        <v>2012</v>
      </c>
      <c r="C97">
        <v>231000</v>
      </c>
      <c r="D97" s="1" t="s">
        <v>135</v>
      </c>
      <c r="E97">
        <v>451000</v>
      </c>
      <c r="F97">
        <f t="shared" si="3"/>
        <v>8</v>
      </c>
      <c r="G97" t="str">
        <f t="shared" si="4"/>
        <v xml:space="preserve">Renault </v>
      </c>
      <c r="H97" t="str">
        <f t="shared" si="5"/>
        <v>Premium</v>
      </c>
    </row>
    <row r="98" spans="1:8" x14ac:dyDescent="0.25">
      <c r="A98" s="1" t="s">
        <v>136</v>
      </c>
      <c r="B98">
        <v>2012</v>
      </c>
      <c r="C98">
        <v>240000</v>
      </c>
      <c r="D98" s="1" t="s">
        <v>137</v>
      </c>
      <c r="E98">
        <v>301344</v>
      </c>
      <c r="F98">
        <f t="shared" si="3"/>
        <v>4</v>
      </c>
      <c r="G98" t="str">
        <f t="shared" si="4"/>
        <v xml:space="preserve">DAF </v>
      </c>
      <c r="H98" t="str">
        <f t="shared" si="5"/>
        <v>XF460</v>
      </c>
    </row>
    <row r="99" spans="1:8" x14ac:dyDescent="0.25">
      <c r="A99" s="1" t="s">
        <v>136</v>
      </c>
      <c r="B99">
        <v>2012</v>
      </c>
      <c r="C99">
        <v>240000</v>
      </c>
      <c r="D99" s="1" t="s">
        <v>138</v>
      </c>
      <c r="E99">
        <v>315988</v>
      </c>
      <c r="F99">
        <f t="shared" si="3"/>
        <v>4</v>
      </c>
      <c r="G99" t="str">
        <f t="shared" si="4"/>
        <v xml:space="preserve">DAF </v>
      </c>
      <c r="H99" t="str">
        <f t="shared" si="5"/>
        <v>XF460</v>
      </c>
    </row>
    <row r="100" spans="1:8" x14ac:dyDescent="0.25">
      <c r="A100" s="1" t="s">
        <v>136</v>
      </c>
      <c r="B100">
        <v>2012</v>
      </c>
      <c r="C100">
        <v>240000</v>
      </c>
      <c r="D100" s="1" t="s">
        <v>139</v>
      </c>
      <c r="E100">
        <v>234760</v>
      </c>
      <c r="F100">
        <f t="shared" si="3"/>
        <v>4</v>
      </c>
      <c r="G100" t="str">
        <f t="shared" si="4"/>
        <v xml:space="preserve">DAF </v>
      </c>
      <c r="H100" t="str">
        <f t="shared" si="5"/>
        <v>XF460</v>
      </c>
    </row>
    <row r="101" spans="1:8" x14ac:dyDescent="0.25">
      <c r="A101" s="1" t="s">
        <v>136</v>
      </c>
      <c r="B101">
        <v>2012</v>
      </c>
      <c r="C101">
        <v>240000</v>
      </c>
      <c r="D101" s="1" t="s">
        <v>140</v>
      </c>
      <c r="E101">
        <v>210780</v>
      </c>
      <c r="F101">
        <f t="shared" si="3"/>
        <v>4</v>
      </c>
      <c r="G101" t="str">
        <f t="shared" si="4"/>
        <v xml:space="preserve">DAF </v>
      </c>
      <c r="H101" t="str">
        <f t="shared" si="5"/>
        <v>XF460</v>
      </c>
    </row>
    <row r="102" spans="1:8" x14ac:dyDescent="0.25">
      <c r="A102" s="1" t="s">
        <v>136</v>
      </c>
      <c r="B102">
        <v>2012</v>
      </c>
      <c r="C102">
        <v>240000</v>
      </c>
      <c r="D102" s="1" t="s">
        <v>141</v>
      </c>
      <c r="E102">
        <v>198240</v>
      </c>
      <c r="F102">
        <f t="shared" si="3"/>
        <v>4</v>
      </c>
      <c r="G102" t="str">
        <f t="shared" si="4"/>
        <v xml:space="preserve">DAF </v>
      </c>
      <c r="H102" t="str">
        <f t="shared" si="5"/>
        <v>XF460</v>
      </c>
    </row>
    <row r="103" spans="1:8" x14ac:dyDescent="0.25">
      <c r="A103" s="1" t="s">
        <v>62</v>
      </c>
      <c r="B103">
        <v>2012</v>
      </c>
      <c r="C103">
        <v>290000</v>
      </c>
      <c r="D103" s="1" t="s">
        <v>142</v>
      </c>
      <c r="E103">
        <v>170000</v>
      </c>
      <c r="F103">
        <f t="shared" si="3"/>
        <v>9</v>
      </c>
      <c r="G103" t="str">
        <f t="shared" si="4"/>
        <v xml:space="preserve">Mercedes </v>
      </c>
      <c r="H103" t="str">
        <f t="shared" si="5"/>
        <v>Actros</v>
      </c>
    </row>
    <row r="104" spans="1:8" x14ac:dyDescent="0.25">
      <c r="A104" s="1" t="s">
        <v>50</v>
      </c>
      <c r="B104">
        <v>2013</v>
      </c>
      <c r="C104">
        <v>47800</v>
      </c>
      <c r="D104" s="1" t="s">
        <v>143</v>
      </c>
      <c r="E104">
        <v>272650</v>
      </c>
      <c r="F104">
        <f t="shared" si="3"/>
        <v>4</v>
      </c>
      <c r="G104" t="str">
        <f t="shared" si="4"/>
        <v xml:space="preserve">DAF </v>
      </c>
      <c r="H104" t="str">
        <f t="shared" si="5"/>
        <v>LF45</v>
      </c>
    </row>
    <row r="105" spans="1:8" x14ac:dyDescent="0.25">
      <c r="A105" s="1" t="s">
        <v>37</v>
      </c>
      <c r="B105">
        <v>2013</v>
      </c>
      <c r="C105">
        <v>80000</v>
      </c>
      <c r="D105" s="1" t="s">
        <v>144</v>
      </c>
      <c r="E105">
        <v>350000</v>
      </c>
      <c r="F105">
        <f t="shared" si="3"/>
        <v>7</v>
      </c>
      <c r="G105" t="str">
        <f t="shared" si="4"/>
        <v xml:space="preserve">Scania </v>
      </c>
      <c r="H105" t="str">
        <f t="shared" si="5"/>
        <v>M93</v>
      </c>
    </row>
    <row r="106" spans="1:8" x14ac:dyDescent="0.25">
      <c r="A106" s="1" t="s">
        <v>37</v>
      </c>
      <c r="B106">
        <v>2013</v>
      </c>
      <c r="C106">
        <v>80000</v>
      </c>
      <c r="D106" s="1" t="s">
        <v>145</v>
      </c>
      <c r="E106">
        <v>235000</v>
      </c>
      <c r="F106">
        <f t="shared" si="3"/>
        <v>7</v>
      </c>
      <c r="G106" t="str">
        <f t="shared" si="4"/>
        <v xml:space="preserve">Scania </v>
      </c>
      <c r="H106" t="str">
        <f t="shared" si="5"/>
        <v>M93</v>
      </c>
    </row>
    <row r="107" spans="1:8" x14ac:dyDescent="0.25">
      <c r="A107" s="1" t="s">
        <v>76</v>
      </c>
      <c r="B107">
        <v>2013</v>
      </c>
      <c r="C107">
        <v>93000</v>
      </c>
      <c r="D107" s="1" t="s">
        <v>146</v>
      </c>
      <c r="E107">
        <v>195000</v>
      </c>
      <c r="F107">
        <f t="shared" si="3"/>
        <v>4</v>
      </c>
      <c r="G107" t="str">
        <f t="shared" si="4"/>
        <v xml:space="preserve">DAF </v>
      </c>
      <c r="H107" t="str">
        <f t="shared" si="5"/>
        <v>CF75</v>
      </c>
    </row>
    <row r="108" spans="1:8" x14ac:dyDescent="0.25">
      <c r="A108" s="1" t="s">
        <v>79</v>
      </c>
      <c r="B108">
        <v>2013</v>
      </c>
      <c r="C108">
        <v>136000</v>
      </c>
      <c r="D108" s="1" t="s">
        <v>147</v>
      </c>
      <c r="E108">
        <v>247000</v>
      </c>
      <c r="F108">
        <f t="shared" si="3"/>
        <v>4</v>
      </c>
      <c r="G108" t="str">
        <f t="shared" si="4"/>
        <v xml:space="preserve">DAF </v>
      </c>
      <c r="H108" t="str">
        <f t="shared" si="5"/>
        <v>CF65</v>
      </c>
    </row>
    <row r="109" spans="1:8" x14ac:dyDescent="0.25">
      <c r="A109" s="1" t="s">
        <v>45</v>
      </c>
      <c r="B109">
        <v>2013</v>
      </c>
      <c r="C109">
        <v>158000</v>
      </c>
      <c r="D109" s="1" t="s">
        <v>148</v>
      </c>
      <c r="E109">
        <v>407000</v>
      </c>
      <c r="F109">
        <f t="shared" si="3"/>
        <v>4</v>
      </c>
      <c r="G109" t="str">
        <f t="shared" si="4"/>
        <v xml:space="preserve">MAN </v>
      </c>
      <c r="H109" t="str">
        <f t="shared" si="5"/>
        <v>TGL</v>
      </c>
    </row>
    <row r="110" spans="1:8" x14ac:dyDescent="0.25">
      <c r="A110" s="1" t="s">
        <v>136</v>
      </c>
      <c r="B110">
        <v>2013</v>
      </c>
      <c r="C110">
        <v>240000</v>
      </c>
      <c r="D110" s="1" t="s">
        <v>149</v>
      </c>
      <c r="E110">
        <v>301232</v>
      </c>
      <c r="F110">
        <f t="shared" si="3"/>
        <v>4</v>
      </c>
      <c r="G110" t="str">
        <f t="shared" si="4"/>
        <v xml:space="preserve">DAF </v>
      </c>
      <c r="H110" t="str">
        <f t="shared" si="5"/>
        <v>XF460</v>
      </c>
    </row>
    <row r="111" spans="1:8" x14ac:dyDescent="0.25">
      <c r="A111" s="1" t="s">
        <v>136</v>
      </c>
      <c r="B111">
        <v>2013</v>
      </c>
      <c r="C111">
        <v>240000</v>
      </c>
      <c r="D111" s="1" t="s">
        <v>150</v>
      </c>
      <c r="E111">
        <v>289567</v>
      </c>
      <c r="F111">
        <f t="shared" si="3"/>
        <v>4</v>
      </c>
      <c r="G111" t="str">
        <f t="shared" si="4"/>
        <v xml:space="preserve">DAF </v>
      </c>
      <c r="H111" t="str">
        <f t="shared" si="5"/>
        <v>XF460</v>
      </c>
    </row>
    <row r="112" spans="1:8" x14ac:dyDescent="0.25">
      <c r="A112" s="1" t="s">
        <v>136</v>
      </c>
      <c r="B112">
        <v>2013</v>
      </c>
      <c r="C112">
        <v>240000</v>
      </c>
      <c r="D112" s="1" t="s">
        <v>151</v>
      </c>
      <c r="E112">
        <v>245211</v>
      </c>
      <c r="F112">
        <f t="shared" si="3"/>
        <v>4</v>
      </c>
      <c r="G112" t="str">
        <f t="shared" si="4"/>
        <v xml:space="preserve">DAF </v>
      </c>
      <c r="H112" t="str">
        <f t="shared" si="5"/>
        <v>XF460</v>
      </c>
    </row>
    <row r="113" spans="1:8" x14ac:dyDescent="0.25">
      <c r="A113" s="1" t="s">
        <v>136</v>
      </c>
      <c r="B113">
        <v>2013</v>
      </c>
      <c r="C113">
        <v>240000</v>
      </c>
      <c r="D113" s="1" t="s">
        <v>152</v>
      </c>
      <c r="E113">
        <v>200123</v>
      </c>
      <c r="F113">
        <f t="shared" si="3"/>
        <v>4</v>
      </c>
      <c r="G113" t="str">
        <f t="shared" si="4"/>
        <v xml:space="preserve">DAF </v>
      </c>
      <c r="H113" t="str">
        <f t="shared" si="5"/>
        <v>XF460</v>
      </c>
    </row>
    <row r="114" spans="1:8" x14ac:dyDescent="0.25">
      <c r="A114" s="1" t="s">
        <v>136</v>
      </c>
      <c r="B114">
        <v>2013</v>
      </c>
      <c r="C114">
        <v>240000</v>
      </c>
      <c r="D114" s="1" t="s">
        <v>153</v>
      </c>
      <c r="E114">
        <v>235811</v>
      </c>
      <c r="F114">
        <f t="shared" si="3"/>
        <v>4</v>
      </c>
      <c r="G114" t="str">
        <f t="shared" si="4"/>
        <v xml:space="preserve">DAF </v>
      </c>
      <c r="H114" t="str">
        <f t="shared" si="5"/>
        <v>XF460</v>
      </c>
    </row>
    <row r="115" spans="1:8" x14ac:dyDescent="0.25">
      <c r="A115" s="1" t="s">
        <v>136</v>
      </c>
      <c r="B115">
        <v>2013</v>
      </c>
      <c r="C115">
        <v>240000</v>
      </c>
      <c r="D115" s="1" t="s">
        <v>154</v>
      </c>
      <c r="E115">
        <v>250021</v>
      </c>
      <c r="F115">
        <f t="shared" si="3"/>
        <v>4</v>
      </c>
      <c r="G115" t="str">
        <f t="shared" si="4"/>
        <v xml:space="preserve">DAF </v>
      </c>
      <c r="H115" t="str">
        <f t="shared" si="5"/>
        <v>XF460</v>
      </c>
    </row>
    <row r="116" spans="1:8" x14ac:dyDescent="0.25">
      <c r="A116" s="1" t="s">
        <v>136</v>
      </c>
      <c r="B116">
        <v>2013</v>
      </c>
      <c r="C116">
        <v>240000</v>
      </c>
      <c r="D116" s="1" t="s">
        <v>155</v>
      </c>
      <c r="E116">
        <v>198340</v>
      </c>
      <c r="F116">
        <f t="shared" si="3"/>
        <v>4</v>
      </c>
      <c r="G116" t="str">
        <f t="shared" si="4"/>
        <v xml:space="preserve">DAF </v>
      </c>
      <c r="H116" t="str">
        <f t="shared" si="5"/>
        <v>XF460</v>
      </c>
    </row>
    <row r="117" spans="1:8" x14ac:dyDescent="0.25">
      <c r="A117" s="1" t="s">
        <v>136</v>
      </c>
      <c r="B117">
        <v>2013</v>
      </c>
      <c r="C117">
        <v>240000</v>
      </c>
      <c r="D117" s="1" t="s">
        <v>156</v>
      </c>
      <c r="E117">
        <v>189761</v>
      </c>
      <c r="F117">
        <f t="shared" si="3"/>
        <v>4</v>
      </c>
      <c r="G117" t="str">
        <f t="shared" si="4"/>
        <v xml:space="preserve">DAF </v>
      </c>
      <c r="H117" t="str">
        <f t="shared" si="5"/>
        <v>XF460</v>
      </c>
    </row>
    <row r="118" spans="1:8" x14ac:dyDescent="0.25">
      <c r="A118" s="1" t="s">
        <v>157</v>
      </c>
      <c r="B118">
        <v>2013</v>
      </c>
      <c r="C118">
        <v>271000</v>
      </c>
      <c r="D118" s="1" t="s">
        <v>158</v>
      </c>
      <c r="E118">
        <v>153000</v>
      </c>
      <c r="F118">
        <f t="shared" si="3"/>
        <v>4</v>
      </c>
      <c r="G118" t="str">
        <f t="shared" si="4"/>
        <v xml:space="preserve">MAN </v>
      </c>
      <c r="H118" t="str">
        <f t="shared" si="5"/>
        <v>TGS</v>
      </c>
    </row>
    <row r="119" spans="1:8" x14ac:dyDescent="0.25">
      <c r="A119" s="1" t="s">
        <v>157</v>
      </c>
      <c r="B119">
        <v>2013</v>
      </c>
      <c r="C119">
        <v>271000</v>
      </c>
      <c r="D119" s="1" t="s">
        <v>159</v>
      </c>
      <c r="E119">
        <v>123000</v>
      </c>
      <c r="F119">
        <f t="shared" si="3"/>
        <v>4</v>
      </c>
      <c r="G119" t="str">
        <f t="shared" si="4"/>
        <v xml:space="preserve">MAN </v>
      </c>
      <c r="H119" t="str">
        <f t="shared" si="5"/>
        <v>TGS</v>
      </c>
    </row>
    <row r="120" spans="1:8" x14ac:dyDescent="0.25">
      <c r="A120" s="1" t="s">
        <v>160</v>
      </c>
      <c r="B120">
        <v>2014</v>
      </c>
      <c r="C120">
        <v>98000</v>
      </c>
      <c r="D120" s="1" t="s">
        <v>161</v>
      </c>
      <c r="E120">
        <v>251000</v>
      </c>
      <c r="F120">
        <f t="shared" si="3"/>
        <v>4</v>
      </c>
      <c r="G120" t="str">
        <f t="shared" si="4"/>
        <v xml:space="preserve">MAN </v>
      </c>
      <c r="H120" t="str">
        <f t="shared" si="5"/>
        <v>TGA18</v>
      </c>
    </row>
    <row r="121" spans="1:8" x14ac:dyDescent="0.25">
      <c r="A121" s="1" t="s">
        <v>160</v>
      </c>
      <c r="B121">
        <v>2014</v>
      </c>
      <c r="C121">
        <v>99000</v>
      </c>
      <c r="D121" s="1" t="s">
        <v>162</v>
      </c>
      <c r="E121">
        <v>247000</v>
      </c>
      <c r="F121">
        <f t="shared" si="3"/>
        <v>4</v>
      </c>
      <c r="G121" t="str">
        <f t="shared" si="4"/>
        <v xml:space="preserve">MAN </v>
      </c>
      <c r="H121" t="str">
        <f t="shared" si="5"/>
        <v>TGA18</v>
      </c>
    </row>
    <row r="122" spans="1:8" x14ac:dyDescent="0.25">
      <c r="A122" s="1" t="s">
        <v>45</v>
      </c>
      <c r="B122">
        <v>2014</v>
      </c>
      <c r="C122">
        <v>136502</v>
      </c>
      <c r="D122" s="1" t="s">
        <v>163</v>
      </c>
      <c r="E122">
        <v>243000</v>
      </c>
      <c r="F122">
        <f t="shared" si="3"/>
        <v>4</v>
      </c>
      <c r="G122" t="str">
        <f t="shared" si="4"/>
        <v xml:space="preserve">MAN </v>
      </c>
      <c r="H122" t="str">
        <f t="shared" si="5"/>
        <v>TGL</v>
      </c>
    </row>
    <row r="123" spans="1:8" x14ac:dyDescent="0.25">
      <c r="A123" s="1" t="s">
        <v>54</v>
      </c>
      <c r="B123">
        <v>2014</v>
      </c>
      <c r="C123">
        <v>167800</v>
      </c>
      <c r="D123" s="1" t="s">
        <v>164</v>
      </c>
      <c r="E123">
        <v>190300</v>
      </c>
      <c r="F123">
        <f t="shared" si="3"/>
        <v>4</v>
      </c>
      <c r="G123" t="str">
        <f t="shared" si="4"/>
        <v xml:space="preserve">MAN </v>
      </c>
      <c r="H123" t="str">
        <f t="shared" si="5"/>
        <v>TGA41</v>
      </c>
    </row>
    <row r="124" spans="1:8" x14ac:dyDescent="0.25">
      <c r="A124" s="1" t="s">
        <v>35</v>
      </c>
      <c r="B124">
        <v>2014</v>
      </c>
      <c r="C124">
        <v>219000</v>
      </c>
      <c r="D124" s="1" t="s">
        <v>165</v>
      </c>
      <c r="E124">
        <v>126290</v>
      </c>
      <c r="F124">
        <f t="shared" si="3"/>
        <v>9</v>
      </c>
      <c r="G124" t="str">
        <f t="shared" si="4"/>
        <v xml:space="preserve">Mercedes </v>
      </c>
      <c r="H124" t="str">
        <f t="shared" si="5"/>
        <v>Atego</v>
      </c>
    </row>
    <row r="125" spans="1:8" x14ac:dyDescent="0.25">
      <c r="A125" s="1" t="s">
        <v>136</v>
      </c>
      <c r="B125">
        <v>2014</v>
      </c>
      <c r="C125">
        <v>240000</v>
      </c>
      <c r="D125" s="1" t="s">
        <v>166</v>
      </c>
      <c r="E125">
        <v>183788</v>
      </c>
      <c r="F125">
        <f t="shared" si="3"/>
        <v>4</v>
      </c>
      <c r="G125" t="str">
        <f t="shared" si="4"/>
        <v xml:space="preserve">DAF </v>
      </c>
      <c r="H125" t="str">
        <f t="shared" si="5"/>
        <v>XF460</v>
      </c>
    </row>
    <row r="126" spans="1:8" x14ac:dyDescent="0.25">
      <c r="A126" s="1" t="s">
        <v>136</v>
      </c>
      <c r="B126">
        <v>2014</v>
      </c>
      <c r="C126">
        <v>240000</v>
      </c>
      <c r="D126" s="1" t="s">
        <v>167</v>
      </c>
      <c r="E126">
        <v>160198</v>
      </c>
      <c r="F126">
        <f t="shared" si="3"/>
        <v>4</v>
      </c>
      <c r="G126" t="str">
        <f t="shared" si="4"/>
        <v xml:space="preserve">DAF </v>
      </c>
      <c r="H126" t="str">
        <f t="shared" si="5"/>
        <v>XF460</v>
      </c>
    </row>
    <row r="127" spans="1:8" x14ac:dyDescent="0.25">
      <c r="A127" s="1" t="s">
        <v>136</v>
      </c>
      <c r="B127">
        <v>2014</v>
      </c>
      <c r="C127">
        <v>240000</v>
      </c>
      <c r="D127" s="1" t="s">
        <v>168</v>
      </c>
      <c r="E127">
        <v>156724</v>
      </c>
      <c r="F127">
        <f t="shared" si="3"/>
        <v>4</v>
      </c>
      <c r="G127" t="str">
        <f t="shared" si="4"/>
        <v xml:space="preserve">DAF </v>
      </c>
      <c r="H127" t="str">
        <f t="shared" si="5"/>
        <v>XF460</v>
      </c>
    </row>
    <row r="128" spans="1:8" x14ac:dyDescent="0.25">
      <c r="A128" s="1" t="s">
        <v>157</v>
      </c>
      <c r="B128">
        <v>2014</v>
      </c>
      <c r="C128">
        <v>270000</v>
      </c>
      <c r="D128" s="1" t="s">
        <v>169</v>
      </c>
      <c r="E128">
        <v>157000</v>
      </c>
      <c r="F128">
        <f t="shared" si="3"/>
        <v>4</v>
      </c>
      <c r="G128" t="str">
        <f t="shared" si="4"/>
        <v xml:space="preserve">MAN </v>
      </c>
      <c r="H128" t="str">
        <f t="shared" si="5"/>
        <v>TGS</v>
      </c>
    </row>
    <row r="129" spans="1:8" x14ac:dyDescent="0.25">
      <c r="A129" s="1" t="s">
        <v>35</v>
      </c>
      <c r="B129">
        <v>2015</v>
      </c>
      <c r="C129">
        <v>218000</v>
      </c>
      <c r="D129" s="1" t="s">
        <v>170</v>
      </c>
      <c r="E129">
        <v>130290</v>
      </c>
      <c r="F129">
        <f t="shared" si="3"/>
        <v>9</v>
      </c>
      <c r="G129" t="str">
        <f t="shared" si="4"/>
        <v xml:space="preserve">Mercedes </v>
      </c>
      <c r="H129" t="str">
        <f t="shared" si="5"/>
        <v>Atego</v>
      </c>
    </row>
    <row r="130" spans="1:8" x14ac:dyDescent="0.25">
      <c r="A130" s="1" t="s">
        <v>62</v>
      </c>
      <c r="B130">
        <v>2015</v>
      </c>
      <c r="C130">
        <v>258000</v>
      </c>
      <c r="D130" s="1" t="s">
        <v>171</v>
      </c>
      <c r="E130">
        <v>160700</v>
      </c>
      <c r="F130">
        <f t="shared" si="3"/>
        <v>9</v>
      </c>
      <c r="G130" t="str">
        <f t="shared" si="4"/>
        <v xml:space="preserve">Mercedes </v>
      </c>
      <c r="H130" t="str">
        <f t="shared" si="5"/>
        <v>Actros</v>
      </c>
    </row>
    <row r="131" spans="1:8" x14ac:dyDescent="0.25">
      <c r="A131" s="1" t="s">
        <v>172</v>
      </c>
      <c r="B131">
        <v>2015</v>
      </c>
      <c r="C131">
        <v>360000</v>
      </c>
      <c r="D131" s="1" t="s">
        <v>173</v>
      </c>
      <c r="E131">
        <v>100000</v>
      </c>
      <c r="F131">
        <f t="shared" ref="F131:F135" si="6">SEARCH(" ",A131)</f>
        <v>6</v>
      </c>
      <c r="G131" t="str">
        <f t="shared" ref="G131:G135" si="7">MID(A131,1,F131)</f>
        <v xml:space="preserve">Volvo </v>
      </c>
      <c r="H131" t="str">
        <f t="shared" ref="H131:H135" si="8">MID(A131,F131+1, LEN(A131) - F131)</f>
        <v>2015Euro6M</v>
      </c>
    </row>
    <row r="132" spans="1:8" x14ac:dyDescent="0.25">
      <c r="A132" s="1" t="s">
        <v>172</v>
      </c>
      <c r="B132">
        <v>2015</v>
      </c>
      <c r="C132">
        <v>360000</v>
      </c>
      <c r="D132" s="1" t="s">
        <v>174</v>
      </c>
      <c r="E132">
        <v>115000</v>
      </c>
      <c r="F132">
        <f t="shared" si="6"/>
        <v>6</v>
      </c>
      <c r="G132" t="str">
        <f t="shared" si="7"/>
        <v xml:space="preserve">Volvo </v>
      </c>
      <c r="H132" t="str">
        <f t="shared" si="8"/>
        <v>2015Euro6M</v>
      </c>
    </row>
    <row r="133" spans="1:8" x14ac:dyDescent="0.25">
      <c r="A133" s="1" t="s">
        <v>172</v>
      </c>
      <c r="B133">
        <v>2015</v>
      </c>
      <c r="C133">
        <v>360000</v>
      </c>
      <c r="D133" s="1" t="s">
        <v>175</v>
      </c>
      <c r="E133">
        <v>132000</v>
      </c>
      <c r="F133">
        <f t="shared" si="6"/>
        <v>6</v>
      </c>
      <c r="G133" t="str">
        <f t="shared" si="7"/>
        <v xml:space="preserve">Volvo </v>
      </c>
      <c r="H133" t="str">
        <f t="shared" si="8"/>
        <v>2015Euro6M</v>
      </c>
    </row>
    <row r="134" spans="1:8" x14ac:dyDescent="0.25">
      <c r="A134" s="1" t="s">
        <v>172</v>
      </c>
      <c r="B134">
        <v>2015</v>
      </c>
      <c r="C134">
        <v>360000</v>
      </c>
      <c r="D134" s="1" t="s">
        <v>176</v>
      </c>
      <c r="E134">
        <v>108000</v>
      </c>
      <c r="F134">
        <f t="shared" si="6"/>
        <v>6</v>
      </c>
      <c r="G134" t="str">
        <f t="shared" si="7"/>
        <v xml:space="preserve">Volvo </v>
      </c>
      <c r="H134" t="str">
        <f t="shared" si="8"/>
        <v>2015Euro6M</v>
      </c>
    </row>
    <row r="135" spans="1:8" x14ac:dyDescent="0.25">
      <c r="A135" s="1" t="s">
        <v>172</v>
      </c>
      <c r="B135">
        <v>2015</v>
      </c>
      <c r="C135">
        <v>360000</v>
      </c>
      <c r="D135" s="1" t="s">
        <v>177</v>
      </c>
      <c r="E135">
        <v>140000</v>
      </c>
      <c r="F135">
        <f t="shared" si="6"/>
        <v>6</v>
      </c>
      <c r="G135" t="str">
        <f t="shared" si="7"/>
        <v xml:space="preserve">Volvo </v>
      </c>
      <c r="H135" t="str">
        <f t="shared" si="8"/>
        <v>2015Euro6M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7E4D-3176-4272-B184-D71D183F1515}">
  <dimension ref="A1:H135"/>
  <sheetViews>
    <sheetView workbookViewId="0">
      <selection activeCell="H13" sqref="H13"/>
    </sheetView>
  </sheetViews>
  <sheetFormatPr defaultRowHeight="15" x14ac:dyDescent="0.25"/>
  <cols>
    <col min="1" max="1" width="18" bestFit="1" customWidth="1"/>
    <col min="2" max="2" width="13.7109375" hidden="1" customWidth="1"/>
    <col min="3" max="3" width="15.7109375" bestFit="1" customWidth="1"/>
    <col min="4" max="4" width="24.5703125" hidden="1" customWidth="1"/>
    <col min="5" max="5" width="24.5703125" customWidth="1"/>
    <col min="7" max="7" width="10.7109375" bestFit="1" customWidth="1"/>
  </cols>
  <sheetData>
    <row r="1" spans="1:8" x14ac:dyDescent="0.25">
      <c r="A1" s="1" t="s">
        <v>0</v>
      </c>
      <c r="B1" t="s">
        <v>1</v>
      </c>
      <c r="C1" s="1" t="s">
        <v>3</v>
      </c>
      <c r="D1" t="s">
        <v>5</v>
      </c>
      <c r="E1" t="s">
        <v>241</v>
      </c>
      <c r="H1" t="s">
        <v>242</v>
      </c>
    </row>
    <row r="2" spans="1:8" x14ac:dyDescent="0.25">
      <c r="A2" s="8" t="s">
        <v>35</v>
      </c>
      <c r="B2" s="3">
        <v>2009</v>
      </c>
      <c r="C2" s="8" t="s">
        <v>36</v>
      </c>
      <c r="D2" s="9">
        <v>42014</v>
      </c>
      <c r="E2" s="3">
        <f t="shared" ref="E2:E33" si="0">$H$2-D2</f>
        <v>722</v>
      </c>
      <c r="G2" s="2"/>
      <c r="H2" s="2">
        <v>42736</v>
      </c>
    </row>
    <row r="3" spans="1:8" x14ac:dyDescent="0.25">
      <c r="A3" s="8" t="s">
        <v>6</v>
      </c>
      <c r="B3" s="3">
        <v>2006</v>
      </c>
      <c r="C3" s="8" t="s">
        <v>9</v>
      </c>
      <c r="D3" s="9">
        <v>42028</v>
      </c>
      <c r="E3" s="3">
        <f t="shared" si="0"/>
        <v>708</v>
      </c>
    </row>
    <row r="4" spans="1:8" x14ac:dyDescent="0.25">
      <c r="A4" s="8" t="s">
        <v>6</v>
      </c>
      <c r="B4" s="3">
        <v>2006</v>
      </c>
      <c r="C4" s="8" t="s">
        <v>10</v>
      </c>
      <c r="D4" s="9">
        <v>42028</v>
      </c>
      <c r="E4" s="3">
        <f t="shared" si="0"/>
        <v>708</v>
      </c>
    </row>
    <row r="5" spans="1:8" x14ac:dyDescent="0.25">
      <c r="A5" s="8" t="s">
        <v>81</v>
      </c>
      <c r="B5" s="3">
        <v>2010</v>
      </c>
      <c r="C5" s="8" t="s">
        <v>82</v>
      </c>
      <c r="D5" s="9">
        <v>42028</v>
      </c>
      <c r="E5" s="3">
        <f t="shared" si="0"/>
        <v>708</v>
      </c>
    </row>
    <row r="6" spans="1:8" x14ac:dyDescent="0.25">
      <c r="A6" s="1" t="s">
        <v>6</v>
      </c>
      <c r="B6">
        <v>2006</v>
      </c>
      <c r="C6" s="1" t="s">
        <v>8</v>
      </c>
      <c r="D6" s="2">
        <v>42029</v>
      </c>
      <c r="E6">
        <f t="shared" si="0"/>
        <v>707</v>
      </c>
    </row>
    <row r="7" spans="1:8" x14ac:dyDescent="0.25">
      <c r="A7" s="1" t="s">
        <v>35</v>
      </c>
      <c r="B7">
        <v>2010</v>
      </c>
      <c r="C7" s="1" t="s">
        <v>69</v>
      </c>
      <c r="D7" s="2">
        <v>42029</v>
      </c>
      <c r="E7">
        <f t="shared" si="0"/>
        <v>707</v>
      </c>
    </row>
    <row r="8" spans="1:8" x14ac:dyDescent="0.25">
      <c r="A8" s="1" t="s">
        <v>6</v>
      </c>
      <c r="B8">
        <v>2006</v>
      </c>
      <c r="C8" s="1" t="s">
        <v>11</v>
      </c>
      <c r="D8" s="2">
        <v>42034</v>
      </c>
      <c r="E8">
        <f t="shared" si="0"/>
        <v>702</v>
      </c>
    </row>
    <row r="9" spans="1:8" x14ac:dyDescent="0.25">
      <c r="A9" s="1" t="s">
        <v>6</v>
      </c>
      <c r="B9">
        <v>2006</v>
      </c>
      <c r="C9" s="1" t="s">
        <v>7</v>
      </c>
      <c r="D9" s="2">
        <v>42035</v>
      </c>
      <c r="E9">
        <f t="shared" si="0"/>
        <v>701</v>
      </c>
    </row>
    <row r="10" spans="1:8" x14ac:dyDescent="0.25">
      <c r="A10" s="1" t="s">
        <v>119</v>
      </c>
      <c r="B10">
        <v>2012</v>
      </c>
      <c r="C10" s="1" t="s">
        <v>120</v>
      </c>
      <c r="D10" s="2">
        <v>42059</v>
      </c>
      <c r="E10">
        <f t="shared" si="0"/>
        <v>677</v>
      </c>
    </row>
    <row r="11" spans="1:8" x14ac:dyDescent="0.25">
      <c r="A11" s="1" t="s">
        <v>119</v>
      </c>
      <c r="B11">
        <v>2012</v>
      </c>
      <c r="C11" s="1" t="s">
        <v>121</v>
      </c>
      <c r="D11" s="2">
        <v>42059</v>
      </c>
      <c r="E11">
        <f t="shared" si="0"/>
        <v>677</v>
      </c>
    </row>
    <row r="12" spans="1:8" x14ac:dyDescent="0.25">
      <c r="A12" s="1" t="s">
        <v>50</v>
      </c>
      <c r="B12">
        <v>2010</v>
      </c>
      <c r="C12" s="1" t="s">
        <v>65</v>
      </c>
      <c r="D12" s="2">
        <v>42062</v>
      </c>
      <c r="E12">
        <f t="shared" si="0"/>
        <v>674</v>
      </c>
    </row>
    <row r="13" spans="1:8" x14ac:dyDescent="0.25">
      <c r="A13" s="1" t="s">
        <v>50</v>
      </c>
      <c r="B13">
        <v>2012</v>
      </c>
      <c r="C13" s="1" t="s">
        <v>111</v>
      </c>
      <c r="D13" s="2">
        <v>42062</v>
      </c>
      <c r="E13">
        <f t="shared" si="0"/>
        <v>674</v>
      </c>
    </row>
    <row r="14" spans="1:8" x14ac:dyDescent="0.25">
      <c r="A14" s="1" t="s">
        <v>79</v>
      </c>
      <c r="B14">
        <v>2010</v>
      </c>
      <c r="C14" s="1" t="s">
        <v>80</v>
      </c>
      <c r="D14" s="2">
        <v>42067</v>
      </c>
      <c r="E14">
        <f t="shared" si="0"/>
        <v>669</v>
      </c>
    </row>
    <row r="15" spans="1:8" x14ac:dyDescent="0.25">
      <c r="A15" s="1" t="s">
        <v>79</v>
      </c>
      <c r="B15">
        <v>2013</v>
      </c>
      <c r="C15" s="1" t="s">
        <v>147</v>
      </c>
      <c r="D15" s="2">
        <v>42067</v>
      </c>
      <c r="E15">
        <f t="shared" si="0"/>
        <v>669</v>
      </c>
    </row>
    <row r="16" spans="1:8" x14ac:dyDescent="0.25">
      <c r="A16" s="1" t="s">
        <v>45</v>
      </c>
      <c r="B16">
        <v>2009</v>
      </c>
      <c r="C16" s="1" t="s">
        <v>46</v>
      </c>
      <c r="D16" s="2">
        <v>42073</v>
      </c>
      <c r="E16">
        <f t="shared" si="0"/>
        <v>663</v>
      </c>
    </row>
    <row r="17" spans="1:5" x14ac:dyDescent="0.25">
      <c r="A17" s="1" t="s">
        <v>45</v>
      </c>
      <c r="B17">
        <v>2010</v>
      </c>
      <c r="C17" s="1" t="s">
        <v>78</v>
      </c>
      <c r="D17" s="2">
        <v>42073</v>
      </c>
      <c r="E17">
        <f t="shared" si="0"/>
        <v>663</v>
      </c>
    </row>
    <row r="18" spans="1:5" x14ac:dyDescent="0.25">
      <c r="A18" s="1" t="s">
        <v>22</v>
      </c>
      <c r="B18">
        <v>2008</v>
      </c>
      <c r="C18" s="1" t="s">
        <v>23</v>
      </c>
      <c r="D18" s="2">
        <v>42075</v>
      </c>
      <c r="E18">
        <f t="shared" si="0"/>
        <v>661</v>
      </c>
    </row>
    <row r="19" spans="1:5" x14ac:dyDescent="0.25">
      <c r="A19" s="1" t="s">
        <v>22</v>
      </c>
      <c r="B19">
        <v>2009</v>
      </c>
      <c r="C19" s="1" t="s">
        <v>43</v>
      </c>
      <c r="D19" s="2">
        <v>42075</v>
      </c>
      <c r="E19">
        <f t="shared" si="0"/>
        <v>661</v>
      </c>
    </row>
    <row r="20" spans="1:5" x14ac:dyDescent="0.25">
      <c r="A20" s="1" t="s">
        <v>22</v>
      </c>
      <c r="B20">
        <v>2012</v>
      </c>
      <c r="C20" s="1" t="s">
        <v>116</v>
      </c>
      <c r="D20" s="2">
        <v>42075</v>
      </c>
      <c r="E20">
        <f t="shared" si="0"/>
        <v>661</v>
      </c>
    </row>
    <row r="21" spans="1:5" x14ac:dyDescent="0.25">
      <c r="A21" s="1" t="s">
        <v>35</v>
      </c>
      <c r="B21">
        <v>2014</v>
      </c>
      <c r="C21" s="1" t="s">
        <v>165</v>
      </c>
      <c r="D21" s="2">
        <v>42083</v>
      </c>
      <c r="E21">
        <f t="shared" si="0"/>
        <v>653</v>
      </c>
    </row>
    <row r="22" spans="1:5" x14ac:dyDescent="0.25">
      <c r="A22" s="1" t="s">
        <v>35</v>
      </c>
      <c r="B22">
        <v>2015</v>
      </c>
      <c r="C22" s="1" t="s">
        <v>170</v>
      </c>
      <c r="D22" s="2">
        <v>42083</v>
      </c>
      <c r="E22">
        <f t="shared" si="0"/>
        <v>653</v>
      </c>
    </row>
    <row r="23" spans="1:5" x14ac:dyDescent="0.25">
      <c r="A23" s="1" t="s">
        <v>50</v>
      </c>
      <c r="B23">
        <v>2012</v>
      </c>
      <c r="C23" s="1" t="s">
        <v>112</v>
      </c>
      <c r="D23" s="2">
        <v>42117</v>
      </c>
      <c r="E23">
        <f t="shared" si="0"/>
        <v>619</v>
      </c>
    </row>
    <row r="24" spans="1:5" x14ac:dyDescent="0.25">
      <c r="A24" s="1" t="s">
        <v>50</v>
      </c>
      <c r="B24">
        <v>2013</v>
      </c>
      <c r="C24" s="1" t="s">
        <v>143</v>
      </c>
      <c r="D24" s="2">
        <v>42117</v>
      </c>
      <c r="E24">
        <f t="shared" si="0"/>
        <v>619</v>
      </c>
    </row>
    <row r="25" spans="1:5" x14ac:dyDescent="0.25">
      <c r="A25" s="1" t="s">
        <v>25</v>
      </c>
      <c r="B25">
        <v>2009</v>
      </c>
      <c r="C25" s="1" t="s">
        <v>26</v>
      </c>
      <c r="D25" s="2">
        <v>42157</v>
      </c>
      <c r="E25">
        <f t="shared" si="0"/>
        <v>579</v>
      </c>
    </row>
    <row r="26" spans="1:5" x14ac:dyDescent="0.25">
      <c r="A26" s="1" t="s">
        <v>25</v>
      </c>
      <c r="B26">
        <v>2010</v>
      </c>
      <c r="C26" s="1" t="s">
        <v>70</v>
      </c>
      <c r="D26" s="2">
        <v>42157</v>
      </c>
      <c r="E26">
        <f t="shared" si="0"/>
        <v>579</v>
      </c>
    </row>
    <row r="27" spans="1:5" x14ac:dyDescent="0.25">
      <c r="A27" s="1" t="s">
        <v>35</v>
      </c>
      <c r="B27">
        <v>2009</v>
      </c>
      <c r="C27" s="1" t="s">
        <v>44</v>
      </c>
      <c r="D27" s="2">
        <v>42174</v>
      </c>
      <c r="E27">
        <f t="shared" si="0"/>
        <v>562</v>
      </c>
    </row>
    <row r="28" spans="1:5" x14ac:dyDescent="0.25">
      <c r="A28" s="1" t="s">
        <v>71</v>
      </c>
      <c r="B28">
        <v>2010</v>
      </c>
      <c r="C28" s="1" t="s">
        <v>72</v>
      </c>
      <c r="D28" s="2">
        <v>42174</v>
      </c>
      <c r="E28">
        <f t="shared" si="0"/>
        <v>562</v>
      </c>
    </row>
    <row r="29" spans="1:5" x14ac:dyDescent="0.25">
      <c r="A29" s="1" t="s">
        <v>35</v>
      </c>
      <c r="B29">
        <v>2010</v>
      </c>
      <c r="C29" s="1" t="s">
        <v>74</v>
      </c>
      <c r="D29" s="2">
        <v>42174</v>
      </c>
      <c r="E29">
        <f t="shared" si="0"/>
        <v>562</v>
      </c>
    </row>
    <row r="30" spans="1:5" x14ac:dyDescent="0.25">
      <c r="A30" s="1" t="s">
        <v>71</v>
      </c>
      <c r="B30">
        <v>2011</v>
      </c>
      <c r="C30" s="1" t="s">
        <v>95</v>
      </c>
      <c r="D30" s="2">
        <v>42174</v>
      </c>
      <c r="E30">
        <f t="shared" si="0"/>
        <v>562</v>
      </c>
    </row>
    <row r="31" spans="1:5" x14ac:dyDescent="0.25">
      <c r="A31" s="1" t="s">
        <v>136</v>
      </c>
      <c r="B31">
        <v>2012</v>
      </c>
      <c r="C31" s="1" t="s">
        <v>137</v>
      </c>
      <c r="D31" s="2">
        <v>42185</v>
      </c>
      <c r="E31">
        <f t="shared" si="0"/>
        <v>551</v>
      </c>
    </row>
    <row r="32" spans="1:5" x14ac:dyDescent="0.25">
      <c r="A32" s="1" t="s">
        <v>136</v>
      </c>
      <c r="B32">
        <v>2012</v>
      </c>
      <c r="C32" s="1" t="s">
        <v>138</v>
      </c>
      <c r="D32" s="2">
        <v>42185</v>
      </c>
      <c r="E32">
        <f t="shared" si="0"/>
        <v>551</v>
      </c>
    </row>
    <row r="33" spans="1:5" x14ac:dyDescent="0.25">
      <c r="A33" s="1" t="s">
        <v>136</v>
      </c>
      <c r="B33">
        <v>2012</v>
      </c>
      <c r="C33" s="1" t="s">
        <v>139</v>
      </c>
      <c r="D33" s="2">
        <v>42185</v>
      </c>
      <c r="E33">
        <f t="shared" si="0"/>
        <v>551</v>
      </c>
    </row>
    <row r="34" spans="1:5" x14ac:dyDescent="0.25">
      <c r="A34" s="1" t="s">
        <v>136</v>
      </c>
      <c r="B34">
        <v>2012</v>
      </c>
      <c r="C34" s="1" t="s">
        <v>140</v>
      </c>
      <c r="D34" s="2">
        <v>42185</v>
      </c>
      <c r="E34">
        <f t="shared" ref="E34:E65" si="1">$H$2-D34</f>
        <v>551</v>
      </c>
    </row>
    <row r="35" spans="1:5" x14ac:dyDescent="0.25">
      <c r="A35" s="1" t="s">
        <v>136</v>
      </c>
      <c r="B35">
        <v>2012</v>
      </c>
      <c r="C35" s="1" t="s">
        <v>141</v>
      </c>
      <c r="D35" s="2">
        <v>42185</v>
      </c>
      <c r="E35">
        <f t="shared" si="1"/>
        <v>551</v>
      </c>
    </row>
    <row r="36" spans="1:5" x14ac:dyDescent="0.25">
      <c r="A36" s="1" t="s">
        <v>28</v>
      </c>
      <c r="B36">
        <v>2009</v>
      </c>
      <c r="C36" s="1" t="s">
        <v>29</v>
      </c>
      <c r="D36" s="2">
        <v>42194</v>
      </c>
      <c r="E36">
        <f t="shared" si="1"/>
        <v>542</v>
      </c>
    </row>
    <row r="37" spans="1:5" x14ac:dyDescent="0.25">
      <c r="A37" s="1" t="s">
        <v>28</v>
      </c>
      <c r="B37">
        <v>2009</v>
      </c>
      <c r="C37" s="1" t="s">
        <v>31</v>
      </c>
      <c r="D37" s="2">
        <v>42194</v>
      </c>
      <c r="E37">
        <f t="shared" si="1"/>
        <v>542</v>
      </c>
    </row>
    <row r="38" spans="1:5" x14ac:dyDescent="0.25">
      <c r="A38" s="1" t="s">
        <v>41</v>
      </c>
      <c r="B38">
        <v>2009</v>
      </c>
      <c r="C38" s="1" t="s">
        <v>42</v>
      </c>
      <c r="D38" s="2">
        <v>42208</v>
      </c>
      <c r="E38">
        <f t="shared" si="1"/>
        <v>528</v>
      </c>
    </row>
    <row r="39" spans="1:5" x14ac:dyDescent="0.25">
      <c r="A39" s="1" t="s">
        <v>41</v>
      </c>
      <c r="B39">
        <v>2012</v>
      </c>
      <c r="C39" s="1" t="s">
        <v>115</v>
      </c>
      <c r="D39" s="2">
        <v>42208</v>
      </c>
      <c r="E39">
        <f t="shared" si="1"/>
        <v>528</v>
      </c>
    </row>
    <row r="40" spans="1:5" x14ac:dyDescent="0.25">
      <c r="A40" s="1" t="s">
        <v>16</v>
      </c>
      <c r="B40">
        <v>2008</v>
      </c>
      <c r="C40" s="1" t="s">
        <v>17</v>
      </c>
      <c r="D40" s="2">
        <v>42210</v>
      </c>
      <c r="E40">
        <f t="shared" si="1"/>
        <v>526</v>
      </c>
    </row>
    <row r="41" spans="1:5" x14ac:dyDescent="0.25">
      <c r="A41" s="1" t="s">
        <v>16</v>
      </c>
      <c r="B41">
        <v>2009</v>
      </c>
      <c r="C41" s="1" t="s">
        <v>24</v>
      </c>
      <c r="D41" s="2">
        <v>42210</v>
      </c>
      <c r="E41">
        <f t="shared" si="1"/>
        <v>526</v>
      </c>
    </row>
    <row r="42" spans="1:5" x14ac:dyDescent="0.25">
      <c r="A42" s="1" t="s">
        <v>16</v>
      </c>
      <c r="B42">
        <v>2009</v>
      </c>
      <c r="C42" s="1" t="s">
        <v>27</v>
      </c>
      <c r="D42" s="2">
        <v>42210</v>
      </c>
      <c r="E42">
        <f t="shared" si="1"/>
        <v>526</v>
      </c>
    </row>
    <row r="43" spans="1:5" x14ac:dyDescent="0.25">
      <c r="A43" s="1" t="s">
        <v>67</v>
      </c>
      <c r="B43">
        <v>2010</v>
      </c>
      <c r="C43" s="1" t="s">
        <v>68</v>
      </c>
      <c r="D43" s="2">
        <v>42226</v>
      </c>
      <c r="E43">
        <f t="shared" si="1"/>
        <v>510</v>
      </c>
    </row>
    <row r="44" spans="1:5" x14ac:dyDescent="0.25">
      <c r="A44" s="1" t="s">
        <v>67</v>
      </c>
      <c r="B44">
        <v>2011</v>
      </c>
      <c r="C44" s="1" t="s">
        <v>94</v>
      </c>
      <c r="D44" s="2">
        <v>42226</v>
      </c>
      <c r="E44">
        <f t="shared" si="1"/>
        <v>510</v>
      </c>
    </row>
    <row r="45" spans="1:5" x14ac:dyDescent="0.25">
      <c r="A45" s="1" t="s">
        <v>83</v>
      </c>
      <c r="B45">
        <v>2010</v>
      </c>
      <c r="C45" s="1" t="s">
        <v>84</v>
      </c>
      <c r="D45" s="2">
        <v>42236</v>
      </c>
      <c r="E45">
        <f t="shared" si="1"/>
        <v>500</v>
      </c>
    </row>
    <row r="46" spans="1:5" x14ac:dyDescent="0.25">
      <c r="A46" s="1" t="s">
        <v>83</v>
      </c>
      <c r="B46">
        <v>2010</v>
      </c>
      <c r="C46" s="1" t="s">
        <v>85</v>
      </c>
      <c r="D46" s="2">
        <v>42236</v>
      </c>
      <c r="E46">
        <f t="shared" si="1"/>
        <v>500</v>
      </c>
    </row>
    <row r="47" spans="1:5" x14ac:dyDescent="0.25">
      <c r="A47" s="1" t="s">
        <v>83</v>
      </c>
      <c r="B47">
        <v>2010</v>
      </c>
      <c r="C47" s="1" t="s">
        <v>86</v>
      </c>
      <c r="D47" s="2">
        <v>42236</v>
      </c>
      <c r="E47">
        <f t="shared" si="1"/>
        <v>500</v>
      </c>
    </row>
    <row r="48" spans="1:5" x14ac:dyDescent="0.25">
      <c r="A48" s="1" t="s">
        <v>91</v>
      </c>
      <c r="B48">
        <v>2011</v>
      </c>
      <c r="C48" s="1" t="s">
        <v>92</v>
      </c>
      <c r="D48" s="2">
        <v>42236</v>
      </c>
      <c r="E48">
        <f t="shared" si="1"/>
        <v>500</v>
      </c>
    </row>
    <row r="49" spans="1:5" x14ac:dyDescent="0.25">
      <c r="A49" s="1" t="s">
        <v>91</v>
      </c>
      <c r="B49">
        <v>2011</v>
      </c>
      <c r="C49" s="1" t="s">
        <v>93</v>
      </c>
      <c r="D49" s="2">
        <v>42236</v>
      </c>
      <c r="E49">
        <f t="shared" si="1"/>
        <v>500</v>
      </c>
    </row>
    <row r="50" spans="1:5" x14ac:dyDescent="0.25">
      <c r="A50" s="1" t="s">
        <v>100</v>
      </c>
      <c r="B50">
        <v>2011</v>
      </c>
      <c r="C50" s="1" t="s">
        <v>101</v>
      </c>
      <c r="D50" s="2">
        <v>42236</v>
      </c>
      <c r="E50">
        <f t="shared" si="1"/>
        <v>500</v>
      </c>
    </row>
    <row r="51" spans="1:5" x14ac:dyDescent="0.25">
      <c r="A51" s="1" t="s">
        <v>100</v>
      </c>
      <c r="B51">
        <v>2011</v>
      </c>
      <c r="C51" s="1" t="s">
        <v>102</v>
      </c>
      <c r="D51" s="2">
        <v>42236</v>
      </c>
      <c r="E51">
        <f t="shared" si="1"/>
        <v>500</v>
      </c>
    </row>
    <row r="52" spans="1:5" x14ac:dyDescent="0.25">
      <c r="A52" s="1" t="s">
        <v>76</v>
      </c>
      <c r="B52">
        <v>2010</v>
      </c>
      <c r="C52" s="1" t="s">
        <v>77</v>
      </c>
      <c r="D52" s="2">
        <v>42268</v>
      </c>
      <c r="E52">
        <f t="shared" si="1"/>
        <v>468</v>
      </c>
    </row>
    <row r="53" spans="1:5" x14ac:dyDescent="0.25">
      <c r="A53" s="1" t="s">
        <v>76</v>
      </c>
      <c r="B53">
        <v>2013</v>
      </c>
      <c r="C53" s="1" t="s">
        <v>146</v>
      </c>
      <c r="D53" s="2">
        <v>42268</v>
      </c>
      <c r="E53">
        <f t="shared" si="1"/>
        <v>468</v>
      </c>
    </row>
    <row r="54" spans="1:5" x14ac:dyDescent="0.25">
      <c r="A54" s="1" t="s">
        <v>18</v>
      </c>
      <c r="B54">
        <v>2008</v>
      </c>
      <c r="C54" s="1" t="s">
        <v>19</v>
      </c>
      <c r="D54" s="2">
        <v>42271</v>
      </c>
      <c r="E54">
        <f t="shared" si="1"/>
        <v>465</v>
      </c>
    </row>
    <row r="55" spans="1:5" x14ac:dyDescent="0.25">
      <c r="A55" s="1" t="s">
        <v>18</v>
      </c>
      <c r="B55">
        <v>2009</v>
      </c>
      <c r="C55" s="1" t="s">
        <v>32</v>
      </c>
      <c r="D55" s="2">
        <v>42271</v>
      </c>
      <c r="E55">
        <f t="shared" si="1"/>
        <v>465</v>
      </c>
    </row>
    <row r="56" spans="1:5" x14ac:dyDescent="0.25">
      <c r="A56" s="1" t="s">
        <v>18</v>
      </c>
      <c r="B56">
        <v>2012</v>
      </c>
      <c r="C56" s="1" t="s">
        <v>113</v>
      </c>
      <c r="D56" s="2">
        <v>42271</v>
      </c>
      <c r="E56">
        <f t="shared" si="1"/>
        <v>465</v>
      </c>
    </row>
    <row r="57" spans="1:5" x14ac:dyDescent="0.25">
      <c r="A57" s="1" t="s">
        <v>54</v>
      </c>
      <c r="B57">
        <v>2009</v>
      </c>
      <c r="C57" s="1" t="s">
        <v>55</v>
      </c>
      <c r="D57" s="2">
        <v>42272</v>
      </c>
      <c r="E57">
        <f t="shared" si="1"/>
        <v>464</v>
      </c>
    </row>
    <row r="58" spans="1:5" x14ac:dyDescent="0.25">
      <c r="A58" s="1" t="s">
        <v>54</v>
      </c>
      <c r="B58">
        <v>2014</v>
      </c>
      <c r="C58" s="1" t="s">
        <v>164</v>
      </c>
      <c r="D58" s="2">
        <v>42272</v>
      </c>
      <c r="E58">
        <f t="shared" si="1"/>
        <v>464</v>
      </c>
    </row>
    <row r="59" spans="1:5" x14ac:dyDescent="0.25">
      <c r="A59" s="1" t="s">
        <v>58</v>
      </c>
      <c r="B59">
        <v>2009</v>
      </c>
      <c r="C59" s="1" t="s">
        <v>59</v>
      </c>
      <c r="D59" s="2">
        <v>42278</v>
      </c>
      <c r="E59">
        <f t="shared" si="1"/>
        <v>458</v>
      </c>
    </row>
    <row r="60" spans="1:5" x14ac:dyDescent="0.25">
      <c r="A60" s="1" t="s">
        <v>58</v>
      </c>
      <c r="B60">
        <v>2011</v>
      </c>
      <c r="C60" s="1" t="s">
        <v>103</v>
      </c>
      <c r="D60" s="2">
        <v>42278</v>
      </c>
      <c r="E60">
        <f t="shared" si="1"/>
        <v>458</v>
      </c>
    </row>
    <row r="61" spans="1:5" x14ac:dyDescent="0.25">
      <c r="A61" s="1" t="s">
        <v>62</v>
      </c>
      <c r="B61">
        <v>2010</v>
      </c>
      <c r="C61" s="1" t="s">
        <v>89</v>
      </c>
      <c r="D61" s="2">
        <v>42286</v>
      </c>
      <c r="E61">
        <f t="shared" si="1"/>
        <v>450</v>
      </c>
    </row>
    <row r="62" spans="1:5" x14ac:dyDescent="0.25">
      <c r="A62" s="1" t="s">
        <v>62</v>
      </c>
      <c r="B62">
        <v>2015</v>
      </c>
      <c r="C62" s="1" t="s">
        <v>171</v>
      </c>
      <c r="D62" s="2">
        <v>42286</v>
      </c>
      <c r="E62">
        <f t="shared" si="1"/>
        <v>450</v>
      </c>
    </row>
    <row r="63" spans="1:5" x14ac:dyDescent="0.25">
      <c r="A63" s="1" t="s">
        <v>62</v>
      </c>
      <c r="B63">
        <v>2009</v>
      </c>
      <c r="C63" s="1" t="s">
        <v>63</v>
      </c>
      <c r="D63" s="2">
        <v>42297</v>
      </c>
      <c r="E63">
        <f t="shared" si="1"/>
        <v>439</v>
      </c>
    </row>
    <row r="64" spans="1:5" x14ac:dyDescent="0.25">
      <c r="A64" s="1" t="s">
        <v>62</v>
      </c>
      <c r="B64">
        <v>2012</v>
      </c>
      <c r="C64" s="1" t="s">
        <v>142</v>
      </c>
      <c r="D64" s="2">
        <v>42297</v>
      </c>
      <c r="E64">
        <f t="shared" si="1"/>
        <v>439</v>
      </c>
    </row>
    <row r="65" spans="1:5" x14ac:dyDescent="0.25">
      <c r="A65" s="1" t="s">
        <v>60</v>
      </c>
      <c r="B65">
        <v>2009</v>
      </c>
      <c r="C65" s="1" t="s">
        <v>61</v>
      </c>
      <c r="D65" s="2">
        <v>42307</v>
      </c>
      <c r="E65">
        <f t="shared" si="1"/>
        <v>429</v>
      </c>
    </row>
    <row r="66" spans="1:5" x14ac:dyDescent="0.25">
      <c r="A66" s="1" t="s">
        <v>60</v>
      </c>
      <c r="B66">
        <v>2010</v>
      </c>
      <c r="C66" s="1" t="s">
        <v>88</v>
      </c>
      <c r="D66" s="2">
        <v>42307</v>
      </c>
      <c r="E66">
        <f t="shared" ref="E66:E97" si="2">$H$2-D66</f>
        <v>429</v>
      </c>
    </row>
    <row r="67" spans="1:5" x14ac:dyDescent="0.25">
      <c r="A67" s="1" t="s">
        <v>50</v>
      </c>
      <c r="B67">
        <v>2010</v>
      </c>
      <c r="C67" s="1" t="s">
        <v>64</v>
      </c>
      <c r="D67" s="2">
        <v>42309</v>
      </c>
      <c r="E67">
        <f t="shared" si="2"/>
        <v>427</v>
      </c>
    </row>
    <row r="68" spans="1:5" x14ac:dyDescent="0.25">
      <c r="A68" s="1" t="s">
        <v>50</v>
      </c>
      <c r="B68">
        <v>2011</v>
      </c>
      <c r="C68" s="1" t="s">
        <v>90</v>
      </c>
      <c r="D68" s="2">
        <v>42309</v>
      </c>
      <c r="E68">
        <f t="shared" si="2"/>
        <v>427</v>
      </c>
    </row>
    <row r="69" spans="1:5" x14ac:dyDescent="0.25">
      <c r="A69" s="1" t="s">
        <v>33</v>
      </c>
      <c r="B69">
        <v>2009</v>
      </c>
      <c r="C69" s="1" t="s">
        <v>53</v>
      </c>
      <c r="D69" s="2">
        <v>42329</v>
      </c>
      <c r="E69">
        <f t="shared" si="2"/>
        <v>407</v>
      </c>
    </row>
    <row r="70" spans="1:5" x14ac:dyDescent="0.25">
      <c r="A70" s="1" t="s">
        <v>33</v>
      </c>
      <c r="B70">
        <v>2012</v>
      </c>
      <c r="C70" s="1" t="s">
        <v>122</v>
      </c>
      <c r="D70" s="2">
        <v>42329</v>
      </c>
      <c r="E70">
        <f t="shared" si="2"/>
        <v>407</v>
      </c>
    </row>
    <row r="71" spans="1:5" x14ac:dyDescent="0.25">
      <c r="A71" s="1" t="s">
        <v>157</v>
      </c>
      <c r="B71">
        <v>2013</v>
      </c>
      <c r="C71" s="1" t="s">
        <v>158</v>
      </c>
      <c r="D71" s="2">
        <v>42334</v>
      </c>
      <c r="E71">
        <f t="shared" si="2"/>
        <v>402</v>
      </c>
    </row>
    <row r="72" spans="1:5" x14ac:dyDescent="0.25">
      <c r="A72" s="1" t="s">
        <v>157</v>
      </c>
      <c r="B72">
        <v>2014</v>
      </c>
      <c r="C72" s="1" t="s">
        <v>169</v>
      </c>
      <c r="D72" s="2">
        <v>42334</v>
      </c>
      <c r="E72">
        <f t="shared" si="2"/>
        <v>402</v>
      </c>
    </row>
    <row r="73" spans="1:5" x14ac:dyDescent="0.25">
      <c r="A73" s="1" t="s">
        <v>160</v>
      </c>
      <c r="B73">
        <v>2014</v>
      </c>
      <c r="C73" s="1" t="s">
        <v>161</v>
      </c>
      <c r="D73" s="2">
        <v>42344</v>
      </c>
      <c r="E73">
        <f t="shared" si="2"/>
        <v>392</v>
      </c>
    </row>
    <row r="74" spans="1:5" x14ac:dyDescent="0.25">
      <c r="A74" s="1" t="s">
        <v>160</v>
      </c>
      <c r="B74">
        <v>2014</v>
      </c>
      <c r="C74" s="1" t="s">
        <v>162</v>
      </c>
      <c r="D74" s="2">
        <v>42344</v>
      </c>
      <c r="E74">
        <f t="shared" si="2"/>
        <v>392</v>
      </c>
    </row>
    <row r="75" spans="1:5" x14ac:dyDescent="0.25">
      <c r="A75" s="1" t="s">
        <v>50</v>
      </c>
      <c r="B75">
        <v>2009</v>
      </c>
      <c r="C75" s="1" t="s">
        <v>51</v>
      </c>
      <c r="D75" s="2">
        <v>42365</v>
      </c>
      <c r="E75">
        <f t="shared" si="2"/>
        <v>371</v>
      </c>
    </row>
    <row r="76" spans="1:5" x14ac:dyDescent="0.25">
      <c r="A76" s="1" t="s">
        <v>50</v>
      </c>
      <c r="B76">
        <v>2012</v>
      </c>
      <c r="C76" s="1" t="s">
        <v>117</v>
      </c>
      <c r="D76" s="2">
        <v>42365</v>
      </c>
      <c r="E76">
        <f t="shared" si="2"/>
        <v>371</v>
      </c>
    </row>
    <row r="77" spans="1:5" x14ac:dyDescent="0.25">
      <c r="A77" s="1" t="s">
        <v>33</v>
      </c>
      <c r="B77">
        <v>2009</v>
      </c>
      <c r="C77" s="1" t="s">
        <v>34</v>
      </c>
      <c r="D77" s="2">
        <v>42376</v>
      </c>
      <c r="E77">
        <f t="shared" si="2"/>
        <v>360</v>
      </c>
    </row>
    <row r="78" spans="1:5" x14ac:dyDescent="0.25">
      <c r="A78" s="1" t="s">
        <v>33</v>
      </c>
      <c r="B78">
        <v>2012</v>
      </c>
      <c r="C78" s="1" t="s">
        <v>114</v>
      </c>
      <c r="D78" s="2">
        <v>42376</v>
      </c>
      <c r="E78">
        <f t="shared" si="2"/>
        <v>360</v>
      </c>
    </row>
    <row r="79" spans="1:5" x14ac:dyDescent="0.25">
      <c r="A79" s="1" t="s">
        <v>37</v>
      </c>
      <c r="B79">
        <v>2009</v>
      </c>
      <c r="C79" s="1" t="s">
        <v>38</v>
      </c>
      <c r="D79" s="2">
        <v>42379</v>
      </c>
      <c r="E79">
        <f t="shared" si="2"/>
        <v>357</v>
      </c>
    </row>
    <row r="80" spans="1:5" x14ac:dyDescent="0.25">
      <c r="A80" s="1" t="s">
        <v>37</v>
      </c>
      <c r="B80">
        <v>2009</v>
      </c>
      <c r="C80" s="1" t="s">
        <v>39</v>
      </c>
      <c r="D80" s="2">
        <v>42379</v>
      </c>
      <c r="E80">
        <f t="shared" si="2"/>
        <v>357</v>
      </c>
    </row>
    <row r="81" spans="1:5" x14ac:dyDescent="0.25">
      <c r="A81" s="1" t="s">
        <v>37</v>
      </c>
      <c r="B81">
        <v>2013</v>
      </c>
      <c r="C81" s="1" t="s">
        <v>144</v>
      </c>
      <c r="D81" s="2">
        <v>42379</v>
      </c>
      <c r="E81">
        <f t="shared" si="2"/>
        <v>357</v>
      </c>
    </row>
    <row r="82" spans="1:5" x14ac:dyDescent="0.25">
      <c r="A82" s="1" t="s">
        <v>37</v>
      </c>
      <c r="B82">
        <v>2013</v>
      </c>
      <c r="C82" s="1" t="s">
        <v>145</v>
      </c>
      <c r="D82" s="2">
        <v>42379</v>
      </c>
      <c r="E82">
        <f t="shared" si="2"/>
        <v>357</v>
      </c>
    </row>
    <row r="83" spans="1:5" x14ac:dyDescent="0.25">
      <c r="A83" s="1" t="s">
        <v>20</v>
      </c>
      <c r="B83">
        <v>2008</v>
      </c>
      <c r="C83" s="1" t="s">
        <v>21</v>
      </c>
      <c r="D83" s="2">
        <v>42382</v>
      </c>
      <c r="E83">
        <f t="shared" si="2"/>
        <v>354</v>
      </c>
    </row>
    <row r="84" spans="1:5" x14ac:dyDescent="0.25">
      <c r="A84" s="1" t="s">
        <v>20</v>
      </c>
      <c r="B84">
        <v>2009</v>
      </c>
      <c r="C84" s="1" t="s">
        <v>40</v>
      </c>
      <c r="D84" s="2">
        <v>42382</v>
      </c>
      <c r="E84">
        <f t="shared" si="2"/>
        <v>354</v>
      </c>
    </row>
    <row r="85" spans="1:5" x14ac:dyDescent="0.25">
      <c r="A85" s="1" t="s">
        <v>20</v>
      </c>
      <c r="B85">
        <v>2010</v>
      </c>
      <c r="C85" s="1" t="s">
        <v>73</v>
      </c>
      <c r="D85" s="2">
        <v>42382</v>
      </c>
      <c r="E85">
        <f t="shared" si="2"/>
        <v>354</v>
      </c>
    </row>
    <row r="86" spans="1:5" x14ac:dyDescent="0.25">
      <c r="A86" s="1" t="s">
        <v>45</v>
      </c>
      <c r="B86">
        <v>2010</v>
      </c>
      <c r="C86" s="1" t="s">
        <v>75</v>
      </c>
      <c r="D86" s="2">
        <v>42382</v>
      </c>
      <c r="E86">
        <f t="shared" si="2"/>
        <v>354</v>
      </c>
    </row>
    <row r="87" spans="1:5" x14ac:dyDescent="0.25">
      <c r="A87" s="1" t="s">
        <v>16</v>
      </c>
      <c r="B87">
        <v>2009</v>
      </c>
      <c r="C87" s="1" t="s">
        <v>30</v>
      </c>
      <c r="D87" s="2">
        <v>42385</v>
      </c>
      <c r="E87">
        <f t="shared" si="2"/>
        <v>351</v>
      </c>
    </row>
    <row r="88" spans="1:5" x14ac:dyDescent="0.25">
      <c r="A88" s="1" t="s">
        <v>47</v>
      </c>
      <c r="B88">
        <v>2009</v>
      </c>
      <c r="C88" s="1" t="s">
        <v>48</v>
      </c>
      <c r="D88" s="2">
        <v>42385</v>
      </c>
      <c r="E88">
        <f t="shared" si="2"/>
        <v>351</v>
      </c>
    </row>
    <row r="89" spans="1:5" x14ac:dyDescent="0.25">
      <c r="A89" s="1" t="s">
        <v>47</v>
      </c>
      <c r="B89">
        <v>2009</v>
      </c>
      <c r="C89" s="1" t="s">
        <v>49</v>
      </c>
      <c r="D89" s="2">
        <v>42385</v>
      </c>
      <c r="E89">
        <f t="shared" si="2"/>
        <v>351</v>
      </c>
    </row>
    <row r="90" spans="1:5" x14ac:dyDescent="0.25">
      <c r="A90" s="1" t="s">
        <v>16</v>
      </c>
      <c r="B90">
        <v>2010</v>
      </c>
      <c r="C90" s="1" t="s">
        <v>66</v>
      </c>
      <c r="D90" s="2">
        <v>42385</v>
      </c>
      <c r="E90">
        <f t="shared" si="2"/>
        <v>351</v>
      </c>
    </row>
    <row r="91" spans="1:5" x14ac:dyDescent="0.25">
      <c r="A91" s="1" t="s">
        <v>129</v>
      </c>
      <c r="B91">
        <v>2012</v>
      </c>
      <c r="C91" s="1" t="s">
        <v>130</v>
      </c>
      <c r="D91" s="2">
        <v>42415</v>
      </c>
      <c r="E91">
        <f t="shared" si="2"/>
        <v>321</v>
      </c>
    </row>
    <row r="92" spans="1:5" x14ac:dyDescent="0.25">
      <c r="A92" s="1" t="s">
        <v>129</v>
      </c>
      <c r="B92">
        <v>2012</v>
      </c>
      <c r="C92" s="1" t="s">
        <v>132</v>
      </c>
      <c r="D92" s="2">
        <v>42415</v>
      </c>
      <c r="E92">
        <f t="shared" si="2"/>
        <v>321</v>
      </c>
    </row>
    <row r="93" spans="1:5" x14ac:dyDescent="0.25">
      <c r="A93" s="1" t="s">
        <v>33</v>
      </c>
      <c r="B93">
        <v>2010</v>
      </c>
      <c r="C93" s="1" t="s">
        <v>87</v>
      </c>
      <c r="D93" s="2">
        <v>42439</v>
      </c>
      <c r="E93">
        <f t="shared" si="2"/>
        <v>297</v>
      </c>
    </row>
    <row r="94" spans="1:5" x14ac:dyDescent="0.25">
      <c r="A94" s="1" t="s">
        <v>33</v>
      </c>
      <c r="B94">
        <v>2012</v>
      </c>
      <c r="C94" s="1" t="s">
        <v>135</v>
      </c>
      <c r="D94" s="2">
        <v>42439</v>
      </c>
      <c r="E94">
        <f t="shared" si="2"/>
        <v>297</v>
      </c>
    </row>
    <row r="95" spans="1:5" x14ac:dyDescent="0.25">
      <c r="A95" s="1" t="s">
        <v>123</v>
      </c>
      <c r="B95">
        <v>2012</v>
      </c>
      <c r="C95" s="1" t="s">
        <v>124</v>
      </c>
      <c r="D95" s="2">
        <v>42444</v>
      </c>
      <c r="E95">
        <f t="shared" si="2"/>
        <v>292</v>
      </c>
    </row>
    <row r="96" spans="1:5" x14ac:dyDescent="0.25">
      <c r="A96" s="1" t="s">
        <v>123</v>
      </c>
      <c r="B96">
        <v>2012</v>
      </c>
      <c r="C96" s="1" t="s">
        <v>125</v>
      </c>
      <c r="D96" s="2">
        <v>42444</v>
      </c>
      <c r="E96">
        <f t="shared" si="2"/>
        <v>292</v>
      </c>
    </row>
    <row r="97" spans="1:5" x14ac:dyDescent="0.25">
      <c r="A97" s="1" t="s">
        <v>123</v>
      </c>
      <c r="B97">
        <v>2012</v>
      </c>
      <c r="C97" s="1" t="s">
        <v>126</v>
      </c>
      <c r="D97" s="2">
        <v>42444</v>
      </c>
      <c r="E97">
        <f t="shared" si="2"/>
        <v>292</v>
      </c>
    </row>
    <row r="98" spans="1:5" x14ac:dyDescent="0.25">
      <c r="A98" s="1" t="s">
        <v>123</v>
      </c>
      <c r="B98">
        <v>2012</v>
      </c>
      <c r="C98" s="1" t="s">
        <v>127</v>
      </c>
      <c r="D98" s="2">
        <v>42444</v>
      </c>
      <c r="E98">
        <f t="shared" ref="E98:E129" si="3">$H$2-D98</f>
        <v>292</v>
      </c>
    </row>
    <row r="99" spans="1:5" x14ac:dyDescent="0.25">
      <c r="A99" s="1" t="s">
        <v>123</v>
      </c>
      <c r="B99">
        <v>2012</v>
      </c>
      <c r="C99" s="1" t="s">
        <v>128</v>
      </c>
      <c r="D99" s="2">
        <v>42444</v>
      </c>
      <c r="E99">
        <f t="shared" si="3"/>
        <v>292</v>
      </c>
    </row>
    <row r="100" spans="1:5" x14ac:dyDescent="0.25">
      <c r="A100" s="1" t="s">
        <v>104</v>
      </c>
      <c r="B100">
        <v>2011</v>
      </c>
      <c r="C100" s="1" t="s">
        <v>105</v>
      </c>
      <c r="D100" s="2">
        <v>42462</v>
      </c>
      <c r="E100">
        <f t="shared" si="3"/>
        <v>274</v>
      </c>
    </row>
    <row r="101" spans="1:5" x14ac:dyDescent="0.25">
      <c r="A101" s="1" t="s">
        <v>104</v>
      </c>
      <c r="B101">
        <v>2011</v>
      </c>
      <c r="C101" s="1" t="s">
        <v>106</v>
      </c>
      <c r="D101" s="2">
        <v>42462</v>
      </c>
      <c r="E101">
        <f t="shared" si="3"/>
        <v>274</v>
      </c>
    </row>
    <row r="102" spans="1:5" x14ac:dyDescent="0.25">
      <c r="A102" s="1" t="s">
        <v>104</v>
      </c>
      <c r="B102">
        <v>2011</v>
      </c>
      <c r="C102" s="1" t="s">
        <v>107</v>
      </c>
      <c r="D102" s="2">
        <v>42462</v>
      </c>
      <c r="E102">
        <f t="shared" si="3"/>
        <v>274</v>
      </c>
    </row>
    <row r="103" spans="1:5" x14ac:dyDescent="0.25">
      <c r="A103" s="1" t="s">
        <v>104</v>
      </c>
      <c r="B103">
        <v>2011</v>
      </c>
      <c r="C103" s="1" t="s">
        <v>108</v>
      </c>
      <c r="D103" s="2">
        <v>42462</v>
      </c>
      <c r="E103">
        <f t="shared" si="3"/>
        <v>274</v>
      </c>
    </row>
    <row r="104" spans="1:5" x14ac:dyDescent="0.25">
      <c r="A104" s="1" t="s">
        <v>104</v>
      </c>
      <c r="B104">
        <v>2011</v>
      </c>
      <c r="C104" s="1" t="s">
        <v>109</v>
      </c>
      <c r="D104" s="2">
        <v>42462</v>
      </c>
      <c r="E104">
        <f t="shared" si="3"/>
        <v>274</v>
      </c>
    </row>
    <row r="105" spans="1:5" x14ac:dyDescent="0.25">
      <c r="A105" s="1" t="s">
        <v>104</v>
      </c>
      <c r="B105">
        <v>2011</v>
      </c>
      <c r="C105" s="1" t="s">
        <v>110</v>
      </c>
      <c r="D105" s="2">
        <v>42462</v>
      </c>
      <c r="E105">
        <f t="shared" si="3"/>
        <v>274</v>
      </c>
    </row>
    <row r="106" spans="1:5" x14ac:dyDescent="0.25">
      <c r="A106" s="1" t="s">
        <v>56</v>
      </c>
      <c r="B106">
        <v>2009</v>
      </c>
      <c r="C106" s="1" t="s">
        <v>57</v>
      </c>
      <c r="D106" s="2">
        <v>42467</v>
      </c>
      <c r="E106">
        <f t="shared" si="3"/>
        <v>269</v>
      </c>
    </row>
    <row r="107" spans="1:5" x14ac:dyDescent="0.25">
      <c r="A107" s="1" t="s">
        <v>56</v>
      </c>
      <c r="B107">
        <v>2012</v>
      </c>
      <c r="C107" s="1" t="s">
        <v>131</v>
      </c>
      <c r="D107" s="2">
        <v>42467</v>
      </c>
      <c r="E107">
        <f t="shared" si="3"/>
        <v>269</v>
      </c>
    </row>
    <row r="108" spans="1:5" x14ac:dyDescent="0.25">
      <c r="A108" s="1" t="s">
        <v>45</v>
      </c>
      <c r="B108">
        <v>2012</v>
      </c>
      <c r="C108" s="1" t="s">
        <v>118</v>
      </c>
      <c r="D108" s="2">
        <v>42476</v>
      </c>
      <c r="E108">
        <f t="shared" si="3"/>
        <v>260</v>
      </c>
    </row>
    <row r="109" spans="1:5" x14ac:dyDescent="0.25">
      <c r="A109" s="1" t="s">
        <v>45</v>
      </c>
      <c r="B109">
        <v>2014</v>
      </c>
      <c r="C109" s="1" t="s">
        <v>163</v>
      </c>
      <c r="D109" s="2">
        <v>42476</v>
      </c>
      <c r="E109">
        <f t="shared" si="3"/>
        <v>260</v>
      </c>
    </row>
    <row r="110" spans="1:5" x14ac:dyDescent="0.25">
      <c r="A110" s="1" t="s">
        <v>62</v>
      </c>
      <c r="B110">
        <v>2011</v>
      </c>
      <c r="C110" s="1" t="s">
        <v>96</v>
      </c>
      <c r="D110" s="2">
        <v>42481</v>
      </c>
      <c r="E110">
        <f t="shared" si="3"/>
        <v>255</v>
      </c>
    </row>
    <row r="111" spans="1:5" x14ac:dyDescent="0.25">
      <c r="A111" s="1" t="s">
        <v>62</v>
      </c>
      <c r="B111">
        <v>2011</v>
      </c>
      <c r="C111" s="1" t="s">
        <v>97</v>
      </c>
      <c r="D111" s="2">
        <v>42481</v>
      </c>
      <c r="E111">
        <f t="shared" si="3"/>
        <v>255</v>
      </c>
    </row>
    <row r="112" spans="1:5" x14ac:dyDescent="0.25">
      <c r="A112" s="1" t="s">
        <v>62</v>
      </c>
      <c r="B112">
        <v>2011</v>
      </c>
      <c r="C112" s="1" t="s">
        <v>98</v>
      </c>
      <c r="D112" s="2">
        <v>42481</v>
      </c>
      <c r="E112">
        <f t="shared" si="3"/>
        <v>255</v>
      </c>
    </row>
    <row r="113" spans="1:5" x14ac:dyDescent="0.25">
      <c r="A113" s="1" t="s">
        <v>62</v>
      </c>
      <c r="B113">
        <v>2011</v>
      </c>
      <c r="C113" s="1" t="s">
        <v>99</v>
      </c>
      <c r="D113" s="2">
        <v>42481</v>
      </c>
      <c r="E113">
        <f t="shared" si="3"/>
        <v>255</v>
      </c>
    </row>
    <row r="114" spans="1:5" x14ac:dyDescent="0.25">
      <c r="A114" s="1" t="s">
        <v>12</v>
      </c>
      <c r="B114">
        <v>2007</v>
      </c>
      <c r="C114" s="1" t="s">
        <v>13</v>
      </c>
      <c r="D114" s="2">
        <v>42483</v>
      </c>
      <c r="E114">
        <f t="shared" si="3"/>
        <v>253</v>
      </c>
    </row>
    <row r="115" spans="1:5" x14ac:dyDescent="0.25">
      <c r="A115" s="1" t="s">
        <v>14</v>
      </c>
      <c r="B115">
        <v>2007</v>
      </c>
      <c r="C115" s="1" t="s">
        <v>15</v>
      </c>
      <c r="D115" s="2">
        <v>42520</v>
      </c>
      <c r="E115">
        <f t="shared" si="3"/>
        <v>216</v>
      </c>
    </row>
    <row r="116" spans="1:5" x14ac:dyDescent="0.25">
      <c r="A116" s="1" t="s">
        <v>133</v>
      </c>
      <c r="B116">
        <v>2012</v>
      </c>
      <c r="C116" s="1" t="s">
        <v>134</v>
      </c>
      <c r="D116" s="2">
        <v>42520</v>
      </c>
      <c r="E116">
        <f t="shared" si="3"/>
        <v>216</v>
      </c>
    </row>
    <row r="117" spans="1:5" x14ac:dyDescent="0.25">
      <c r="A117" s="1" t="s">
        <v>157</v>
      </c>
      <c r="B117">
        <v>2013</v>
      </c>
      <c r="C117" s="1" t="s">
        <v>159</v>
      </c>
      <c r="D117" s="2">
        <v>42520</v>
      </c>
      <c r="E117">
        <f t="shared" si="3"/>
        <v>216</v>
      </c>
    </row>
    <row r="118" spans="1:5" x14ac:dyDescent="0.25">
      <c r="A118" s="1" t="s">
        <v>45</v>
      </c>
      <c r="B118">
        <v>2009</v>
      </c>
      <c r="C118" s="1" t="s">
        <v>52</v>
      </c>
      <c r="D118" s="2">
        <v>42681</v>
      </c>
      <c r="E118">
        <f t="shared" si="3"/>
        <v>55</v>
      </c>
    </row>
    <row r="119" spans="1:5" x14ac:dyDescent="0.25">
      <c r="A119" s="1" t="s">
        <v>45</v>
      </c>
      <c r="B119">
        <v>2013</v>
      </c>
      <c r="C119" s="1" t="s">
        <v>148</v>
      </c>
      <c r="D119" s="2">
        <v>42681</v>
      </c>
      <c r="E119">
        <f t="shared" si="3"/>
        <v>55</v>
      </c>
    </row>
    <row r="120" spans="1:5" x14ac:dyDescent="0.25">
      <c r="A120" s="1" t="s">
        <v>136</v>
      </c>
      <c r="B120">
        <v>2014</v>
      </c>
      <c r="C120" s="1" t="s">
        <v>166</v>
      </c>
      <c r="D120" s="2">
        <v>42681</v>
      </c>
      <c r="E120">
        <f t="shared" si="3"/>
        <v>55</v>
      </c>
    </row>
    <row r="121" spans="1:5" x14ac:dyDescent="0.25">
      <c r="A121" s="1" t="s">
        <v>136</v>
      </c>
      <c r="B121">
        <v>2014</v>
      </c>
      <c r="C121" s="1" t="s">
        <v>167</v>
      </c>
      <c r="D121" s="2">
        <v>42681</v>
      </c>
      <c r="E121">
        <f t="shared" si="3"/>
        <v>55</v>
      </c>
    </row>
    <row r="122" spans="1:5" x14ac:dyDescent="0.25">
      <c r="A122" s="1" t="s">
        <v>136</v>
      </c>
      <c r="B122">
        <v>2014</v>
      </c>
      <c r="C122" s="1" t="s">
        <v>168</v>
      </c>
      <c r="D122" s="2">
        <v>42681</v>
      </c>
      <c r="E122">
        <f t="shared" si="3"/>
        <v>55</v>
      </c>
    </row>
    <row r="123" spans="1:5" x14ac:dyDescent="0.25">
      <c r="A123" s="1" t="s">
        <v>136</v>
      </c>
      <c r="B123">
        <v>2013</v>
      </c>
      <c r="C123" s="1" t="s">
        <v>149</v>
      </c>
      <c r="D123" s="2">
        <v>42719</v>
      </c>
      <c r="E123">
        <f t="shared" si="3"/>
        <v>17</v>
      </c>
    </row>
    <row r="124" spans="1:5" x14ac:dyDescent="0.25">
      <c r="A124" s="1" t="s">
        <v>136</v>
      </c>
      <c r="B124">
        <v>2013</v>
      </c>
      <c r="C124" s="1" t="s">
        <v>150</v>
      </c>
      <c r="D124" s="2">
        <v>42719</v>
      </c>
      <c r="E124">
        <f t="shared" si="3"/>
        <v>17</v>
      </c>
    </row>
    <row r="125" spans="1:5" x14ac:dyDescent="0.25">
      <c r="A125" s="1" t="s">
        <v>136</v>
      </c>
      <c r="B125">
        <v>2013</v>
      </c>
      <c r="C125" s="1" t="s">
        <v>151</v>
      </c>
      <c r="D125" s="2">
        <v>42719</v>
      </c>
      <c r="E125">
        <f t="shared" si="3"/>
        <v>17</v>
      </c>
    </row>
    <row r="126" spans="1:5" x14ac:dyDescent="0.25">
      <c r="A126" s="1" t="s">
        <v>136</v>
      </c>
      <c r="B126">
        <v>2013</v>
      </c>
      <c r="C126" s="1" t="s">
        <v>152</v>
      </c>
      <c r="D126" s="2">
        <v>42719</v>
      </c>
      <c r="E126">
        <f t="shared" si="3"/>
        <v>17</v>
      </c>
    </row>
    <row r="127" spans="1:5" x14ac:dyDescent="0.25">
      <c r="A127" s="1" t="s">
        <v>136</v>
      </c>
      <c r="B127">
        <v>2013</v>
      </c>
      <c r="C127" s="1" t="s">
        <v>153</v>
      </c>
      <c r="D127" s="2">
        <v>42719</v>
      </c>
      <c r="E127">
        <f t="shared" si="3"/>
        <v>17</v>
      </c>
    </row>
    <row r="128" spans="1:5" x14ac:dyDescent="0.25">
      <c r="A128" s="1" t="s">
        <v>136</v>
      </c>
      <c r="B128">
        <v>2013</v>
      </c>
      <c r="C128" s="1" t="s">
        <v>154</v>
      </c>
      <c r="D128" s="2">
        <v>42719</v>
      </c>
      <c r="E128">
        <f t="shared" si="3"/>
        <v>17</v>
      </c>
    </row>
    <row r="129" spans="1:5" x14ac:dyDescent="0.25">
      <c r="A129" s="1" t="s">
        <v>136</v>
      </c>
      <c r="B129">
        <v>2013</v>
      </c>
      <c r="C129" s="1" t="s">
        <v>155</v>
      </c>
      <c r="D129" s="2">
        <v>42719</v>
      </c>
      <c r="E129">
        <f t="shared" si="3"/>
        <v>17</v>
      </c>
    </row>
    <row r="130" spans="1:5" x14ac:dyDescent="0.25">
      <c r="A130" s="1" t="s">
        <v>136</v>
      </c>
      <c r="B130">
        <v>2013</v>
      </c>
      <c r="C130" s="1" t="s">
        <v>156</v>
      </c>
      <c r="D130" s="2">
        <v>42719</v>
      </c>
      <c r="E130">
        <f t="shared" ref="E130:E135" si="4">$H$2-D130</f>
        <v>17</v>
      </c>
    </row>
    <row r="131" spans="1:5" x14ac:dyDescent="0.25">
      <c r="A131" s="1" t="s">
        <v>172</v>
      </c>
      <c r="B131">
        <v>2015</v>
      </c>
      <c r="C131" s="1" t="s">
        <v>173</v>
      </c>
      <c r="D131" s="2">
        <v>42734</v>
      </c>
      <c r="E131">
        <f t="shared" si="4"/>
        <v>2</v>
      </c>
    </row>
    <row r="132" spans="1:5" x14ac:dyDescent="0.25">
      <c r="A132" s="1" t="s">
        <v>172</v>
      </c>
      <c r="B132">
        <v>2015</v>
      </c>
      <c r="C132" s="1" t="s">
        <v>174</v>
      </c>
      <c r="D132" s="2">
        <v>42734</v>
      </c>
      <c r="E132">
        <f t="shared" si="4"/>
        <v>2</v>
      </c>
    </row>
    <row r="133" spans="1:5" x14ac:dyDescent="0.25">
      <c r="A133" s="1" t="s">
        <v>172</v>
      </c>
      <c r="B133">
        <v>2015</v>
      </c>
      <c r="C133" s="1" t="s">
        <v>175</v>
      </c>
      <c r="D133" s="2">
        <v>42734</v>
      </c>
      <c r="E133">
        <f t="shared" si="4"/>
        <v>2</v>
      </c>
    </row>
    <row r="134" spans="1:5" x14ac:dyDescent="0.25">
      <c r="A134" s="1" t="s">
        <v>172</v>
      </c>
      <c r="B134">
        <v>2015</v>
      </c>
      <c r="C134" s="1" t="s">
        <v>176</v>
      </c>
      <c r="D134" s="2">
        <v>42734</v>
      </c>
      <c r="E134">
        <f t="shared" si="4"/>
        <v>2</v>
      </c>
    </row>
    <row r="135" spans="1:5" x14ac:dyDescent="0.25">
      <c r="A135" s="1" t="s">
        <v>172</v>
      </c>
      <c r="B135">
        <v>2015</v>
      </c>
      <c r="C135" s="1" t="s">
        <v>177</v>
      </c>
      <c r="D135" s="2">
        <v>42734</v>
      </c>
      <c r="E135">
        <f t="shared" si="4"/>
        <v>2</v>
      </c>
    </row>
  </sheetData>
  <sortState ref="A2:E135">
    <sortCondition descending="1" ref="E2:E1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3</vt:i4>
      </vt:variant>
    </vt:vector>
  </HeadingPairs>
  <TitlesOfParts>
    <vt:vector size="8" baseType="lpstr">
      <vt:lpstr>Dane</vt:lpstr>
      <vt:lpstr>5.1</vt:lpstr>
      <vt:lpstr>5.2</vt:lpstr>
      <vt:lpstr>5.3</vt:lpstr>
      <vt:lpstr>5.4</vt:lpstr>
      <vt:lpstr>'5.1'!transport</vt:lpstr>
      <vt:lpstr>'5.4'!transport</vt:lpstr>
      <vt:lpstr>Dane!transport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Ignacy</dc:creator>
  <cp:lastModifiedBy>Ignacy</cp:lastModifiedBy>
  <dcterms:created xsi:type="dcterms:W3CDTF">2015-06-05T18:19:34Z</dcterms:created>
  <dcterms:modified xsi:type="dcterms:W3CDTF">2020-02-18T20:20:50Z</dcterms:modified>
</cp:coreProperties>
</file>