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D1183D49\ABB\LABRND VITTUONE - LabRnD_Shared\TestStand\Sequences\EQ Meter\"/>
    </mc:Choice>
  </mc:AlternateContent>
  <bookViews>
    <workbookView xWindow="0" yWindow="0" windowWidth="23016" windowHeight="916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H31" i="1" s="1"/>
  <c r="D29" i="1"/>
  <c r="F29" i="1" s="1"/>
  <c r="D30" i="1"/>
  <c r="H30" i="1" s="1"/>
  <c r="D28" i="1"/>
  <c r="F28" i="1" s="1"/>
  <c r="D27" i="1"/>
  <c r="H27" i="1"/>
  <c r="D15" i="1"/>
  <c r="F15" i="1" s="1"/>
  <c r="F31" i="1"/>
  <c r="F26" i="1"/>
  <c r="D26" i="1"/>
  <c r="H26" i="1" s="1"/>
  <c r="D25" i="1"/>
  <c r="H25" i="1" s="1"/>
  <c r="D24" i="1"/>
  <c r="F24" i="1" s="1"/>
  <c r="D23" i="1"/>
  <c r="H23" i="1" s="1"/>
  <c r="D22" i="1"/>
  <c r="H22" i="1" s="1"/>
  <c r="D21" i="1"/>
  <c r="H21" i="1" s="1"/>
  <c r="D20" i="1"/>
  <c r="H20" i="1" s="1"/>
  <c r="D16" i="1"/>
  <c r="F16" i="1" s="1"/>
  <c r="D19" i="1"/>
  <c r="H19" i="1" s="1"/>
  <c r="D18" i="1"/>
  <c r="H18" i="1" s="1"/>
  <c r="D17" i="1"/>
  <c r="H17" i="1" s="1"/>
  <c r="H14" i="1"/>
  <c r="F14" i="1"/>
  <c r="D13" i="1"/>
  <c r="H13" i="1" s="1"/>
  <c r="D12" i="1"/>
  <c r="H12" i="1" s="1"/>
  <c r="D11" i="1"/>
  <c r="H11" i="1" s="1"/>
  <c r="H8" i="1"/>
  <c r="H9" i="1"/>
  <c r="H10" i="1"/>
  <c r="F8" i="1"/>
  <c r="F9" i="1"/>
  <c r="F10" i="1"/>
  <c r="H6" i="1"/>
  <c r="H7" i="1"/>
  <c r="F7" i="1"/>
  <c r="D10" i="1"/>
  <c r="D9" i="1"/>
  <c r="D8" i="1"/>
  <c r="D7" i="1"/>
  <c r="D6" i="1"/>
  <c r="F6" i="1" s="1"/>
  <c r="D5" i="1"/>
  <c r="H5" i="1" s="1"/>
  <c r="F30" i="1" l="1"/>
  <c r="H29" i="1"/>
  <c r="H28" i="1"/>
  <c r="F27" i="1"/>
  <c r="F23" i="1"/>
  <c r="F25" i="1"/>
  <c r="H24" i="1"/>
  <c r="F22" i="1"/>
  <c r="F21" i="1"/>
  <c r="F20" i="1"/>
  <c r="F19" i="1"/>
  <c r="F18" i="1"/>
  <c r="F17" i="1"/>
  <c r="H16" i="1"/>
  <c r="F12" i="1"/>
  <c r="F13" i="1"/>
  <c r="F11" i="1"/>
  <c r="H15" i="1"/>
  <c r="F5" i="1"/>
</calcChain>
</file>

<file path=xl/sharedStrings.xml><?xml version="1.0" encoding="utf-8"?>
<sst xmlns="http://schemas.openxmlformats.org/spreadsheetml/2006/main" count="47" uniqueCount="47">
  <si>
    <t>Parameter</t>
  </si>
  <si>
    <t>Max Hysteresis UP</t>
  </si>
  <si>
    <t>V L1</t>
  </si>
  <si>
    <t>V L2</t>
  </si>
  <si>
    <t>V L3</t>
  </si>
  <si>
    <t>V1</t>
  </si>
  <si>
    <t>V2</t>
  </si>
  <si>
    <t>V3</t>
  </si>
  <si>
    <t>A V1</t>
  </si>
  <si>
    <t>A V2</t>
  </si>
  <si>
    <t>A V3</t>
  </si>
  <si>
    <t>I1</t>
  </si>
  <si>
    <t>I2</t>
  </si>
  <si>
    <t>I3</t>
  </si>
  <si>
    <t>A I1</t>
  </si>
  <si>
    <t>A I2</t>
  </si>
  <si>
    <t>A I3</t>
  </si>
  <si>
    <t>FREQ</t>
  </si>
  <si>
    <t>NO Trigger</t>
  </si>
  <si>
    <t>Threshold UP</t>
  </si>
  <si>
    <t>Threshold DOWN</t>
  </si>
  <si>
    <t>Max Hysterisis down</t>
  </si>
  <si>
    <t>V L1-L2</t>
  </si>
  <si>
    <t>V L2-L3</t>
  </si>
  <si>
    <t>V L1-L3</t>
  </si>
  <si>
    <t>NO TRIGGER</t>
  </si>
  <si>
    <t>I L1</t>
  </si>
  <si>
    <t>I L2</t>
  </si>
  <si>
    <t>I L3</t>
  </si>
  <si>
    <t>I N</t>
  </si>
  <si>
    <t>ACTIVE TOTAL</t>
  </si>
  <si>
    <t>ACTIVE L1</t>
  </si>
  <si>
    <t>ACTIVE L2</t>
  </si>
  <si>
    <t>ACTIVE L3</t>
  </si>
  <si>
    <t>REACTIVE TOTAL</t>
  </si>
  <si>
    <t>REACTIVE L1</t>
  </si>
  <si>
    <t>REACTIVE L2</t>
  </si>
  <si>
    <t>REACTIVE L3</t>
  </si>
  <si>
    <t>APPARENT TOTAL</t>
  </si>
  <si>
    <t>APPARENT L1</t>
  </si>
  <si>
    <t>APPARENT L2</t>
  </si>
  <si>
    <t>APPARENT L3</t>
  </si>
  <si>
    <t>POWER FACTOR TOT</t>
  </si>
  <si>
    <t>POWER FACTOR L1</t>
  </si>
  <si>
    <t>POWER FACTOR L2</t>
  </si>
  <si>
    <t>POWER FACTOR L3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</si>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</sst>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abSelected="1" topLeftCell="B4" workbookViewId="0">
      <selection activeCell="B31" sqref="B31"/>
    </sheetView>
  </sheetViews>
  <sheetFormatPr defaultRowHeight="14.4" x14ac:dyDescent="0.3"/>
  <cols>
    <col min="3" max="3" width="36.5546875" customWidth="1"/>
    <col min="4" max="4" width="22.6640625" customWidth="1"/>
    <col min="5" max="5" width="21.21875" customWidth="1"/>
    <col min="6" max="6" width="21.5546875" customWidth="1"/>
    <col min="7" max="7" width="23.44140625" customWidth="1"/>
    <col min="8" max="8" width="26.21875" customWidth="1"/>
  </cols>
  <sheetData>
    <row r="3" spans="2:12" x14ac:dyDescent="0.3">
      <c r="K3" t="s">
        <v>25</v>
      </c>
    </row>
    <row r="4" spans="2:12" x14ac:dyDescent="0.3">
      <c r="C4" s="2" t="s">
        <v>0</v>
      </c>
      <c r="D4" s="2" t="s">
        <v>18</v>
      </c>
      <c r="E4" s="2" t="s">
        <v>19</v>
      </c>
      <c r="F4" s="2" t="s">
        <v>1</v>
      </c>
      <c r="G4" s="2" t="s">
        <v>20</v>
      </c>
      <c r="H4" s="2" t="s">
        <v>21</v>
      </c>
      <c r="K4" t="s">
        <v>5</v>
      </c>
      <c r="L4">
        <v>210</v>
      </c>
    </row>
    <row r="5" spans="2:12" x14ac:dyDescent="0.3">
      <c r="B5">
        <v>1</v>
      </c>
      <c r="C5" s="2" t="s">
        <v>2</v>
      </c>
      <c r="D5" s="2">
        <f>L4</f>
        <v>210</v>
      </c>
      <c r="E5" s="2">
        <v>225</v>
      </c>
      <c r="F5" s="2">
        <f>(E5-D5) *100 / E5</f>
        <v>6.666666666666667</v>
      </c>
      <c r="G5" s="2">
        <v>195</v>
      </c>
      <c r="H5" s="2">
        <f>(D5-G5)*100/G5</f>
        <v>7.6923076923076925</v>
      </c>
      <c r="K5" t="s">
        <v>6</v>
      </c>
      <c r="L5">
        <v>210</v>
      </c>
    </row>
    <row r="6" spans="2:12" x14ac:dyDescent="0.3">
      <c r="B6">
        <v>2</v>
      </c>
      <c r="C6" s="2" t="s">
        <v>3</v>
      </c>
      <c r="D6" s="2">
        <f>L5</f>
        <v>210</v>
      </c>
      <c r="E6" s="2">
        <v>225</v>
      </c>
      <c r="F6" s="2">
        <f>(E6-D6) *100 / E6</f>
        <v>6.666666666666667</v>
      </c>
      <c r="G6" s="2">
        <v>195</v>
      </c>
      <c r="H6" s="2">
        <f t="shared" ref="H6:H31" si="0">(D6-G6)*100/G6</f>
        <v>7.6923076923076925</v>
      </c>
      <c r="K6" t="s">
        <v>7</v>
      </c>
      <c r="L6">
        <v>210</v>
      </c>
    </row>
    <row r="7" spans="2:12" x14ac:dyDescent="0.3">
      <c r="B7">
        <v>3</v>
      </c>
      <c r="C7" s="2" t="s">
        <v>4</v>
      </c>
      <c r="D7" s="2">
        <f>L6</f>
        <v>210</v>
      </c>
      <c r="E7" s="2">
        <v>225</v>
      </c>
      <c r="F7" s="2">
        <f>(E7-D7) *100 / E7</f>
        <v>6.666666666666667</v>
      </c>
      <c r="G7" s="2">
        <v>195</v>
      </c>
      <c r="H7" s="2">
        <f t="shared" si="0"/>
        <v>7.6923076923076925</v>
      </c>
      <c r="K7" t="s">
        <v>8</v>
      </c>
      <c r="L7">
        <v>0</v>
      </c>
    </row>
    <row r="8" spans="2:12" x14ac:dyDescent="0.3">
      <c r="B8">
        <v>4</v>
      </c>
      <c r="C8" s="2" t="s">
        <v>22</v>
      </c>
      <c r="D8" s="2">
        <f xml:space="preserve"> L4*SQRT(3)/2 + L5*SQRT(3)/2</f>
        <v>363.73066958946418</v>
      </c>
      <c r="E8" s="2">
        <v>395</v>
      </c>
      <c r="F8" s="2">
        <f t="shared" ref="F8:F31" si="1">(E8-D8) *100 / E8</f>
        <v>7.9162861798824844</v>
      </c>
      <c r="G8" s="2">
        <v>335</v>
      </c>
      <c r="H8" s="2">
        <f t="shared" si="0"/>
        <v>8.5763192804370707</v>
      </c>
      <c r="K8" t="s">
        <v>9</v>
      </c>
      <c r="L8">
        <v>-120</v>
      </c>
    </row>
    <row r="9" spans="2:12" x14ac:dyDescent="0.3">
      <c r="B9">
        <v>5</v>
      </c>
      <c r="C9" s="2" t="s">
        <v>23</v>
      </c>
      <c r="D9" s="2">
        <f xml:space="preserve"> L5*SQRT(3)/2 + L6*SQRT(3)/2</f>
        <v>363.73066958946418</v>
      </c>
      <c r="E9" s="2">
        <v>395</v>
      </c>
      <c r="F9" s="2">
        <f t="shared" si="1"/>
        <v>7.9162861798824844</v>
      </c>
      <c r="G9" s="2">
        <v>335</v>
      </c>
      <c r="H9" s="2">
        <f t="shared" si="0"/>
        <v>8.5763192804370707</v>
      </c>
      <c r="K9" t="s">
        <v>10</v>
      </c>
      <c r="L9">
        <v>120</v>
      </c>
    </row>
    <row r="10" spans="2:12" x14ac:dyDescent="0.3">
      <c r="B10">
        <v>6</v>
      </c>
      <c r="C10" s="2" t="s">
        <v>24</v>
      </c>
      <c r="D10" s="2">
        <f>L4*SQRT(3)/2 + L6*SQRT(3)/2</f>
        <v>363.73066958946418</v>
      </c>
      <c r="E10" s="2">
        <v>395</v>
      </c>
      <c r="F10" s="2">
        <f t="shared" si="1"/>
        <v>7.9162861798824844</v>
      </c>
      <c r="G10" s="2">
        <v>335</v>
      </c>
      <c r="H10" s="2">
        <f t="shared" si="0"/>
        <v>8.5763192804370707</v>
      </c>
      <c r="K10" t="s">
        <v>11</v>
      </c>
      <c r="L10">
        <v>5</v>
      </c>
    </row>
    <row r="11" spans="2:12" x14ac:dyDescent="0.3">
      <c r="B11">
        <v>7</v>
      </c>
      <c r="C11" s="1" t="s">
        <v>26</v>
      </c>
      <c r="D11" s="1">
        <f>$L$10</f>
        <v>5</v>
      </c>
      <c r="E11" s="1">
        <v>9</v>
      </c>
      <c r="F11" s="1">
        <f t="shared" si="1"/>
        <v>44.444444444444443</v>
      </c>
      <c r="G11" s="1">
        <v>1</v>
      </c>
      <c r="H11" s="2">
        <f>(D11-G11)*100/G11</f>
        <v>400</v>
      </c>
      <c r="K11" t="s">
        <v>12</v>
      </c>
      <c r="L11">
        <v>5</v>
      </c>
    </row>
    <row r="12" spans="2:12" x14ac:dyDescent="0.3">
      <c r="B12">
        <v>8</v>
      </c>
      <c r="C12" s="1" t="s">
        <v>27</v>
      </c>
      <c r="D12" s="1">
        <f>$L$11</f>
        <v>5</v>
      </c>
      <c r="E12" s="1">
        <v>9</v>
      </c>
      <c r="F12" s="1">
        <f t="shared" si="1"/>
        <v>44.444444444444443</v>
      </c>
      <c r="G12" s="1">
        <v>1</v>
      </c>
      <c r="H12" s="2">
        <f t="shared" si="0"/>
        <v>400</v>
      </c>
      <c r="K12" t="s">
        <v>13</v>
      </c>
      <c r="L12">
        <v>5</v>
      </c>
    </row>
    <row r="13" spans="2:12" x14ac:dyDescent="0.3">
      <c r="B13">
        <v>9</v>
      </c>
      <c r="C13" s="1" t="s">
        <v>28</v>
      </c>
      <c r="D13" s="1">
        <f>$L$12</f>
        <v>5</v>
      </c>
      <c r="E13" s="1">
        <v>9</v>
      </c>
      <c r="F13" s="1">
        <f t="shared" si="1"/>
        <v>44.444444444444443</v>
      </c>
      <c r="G13" s="1">
        <v>1</v>
      </c>
      <c r="H13" s="2">
        <f t="shared" si="0"/>
        <v>400</v>
      </c>
      <c r="K13" t="s">
        <v>14</v>
      </c>
      <c r="L13">
        <v>45</v>
      </c>
    </row>
    <row r="14" spans="2:12" x14ac:dyDescent="0.3">
      <c r="B14">
        <v>10</v>
      </c>
      <c r="C14" s="1" t="s">
        <v>29</v>
      </c>
      <c r="D14" s="1">
        <v>5</v>
      </c>
      <c r="E14" s="1">
        <v>9</v>
      </c>
      <c r="F14" s="1">
        <f t="shared" si="1"/>
        <v>44.444444444444443</v>
      </c>
      <c r="G14" s="1">
        <v>1</v>
      </c>
      <c r="H14" s="2">
        <f t="shared" si="0"/>
        <v>400</v>
      </c>
      <c r="K14" t="s">
        <v>15</v>
      </c>
      <c r="L14">
        <v>-75</v>
      </c>
    </row>
    <row r="15" spans="2:12" x14ac:dyDescent="0.3">
      <c r="B15">
        <v>11</v>
      </c>
      <c r="C15" s="1" t="s">
        <v>30</v>
      </c>
      <c r="D15" s="1">
        <f>L4*L10*COS(L13*3.14/180) + L5*L11*COS(L13*3.14/180)+L6*L12*COS(L13*3.14/180)</f>
        <v>2228.2730478766789</v>
      </c>
      <c r="E15" s="1">
        <v>3900</v>
      </c>
      <c r="F15" s="1">
        <f t="shared" si="1"/>
        <v>42.864793644187721</v>
      </c>
      <c r="G15" s="1">
        <v>1500</v>
      </c>
      <c r="H15" s="2">
        <f t="shared" si="0"/>
        <v>48.551536525111928</v>
      </c>
      <c r="K15" t="s">
        <v>16</v>
      </c>
      <c r="L15">
        <v>165</v>
      </c>
    </row>
    <row r="16" spans="2:12" x14ac:dyDescent="0.3">
      <c r="B16">
        <v>12</v>
      </c>
      <c r="C16" s="1" t="s">
        <v>31</v>
      </c>
      <c r="D16" s="1">
        <f>L4*L10*COS(L13*3.14/180)</f>
        <v>742.75768262555971</v>
      </c>
      <c r="E16" s="1">
        <v>1000</v>
      </c>
      <c r="F16" s="1">
        <f t="shared" si="1"/>
        <v>25.724231737444029</v>
      </c>
      <c r="G16" s="1">
        <v>500</v>
      </c>
      <c r="H16" s="2">
        <f t="shared" si="0"/>
        <v>48.551536525111942</v>
      </c>
      <c r="K16" t="s">
        <v>17</v>
      </c>
      <c r="L16">
        <v>50</v>
      </c>
    </row>
    <row r="17" spans="2:8" x14ac:dyDescent="0.3">
      <c r="B17">
        <v>13</v>
      </c>
      <c r="C17" s="1" t="s">
        <v>32</v>
      </c>
      <c r="D17" s="1">
        <f>L5*L11*COS(L13*3.14/180)</f>
        <v>742.75768262555971</v>
      </c>
      <c r="E17" s="1">
        <v>1000</v>
      </c>
      <c r="F17" s="1">
        <f t="shared" si="1"/>
        <v>25.724231737444029</v>
      </c>
      <c r="G17" s="1">
        <v>500</v>
      </c>
      <c r="H17" s="2">
        <f t="shared" si="0"/>
        <v>48.551536525111942</v>
      </c>
    </row>
    <row r="18" spans="2:8" x14ac:dyDescent="0.3">
      <c r="B18">
        <v>14</v>
      </c>
      <c r="C18" s="1" t="s">
        <v>33</v>
      </c>
      <c r="D18" s="1">
        <f>L6*L12*COS(L13*3.14/180)</f>
        <v>742.75768262555971</v>
      </c>
      <c r="E18" s="1">
        <v>1000</v>
      </c>
      <c r="F18" s="1">
        <f t="shared" si="1"/>
        <v>25.724231737444029</v>
      </c>
      <c r="G18" s="1">
        <v>500</v>
      </c>
      <c r="H18" s="2">
        <f t="shared" si="0"/>
        <v>48.551536525111942</v>
      </c>
    </row>
    <row r="19" spans="2:8" x14ac:dyDescent="0.3">
      <c r="B19">
        <v>15</v>
      </c>
      <c r="C19" s="1" t="s">
        <v>34</v>
      </c>
      <c r="D19" s="1">
        <f>L4*L10*COS(L13*3.14/180) + L5*L11*COS(L13*3.14/180)+L6*L12*SIN(L13*3.14/180)</f>
        <v>2227.6818054117539</v>
      </c>
      <c r="E19" s="1">
        <v>3900</v>
      </c>
      <c r="F19" s="1">
        <f t="shared" si="1"/>
        <v>42.879953707390925</v>
      </c>
      <c r="G19" s="1">
        <v>1500</v>
      </c>
      <c r="H19" s="2">
        <f t="shared" si="0"/>
        <v>48.512120360783591</v>
      </c>
    </row>
    <row r="20" spans="2:8" x14ac:dyDescent="0.3">
      <c r="B20">
        <v>16</v>
      </c>
      <c r="C20" s="1" t="s">
        <v>35</v>
      </c>
      <c r="D20" s="1">
        <f>L4*L10*COS(L13*3.14/180)</f>
        <v>742.75768262555971</v>
      </c>
      <c r="E20" s="1">
        <v>1000</v>
      </c>
      <c r="F20" s="1">
        <f t="shared" si="1"/>
        <v>25.724231737444029</v>
      </c>
      <c r="G20" s="1">
        <v>500</v>
      </c>
      <c r="H20" s="2">
        <f t="shared" si="0"/>
        <v>48.551536525111942</v>
      </c>
    </row>
    <row r="21" spans="2:8" x14ac:dyDescent="0.3">
      <c r="B21">
        <v>17</v>
      </c>
      <c r="C21" s="1" t="s">
        <v>36</v>
      </c>
      <c r="D21" s="1">
        <f>L5*L11*COS(L13*3.14/180)</f>
        <v>742.75768262555971</v>
      </c>
      <c r="E21" s="1">
        <v>1000</v>
      </c>
      <c r="F21" s="1">
        <f t="shared" si="1"/>
        <v>25.724231737444029</v>
      </c>
      <c r="G21" s="1">
        <v>500</v>
      </c>
      <c r="H21" s="2">
        <f t="shared" si="0"/>
        <v>48.551536525111942</v>
      </c>
    </row>
    <row r="22" spans="2:8" x14ac:dyDescent="0.3">
      <c r="B22">
        <v>18</v>
      </c>
      <c r="C22" s="1" t="s">
        <v>37</v>
      </c>
      <c r="D22" s="1">
        <f>L6*L12*COS(L13*3.14/180)</f>
        <v>742.75768262555971</v>
      </c>
      <c r="E22" s="1">
        <v>1000</v>
      </c>
      <c r="F22" s="1">
        <f t="shared" si="1"/>
        <v>25.724231737444029</v>
      </c>
      <c r="G22" s="1">
        <v>500</v>
      </c>
      <c r="H22" s="2">
        <f t="shared" si="0"/>
        <v>48.551536525111942</v>
      </c>
    </row>
    <row r="23" spans="2:8" x14ac:dyDescent="0.3">
      <c r="B23">
        <v>19</v>
      </c>
      <c r="C23" s="1" t="s">
        <v>38</v>
      </c>
      <c r="D23" s="1">
        <f>L4*L10*3</f>
        <v>3150</v>
      </c>
      <c r="E23" s="1">
        <v>5000</v>
      </c>
      <c r="F23" s="1">
        <f t="shared" si="1"/>
        <v>37</v>
      </c>
      <c r="G23" s="1">
        <v>2000</v>
      </c>
      <c r="H23" s="2">
        <f t="shared" si="0"/>
        <v>57.5</v>
      </c>
    </row>
    <row r="24" spans="2:8" x14ac:dyDescent="0.3">
      <c r="B24">
        <v>20</v>
      </c>
      <c r="C24" s="1" t="s">
        <v>39</v>
      </c>
      <c r="D24" s="1">
        <f>L4*L10</f>
        <v>1050</v>
      </c>
      <c r="E24" s="1">
        <v>1500</v>
      </c>
      <c r="F24" s="1">
        <f t="shared" si="1"/>
        <v>30</v>
      </c>
      <c r="G24" s="1">
        <v>700</v>
      </c>
      <c r="H24" s="2">
        <f t="shared" si="0"/>
        <v>50</v>
      </c>
    </row>
    <row r="25" spans="2:8" x14ac:dyDescent="0.3">
      <c r="B25">
        <v>21</v>
      </c>
      <c r="C25" s="1" t="s">
        <v>40</v>
      </c>
      <c r="D25" s="1">
        <f>L5*L11</f>
        <v>1050</v>
      </c>
      <c r="E25" s="1">
        <v>1500</v>
      </c>
      <c r="F25" s="1">
        <f t="shared" si="1"/>
        <v>30</v>
      </c>
      <c r="G25" s="1">
        <v>700</v>
      </c>
      <c r="H25" s="2">
        <f t="shared" si="0"/>
        <v>50</v>
      </c>
    </row>
    <row r="26" spans="2:8" x14ac:dyDescent="0.3">
      <c r="B26">
        <v>22</v>
      </c>
      <c r="C26" s="1" t="s">
        <v>41</v>
      </c>
      <c r="D26" s="1">
        <f>L6*L12</f>
        <v>1050</v>
      </c>
      <c r="E26" s="1">
        <v>1500</v>
      </c>
      <c r="F26" s="1">
        <f t="shared" si="1"/>
        <v>30</v>
      </c>
      <c r="G26" s="1">
        <v>700</v>
      </c>
      <c r="H26" s="2">
        <f t="shared" si="0"/>
        <v>50</v>
      </c>
    </row>
    <row r="27" spans="2:8" x14ac:dyDescent="0.3">
      <c r="B27">
        <v>23</v>
      </c>
      <c r="C27" s="1" t="s">
        <v>42</v>
      </c>
      <c r="D27" s="1">
        <f>COS(L13*3.14/180)</f>
        <v>0.70738826916719977</v>
      </c>
      <c r="E27" s="1">
        <v>0.9</v>
      </c>
      <c r="F27" s="1">
        <f t="shared" si="1"/>
        <v>21.401303425866693</v>
      </c>
      <c r="G27" s="1">
        <v>0.1</v>
      </c>
      <c r="H27" s="2">
        <f t="shared" si="0"/>
        <v>607.38826916719972</v>
      </c>
    </row>
    <row r="28" spans="2:8" x14ac:dyDescent="0.3">
      <c r="B28">
        <v>24</v>
      </c>
      <c r="C28" s="1" t="s">
        <v>43</v>
      </c>
      <c r="D28" s="1">
        <f>COS((L13-L7)*3.14/180)</f>
        <v>0.70738826916719977</v>
      </c>
      <c r="E28" s="1">
        <v>0.9</v>
      </c>
      <c r="F28" s="1">
        <f t="shared" si="1"/>
        <v>21.401303425866693</v>
      </c>
      <c r="G28" s="1">
        <v>0.1</v>
      </c>
      <c r="H28" s="2">
        <f t="shared" si="0"/>
        <v>607.38826916719972</v>
      </c>
    </row>
    <row r="29" spans="2:8" x14ac:dyDescent="0.3">
      <c r="B29">
        <v>25</v>
      </c>
      <c r="C29" s="1" t="s">
        <v>44</v>
      </c>
      <c r="D29" s="1">
        <f t="shared" ref="D29:D30" si="2">COS((L14-L8)*3.14/180)</f>
        <v>0.70738826916719977</v>
      </c>
      <c r="E29" s="1">
        <v>0.9</v>
      </c>
      <c r="F29" s="1">
        <f t="shared" si="1"/>
        <v>21.401303425866693</v>
      </c>
      <c r="G29" s="1">
        <v>0.1</v>
      </c>
      <c r="H29" s="2">
        <f t="shared" si="0"/>
        <v>607.38826916719972</v>
      </c>
    </row>
    <row r="30" spans="2:8" x14ac:dyDescent="0.3">
      <c r="B30">
        <v>26</v>
      </c>
      <c r="C30" s="1" t="s">
        <v>45</v>
      </c>
      <c r="D30" s="1">
        <f t="shared" si="2"/>
        <v>0.70738826916719977</v>
      </c>
      <c r="E30" s="1">
        <v>0.9</v>
      </c>
      <c r="F30" s="1">
        <f t="shared" si="1"/>
        <v>21.401303425866693</v>
      </c>
      <c r="G30" s="1">
        <v>0.1</v>
      </c>
      <c r="H30" s="2">
        <f t="shared" si="0"/>
        <v>607.38826916719972</v>
      </c>
    </row>
    <row r="31" spans="2:8" s="1" customFormat="1" x14ac:dyDescent="0.3">
      <c r="B31" s="3">
        <v>27</v>
      </c>
      <c r="C31" s="1" t="s">
        <v>46</v>
      </c>
      <c r="D31" s="1">
        <f>L16</f>
        <v>50</v>
      </c>
      <c r="E31" s="1">
        <v>55</v>
      </c>
      <c r="F31" s="1">
        <f t="shared" si="1"/>
        <v>9.0909090909090917</v>
      </c>
      <c r="G31" s="1">
        <v>45</v>
      </c>
      <c r="H31" s="2">
        <f t="shared" si="0"/>
        <v>11.111111111111111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GiGroup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</dc:creator>
  <cp:lastModifiedBy>Gemi</cp:lastModifiedBy>
  <dcterms:created xsi:type="dcterms:W3CDTF">2023-05-16T09:30:59Z</dcterms:created>
  <dcterms:modified xsi:type="dcterms:W3CDTF">2023-05-16T14:50:06Z</dcterms:modified>
</cp:coreProperties>
</file>