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5A41DB-F2DC-450D-821D-60F7500E4260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T" sheetId="5" r:id="rId1"/>
    <sheet name="RF" sheetId="2" r:id="rId2"/>
    <sheet name="PCARD" sheetId="4" r:id="rId3"/>
    <sheet name="KNN" sheetId="3" r:id="rId4"/>
    <sheet name="Sheet1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6" l="1"/>
  <c r="W17" i="6"/>
  <c r="G32" i="6"/>
  <c r="G29" i="6"/>
  <c r="G26" i="6"/>
  <c r="G19" i="6"/>
  <c r="G14" i="6"/>
  <c r="G5" i="6"/>
  <c r="G6" i="6"/>
  <c r="G4" i="6"/>
  <c r="Q30" i="3"/>
  <c r="Q29" i="3"/>
  <c r="K31" i="3"/>
  <c r="K31" i="4"/>
  <c r="K19" i="3"/>
  <c r="K19" i="4"/>
  <c r="Q14" i="3"/>
  <c r="Q13" i="3"/>
  <c r="Q12" i="3"/>
  <c r="Q14" i="4"/>
  <c r="Q13" i="4"/>
  <c r="Q12" i="4"/>
  <c r="N8" i="3"/>
  <c r="N8" i="4"/>
  <c r="P1" i="3"/>
  <c r="P1" i="4"/>
  <c r="K7" i="3"/>
  <c r="K7" i="4"/>
  <c r="P1" i="2"/>
  <c r="N8" i="2"/>
  <c r="Q13" i="2"/>
  <c r="Q14" i="2"/>
  <c r="Q12" i="2"/>
  <c r="Q30" i="2"/>
  <c r="Q29" i="2"/>
  <c r="K31" i="2"/>
  <c r="K19" i="2"/>
  <c r="K7" i="2"/>
  <c r="N7" i="5"/>
  <c r="P1" i="5"/>
  <c r="Q13" i="5"/>
  <c r="Q14" i="5"/>
  <c r="Q12" i="5"/>
  <c r="Q30" i="5"/>
  <c r="Q29" i="5"/>
  <c r="K31" i="5"/>
  <c r="K19" i="5"/>
  <c r="K7" i="5"/>
  <c r="W9" i="6" l="1"/>
  <c r="X9" i="6"/>
  <c r="X5" i="6"/>
  <c r="W5" i="6"/>
  <c r="P30" i="5"/>
  <c r="O30" i="5"/>
  <c r="P29" i="5"/>
  <c r="O29" i="5"/>
  <c r="P30" i="2"/>
  <c r="O30" i="2"/>
  <c r="P29" i="2"/>
  <c r="O29" i="2"/>
  <c r="P30" i="3"/>
  <c r="O30" i="3"/>
  <c r="P29" i="3"/>
  <c r="O29" i="3"/>
  <c r="O5" i="6" l="1"/>
  <c r="O6" i="6"/>
  <c r="O8" i="6"/>
  <c r="O9" i="6"/>
  <c r="O10" i="6"/>
  <c r="O14" i="6"/>
  <c r="O15" i="6"/>
  <c r="O18" i="6"/>
  <c r="O19" i="6"/>
  <c r="O25" i="6"/>
  <c r="O26" i="6"/>
  <c r="O29" i="6"/>
  <c r="O30" i="6"/>
  <c r="O33" i="6"/>
  <c r="O34" i="6"/>
  <c r="O4" i="6"/>
  <c r="Q4" i="5" l="1"/>
  <c r="Q9" i="5"/>
  <c r="Q10" i="5"/>
  <c r="Q8" i="5"/>
  <c r="N1" i="5"/>
  <c r="N2" i="5"/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</calcChain>
</file>

<file path=xl/sharedStrings.xml><?xml version="1.0" encoding="utf-8"?>
<sst xmlns="http://schemas.openxmlformats.org/spreadsheetml/2006/main" count="523" uniqueCount="28">
  <si>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</si>
  <si>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</si>
  <si>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</si>
  <si>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</si>
  <si>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</si>
  <si>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</si>
  <si>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</si>
  <si>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</si>
  <si>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</si>
  <si>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HME</t>
  </si>
  <si>
    <t>ROS</t>
  </si>
  <si>
    <t>RUS</t>
  </si>
  <si>
    <t>FCNN</t>
  </si>
  <si>
    <t>SSMA</t>
  </si>
  <si>
    <t>NCNEdit</t>
  </si>
  <si>
    <t>KNN</t>
  </si>
  <si>
    <t>PCA</t>
  </si>
  <si>
    <t>RF</t>
  </si>
  <si>
    <t>DT</t>
  </si>
  <si>
    <t>X</t>
  </si>
  <si>
    <t>Average</t>
  </si>
  <si>
    <t>Max</t>
  </si>
  <si>
    <t>Noise filtering</t>
  </si>
  <si>
    <t>FALLA EN TODOS LOS QUE DEJE 10 INSTANCIAS, quizás por el K</t>
  </si>
  <si>
    <t>Con 150 árboles</t>
  </si>
  <si>
    <t>Av</t>
  </si>
  <si>
    <t>Mx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</si>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</sst>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3" fontId="1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/>
    <xf numFmtId="164" fontId="1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1" xfId="0" applyNumberFormat="1" applyFont="1" applyBorder="1"/>
    <xf numFmtId="164" fontId="1" fillId="0" borderId="1" xfId="0" applyNumberFormat="1" applyFont="1" applyBorder="1"/>
    <xf numFmtId="0" fontId="0" fillId="0" borderId="9" xfId="0" applyBorder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3" fillId="0" borderId="0" xfId="0" applyFont="1"/>
    <xf numFmtId="164" fontId="4" fillId="0" borderId="1" xfId="0" applyNumberFormat="1" applyFont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zoomScaleNormal="100" workbookViewId="0">
      <selection activeCell="Q14" sqref="Q14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7" max="17" width="9.5703125" bestFit="1" customWidth="1"/>
  </cols>
  <sheetData>
    <row r="1" spans="1:18" ht="15.75" thickBot="1" x14ac:dyDescent="0.3">
      <c r="A1" s="13" t="s">
        <v>0</v>
      </c>
      <c r="B1" s="8" t="s">
        <v>2</v>
      </c>
      <c r="C1" s="8" t="s">
        <v>3</v>
      </c>
      <c r="D1" s="8" t="s">
        <v>1</v>
      </c>
      <c r="E1" s="7" t="s">
        <v>3</v>
      </c>
      <c r="F1" s="8" t="s">
        <v>4</v>
      </c>
      <c r="G1" s="9" t="s">
        <v>5</v>
      </c>
      <c r="H1" s="10" t="s">
        <v>6</v>
      </c>
      <c r="J1" s="17" t="s">
        <v>22</v>
      </c>
      <c r="M1" t="s">
        <v>20</v>
      </c>
      <c r="N1" s="16">
        <f>AVERAGE(H2:H7,H14:H19,H28:H33)</f>
        <v>0.33266866002283924</v>
      </c>
      <c r="O1" t="s">
        <v>27</v>
      </c>
      <c r="P1" s="16">
        <f>STDEV(H2:H7,H14:H19,H28:H33)</f>
        <v>0.25575235427232224</v>
      </c>
    </row>
    <row r="2" spans="1:18" x14ac:dyDescent="0.25">
      <c r="A2" s="21" t="s">
        <v>18</v>
      </c>
      <c r="B2" s="22" t="s">
        <v>8</v>
      </c>
      <c r="C2" s="28" t="s">
        <v>8</v>
      </c>
      <c r="D2" s="29" t="s">
        <v>8</v>
      </c>
      <c r="E2" s="1" t="s">
        <v>8</v>
      </c>
      <c r="F2" s="5">
        <v>1000000</v>
      </c>
      <c r="G2" s="6">
        <v>0.9</v>
      </c>
      <c r="H2" s="6">
        <v>0</v>
      </c>
      <c r="M2" t="s">
        <v>21</v>
      </c>
      <c r="N2" s="16">
        <f>MAX(H2:H7,H14:H19,H26:H31)</f>
        <v>0.5917285269</v>
      </c>
    </row>
    <row r="3" spans="1:18" x14ac:dyDescent="0.25">
      <c r="A3" s="21"/>
      <c r="B3" s="23"/>
      <c r="C3" s="23"/>
      <c r="D3" s="25"/>
      <c r="E3" s="1" t="s">
        <v>10</v>
      </c>
      <c r="F3" s="2">
        <v>1350901</v>
      </c>
      <c r="G3" s="3">
        <v>0.78787499999999999</v>
      </c>
      <c r="H3" s="3">
        <v>0.57825921628888799</v>
      </c>
      <c r="M3" s="17" t="s">
        <v>8</v>
      </c>
    </row>
    <row r="4" spans="1:18" x14ac:dyDescent="0.25">
      <c r="A4" s="21"/>
      <c r="B4" s="23"/>
      <c r="C4" s="23"/>
      <c r="D4" s="26"/>
      <c r="E4" s="1" t="s">
        <v>11</v>
      </c>
      <c r="F4" s="4">
        <v>200160</v>
      </c>
      <c r="G4" s="3">
        <v>0.75306200000000001</v>
      </c>
      <c r="H4" s="3">
        <v>0.58937439244444401</v>
      </c>
      <c r="J4" s="17" t="s">
        <v>8</v>
      </c>
      <c r="M4" s="17" t="s">
        <v>12</v>
      </c>
      <c r="P4" t="s">
        <v>20</v>
      </c>
      <c r="Q4" s="16">
        <f>AVERAGE(H2,H5,H8,H11,H14,H17,H20,H23,H28,H31,H34,H37)</f>
        <v>6.5550827094444389E-2</v>
      </c>
      <c r="R4" s="17" t="s">
        <v>8</v>
      </c>
    </row>
    <row r="5" spans="1:18" x14ac:dyDescent="0.25">
      <c r="A5" s="21"/>
      <c r="B5" s="23"/>
      <c r="C5" s="23"/>
      <c r="D5" s="22" t="s">
        <v>16</v>
      </c>
      <c r="E5" s="1" t="s">
        <v>8</v>
      </c>
      <c r="F5" s="4">
        <v>1000000</v>
      </c>
      <c r="G5" s="3">
        <v>0.9</v>
      </c>
      <c r="H5" s="3">
        <v>0</v>
      </c>
      <c r="J5" t="s">
        <v>20</v>
      </c>
      <c r="K5" s="16">
        <f>AVERAGE(H2:H13)</f>
        <v>0.28794553257037009</v>
      </c>
      <c r="M5" t="s">
        <v>20</v>
      </c>
      <c r="N5" s="16">
        <f>AVERAGE(H8:H13,H20:H25,H32:H37)</f>
        <v>0.28925415994691339</v>
      </c>
      <c r="P5" t="s">
        <v>20</v>
      </c>
      <c r="Q5" s="16">
        <f>AVERAGE(H3,H6,H9,H12,H15,H18,H21,H24,H27,H30,H33,H36)</f>
        <v>0.42580633081944397</v>
      </c>
      <c r="R5" s="17" t="s">
        <v>10</v>
      </c>
    </row>
    <row r="6" spans="1:18" x14ac:dyDescent="0.25">
      <c r="A6" s="21"/>
      <c r="B6" s="23"/>
      <c r="C6" s="23"/>
      <c r="D6" s="23"/>
      <c r="E6" s="1" t="s">
        <v>10</v>
      </c>
      <c r="F6" s="4">
        <v>1350854</v>
      </c>
      <c r="G6" s="3">
        <v>0.80464199999999997</v>
      </c>
      <c r="H6" s="3">
        <v>0.44194265489999901</v>
      </c>
      <c r="J6" t="s">
        <v>21</v>
      </c>
      <c r="K6" s="16">
        <f>MAX(H2:H13)</f>
        <v>0.58937439244444401</v>
      </c>
      <c r="M6" t="s">
        <v>21</v>
      </c>
      <c r="N6" s="16">
        <f>MAX(H8:H13,H20:H25,H32:H37)</f>
        <v>0.59292380700000002</v>
      </c>
      <c r="P6" t="s">
        <v>20</v>
      </c>
      <c r="Q6" s="16">
        <f>AVERAGE(H4,H7,H10,H13,H16,H19,H22,H25,H28,H31,H34,H37)</f>
        <v>0.28373099285648129</v>
      </c>
      <c r="R6" s="17" t="s">
        <v>11</v>
      </c>
    </row>
    <row r="7" spans="1:18" x14ac:dyDescent="0.25">
      <c r="A7" s="21"/>
      <c r="B7" s="23"/>
      <c r="C7" s="27"/>
      <c r="D7" s="27"/>
      <c r="E7" s="1" t="s">
        <v>11</v>
      </c>
      <c r="F7" s="4">
        <v>200171</v>
      </c>
      <c r="G7" s="3">
        <v>0.64418799999999998</v>
      </c>
      <c r="H7" s="3">
        <v>0.50267810234444399</v>
      </c>
      <c r="J7" t="s">
        <v>27</v>
      </c>
      <c r="K7" s="16">
        <f>STDEV(H2:H13)</f>
        <v>0.25333372551763783</v>
      </c>
      <c r="M7" t="s">
        <v>27</v>
      </c>
      <c r="N7" s="16">
        <f>STDEV(H8:H13,H20:H25,H32:H37)</f>
        <v>0.23096278909582635</v>
      </c>
    </row>
    <row r="8" spans="1:18" x14ac:dyDescent="0.25">
      <c r="A8" s="21"/>
      <c r="B8" s="23"/>
      <c r="C8" s="22" t="s">
        <v>12</v>
      </c>
      <c r="D8" s="24" t="s">
        <v>8</v>
      </c>
      <c r="E8" s="1" t="s">
        <v>8</v>
      </c>
      <c r="F8" s="4">
        <v>327863</v>
      </c>
      <c r="G8" s="3">
        <v>0.89038200000000001</v>
      </c>
      <c r="H8" s="3">
        <v>0.215382743122222</v>
      </c>
      <c r="P8" t="s">
        <v>21</v>
      </c>
      <c r="Q8" s="16">
        <f>MAX(H2,H5,H8,H11,H14,H17,H20,H23,H28,H31,H34,H37)</f>
        <v>0.215382743122222</v>
      </c>
      <c r="R8" s="17" t="s">
        <v>8</v>
      </c>
    </row>
    <row r="9" spans="1:18" x14ac:dyDescent="0.25">
      <c r="A9" s="21"/>
      <c r="B9" s="23"/>
      <c r="C9" s="23"/>
      <c r="D9" s="25"/>
      <c r="E9" s="1" t="s">
        <v>10</v>
      </c>
      <c r="F9" s="4">
        <v>754343</v>
      </c>
      <c r="G9" s="3">
        <v>0.80018800000000001</v>
      </c>
      <c r="H9" s="3">
        <v>0.56299692901111098</v>
      </c>
      <c r="P9" t="s">
        <v>21</v>
      </c>
      <c r="Q9" s="16">
        <f t="shared" ref="Q9:Q10" si="0">MAX(H3,H6,H9,H12,H15,H18,H21,H24,H29,H32,H35,H38)</f>
        <v>0.57825921628888799</v>
      </c>
      <c r="R9" s="17" t="s">
        <v>10</v>
      </c>
    </row>
    <row r="10" spans="1:18" x14ac:dyDescent="0.25">
      <c r="A10" s="21"/>
      <c r="B10" s="23"/>
      <c r="C10" s="23"/>
      <c r="D10" s="26"/>
      <c r="E10" s="1" t="s">
        <v>11</v>
      </c>
      <c r="F10" s="4">
        <v>10</v>
      </c>
      <c r="G10" s="3">
        <v>0.9</v>
      </c>
      <c r="H10" s="3">
        <v>0</v>
      </c>
      <c r="P10" t="s">
        <v>21</v>
      </c>
      <c r="Q10" s="16">
        <f t="shared" si="0"/>
        <v>0.59292380700000002</v>
      </c>
      <c r="R10" s="17" t="s">
        <v>11</v>
      </c>
    </row>
    <row r="11" spans="1:18" x14ac:dyDescent="0.25">
      <c r="A11" s="21"/>
      <c r="B11" s="23"/>
      <c r="C11" s="23"/>
      <c r="D11" s="22" t="s">
        <v>16</v>
      </c>
      <c r="E11" s="1" t="s">
        <v>8</v>
      </c>
      <c r="F11" s="4">
        <v>327947</v>
      </c>
      <c r="G11" s="3">
        <v>0.88733700000000004</v>
      </c>
      <c r="H11" s="3">
        <v>0.12685773780000001</v>
      </c>
    </row>
    <row r="12" spans="1:18" x14ac:dyDescent="0.25">
      <c r="A12" s="21"/>
      <c r="B12" s="23"/>
      <c r="C12" s="23"/>
      <c r="D12" s="23"/>
      <c r="E12" s="1" t="s">
        <v>10</v>
      </c>
      <c r="F12" s="4">
        <v>758771</v>
      </c>
      <c r="G12" s="3">
        <v>0.80744499999999997</v>
      </c>
      <c r="H12" s="3">
        <v>0.437854614933333</v>
      </c>
      <c r="P12" t="s">
        <v>27</v>
      </c>
      <c r="Q12" s="16">
        <f>STDEV(H2,H5,H8,H11,H14,H17,H20,H23,H28,H31,H34,H37)</f>
        <v>6.9647425111285674E-2</v>
      </c>
    </row>
    <row r="13" spans="1:18" x14ac:dyDescent="0.25">
      <c r="A13" s="21"/>
      <c r="B13" s="27"/>
      <c r="C13" s="27"/>
      <c r="D13" s="27"/>
      <c r="E13" s="1" t="s">
        <v>11</v>
      </c>
      <c r="F13" s="4">
        <v>10</v>
      </c>
      <c r="G13" s="3">
        <v>0.9</v>
      </c>
      <c r="H13" s="3">
        <v>0</v>
      </c>
      <c r="P13" t="s">
        <v>27</v>
      </c>
      <c r="Q13" s="16">
        <f t="shared" ref="Q13:Q14" si="1">STDEV(H3,H6,H9,H12,H15,H18,H21,H24,H29,H32,H35,H38)</f>
        <v>0.13572287584170575</v>
      </c>
    </row>
    <row r="14" spans="1:18" x14ac:dyDescent="0.25">
      <c r="A14" s="21"/>
      <c r="B14" s="22" t="s">
        <v>9</v>
      </c>
      <c r="C14" s="22" t="s">
        <v>8</v>
      </c>
      <c r="D14" s="24" t="s">
        <v>8</v>
      </c>
      <c r="E14" s="1" t="s">
        <v>8</v>
      </c>
      <c r="F14" s="4">
        <v>903094</v>
      </c>
      <c r="G14" s="3">
        <v>0.90160399999999996</v>
      </c>
      <c r="H14" s="3">
        <v>4.9088084211111098E-2</v>
      </c>
      <c r="P14" t="s">
        <v>27</v>
      </c>
      <c r="Q14" s="16">
        <f t="shared" si="1"/>
        <v>0.27276637581985219</v>
      </c>
    </row>
    <row r="15" spans="1:18" x14ac:dyDescent="0.25">
      <c r="A15" s="21"/>
      <c r="B15" s="23"/>
      <c r="C15" s="23"/>
      <c r="D15" s="25"/>
      <c r="E15" s="1" t="s">
        <v>10</v>
      </c>
      <c r="F15" s="4">
        <v>836576</v>
      </c>
      <c r="G15" s="3">
        <v>0.84118499999999996</v>
      </c>
      <c r="H15" s="3">
        <v>0.50187350095555505</v>
      </c>
    </row>
    <row r="16" spans="1:18" x14ac:dyDescent="0.25">
      <c r="A16" s="21"/>
      <c r="B16" s="23"/>
      <c r="C16" s="23"/>
      <c r="D16" s="26"/>
      <c r="E16" s="1" t="s">
        <v>11</v>
      </c>
      <c r="F16" s="4">
        <v>157627</v>
      </c>
      <c r="G16" s="3">
        <v>0.72672199999999998</v>
      </c>
      <c r="H16" s="3">
        <v>0.5917285269</v>
      </c>
      <c r="J16" s="17" t="s">
        <v>9</v>
      </c>
    </row>
    <row r="17" spans="1:17" x14ac:dyDescent="0.25">
      <c r="A17" s="21"/>
      <c r="B17" s="23"/>
      <c r="C17" s="23"/>
      <c r="D17" s="22" t="s">
        <v>16</v>
      </c>
      <c r="E17" s="1" t="s">
        <v>8</v>
      </c>
      <c r="F17" s="4">
        <v>901966</v>
      </c>
      <c r="G17" s="3">
        <v>0.90067600000000003</v>
      </c>
      <c r="H17" s="3">
        <v>4.1052257277777698E-2</v>
      </c>
      <c r="J17" t="s">
        <v>20</v>
      </c>
      <c r="K17" s="16">
        <f>AVERAGE(H14:H25)</f>
        <v>0.33905718992499967</v>
      </c>
    </row>
    <row r="18" spans="1:17" x14ac:dyDescent="0.25">
      <c r="A18" s="21"/>
      <c r="B18" s="23"/>
      <c r="C18" s="23"/>
      <c r="D18" s="23"/>
      <c r="E18" s="1" t="s">
        <v>10</v>
      </c>
      <c r="F18" s="4">
        <v>807345</v>
      </c>
      <c r="G18" s="3">
        <v>0.89599399999999996</v>
      </c>
      <c r="H18" s="3">
        <v>7.1573677866666602E-2</v>
      </c>
      <c r="J18" t="s">
        <v>21</v>
      </c>
      <c r="K18" s="16">
        <f>MAX(H14:H25)</f>
        <v>0.59292380700000002</v>
      </c>
    </row>
    <row r="19" spans="1:17" x14ac:dyDescent="0.25">
      <c r="A19" s="21"/>
      <c r="B19" s="23"/>
      <c r="C19" s="27"/>
      <c r="D19" s="27"/>
      <c r="E19" s="1" t="s">
        <v>11</v>
      </c>
      <c r="F19" s="4">
        <v>151299</v>
      </c>
      <c r="G19" s="3">
        <v>0.68991199999999997</v>
      </c>
      <c r="H19" s="3">
        <v>0.519436285677777</v>
      </c>
      <c r="J19" t="s">
        <v>27</v>
      </c>
      <c r="K19" s="16">
        <f>STDEV(H14:H25)</f>
        <v>0.2308185037164667</v>
      </c>
    </row>
    <row r="20" spans="1:17" x14ac:dyDescent="0.25">
      <c r="A20" s="21"/>
      <c r="B20" s="23"/>
      <c r="C20" s="22" t="s">
        <v>12</v>
      </c>
      <c r="D20" s="24" t="s">
        <v>8</v>
      </c>
      <c r="E20" s="1" t="s">
        <v>8</v>
      </c>
      <c r="F20" s="4">
        <v>30577</v>
      </c>
      <c r="G20" s="3">
        <v>0.897953</v>
      </c>
      <c r="H20" s="3">
        <v>0.14205408913333301</v>
      </c>
    </row>
    <row r="21" spans="1:17" x14ac:dyDescent="0.25">
      <c r="A21" s="21"/>
      <c r="B21" s="23"/>
      <c r="C21" s="23"/>
      <c r="D21" s="25"/>
      <c r="E21" s="1" t="s">
        <v>10</v>
      </c>
      <c r="F21" s="4">
        <v>450797</v>
      </c>
      <c r="G21" s="3">
        <v>0.83122399999999996</v>
      </c>
      <c r="H21" s="3">
        <v>0.51963619616666601</v>
      </c>
    </row>
    <row r="22" spans="1:17" x14ac:dyDescent="0.25">
      <c r="A22" s="21"/>
      <c r="B22" s="23"/>
      <c r="C22" s="23"/>
      <c r="D22" s="26"/>
      <c r="E22" s="1" t="s">
        <v>11</v>
      </c>
      <c r="F22" s="4">
        <v>105534</v>
      </c>
      <c r="G22" s="3">
        <v>0.73615699999999995</v>
      </c>
      <c r="H22" s="18">
        <v>0.59292380700000002</v>
      </c>
      <c r="J22" s="4">
        <v>105692</v>
      </c>
      <c r="K22" s="3">
        <v>0.73341400000000001</v>
      </c>
      <c r="L22" s="18">
        <v>0.60550395359999998</v>
      </c>
    </row>
    <row r="23" spans="1:17" x14ac:dyDescent="0.25">
      <c r="A23" s="21"/>
      <c r="B23" s="23"/>
      <c r="C23" s="23"/>
      <c r="D23" s="22" t="s">
        <v>16</v>
      </c>
      <c r="E23" s="1" t="s">
        <v>8</v>
      </c>
      <c r="F23" s="4">
        <v>23870</v>
      </c>
      <c r="G23" s="3">
        <v>0.89214099999999996</v>
      </c>
      <c r="H23" s="3">
        <v>0.122056740711111</v>
      </c>
    </row>
    <row r="24" spans="1:17" x14ac:dyDescent="0.25">
      <c r="A24" s="21"/>
      <c r="B24" s="23"/>
      <c r="C24" s="23"/>
      <c r="D24" s="23"/>
      <c r="E24" s="1" t="s">
        <v>10</v>
      </c>
      <c r="F24" s="4">
        <v>431957</v>
      </c>
      <c r="G24" s="3">
        <v>0.82624399999999998</v>
      </c>
      <c r="H24" s="3">
        <v>0.39875058616666598</v>
      </c>
    </row>
    <row r="25" spans="1:17" x14ac:dyDescent="0.25">
      <c r="A25" s="21"/>
      <c r="B25" s="23"/>
      <c r="C25" s="27"/>
      <c r="D25" s="27"/>
      <c r="E25" s="1" t="s">
        <v>11</v>
      </c>
      <c r="F25" s="4">
        <v>101441</v>
      </c>
      <c r="G25" s="3">
        <v>0.69824600000000003</v>
      </c>
      <c r="H25" s="3">
        <v>0.51851252703333295</v>
      </c>
    </row>
    <row r="26" spans="1:17" x14ac:dyDescent="0.25">
      <c r="A26" s="21"/>
      <c r="B26" s="23"/>
      <c r="C26" s="21" t="s">
        <v>13</v>
      </c>
      <c r="D26" s="21" t="s">
        <v>8</v>
      </c>
      <c r="E26" s="1" t="s">
        <v>10</v>
      </c>
      <c r="F26" s="4">
        <v>22395</v>
      </c>
      <c r="G26" s="3">
        <v>0.86467499999999997</v>
      </c>
      <c r="H26" s="3">
        <v>0.26026294760000002</v>
      </c>
    </row>
    <row r="27" spans="1:17" x14ac:dyDescent="0.25">
      <c r="A27" s="21"/>
      <c r="B27" s="23"/>
      <c r="C27" s="21"/>
      <c r="D27" s="21"/>
      <c r="E27" s="1" t="s">
        <v>11</v>
      </c>
      <c r="F27" s="4">
        <v>12104</v>
      </c>
      <c r="G27" s="3">
        <v>0.60306400000000004</v>
      </c>
      <c r="H27" s="3">
        <v>0.51580542577777699</v>
      </c>
    </row>
    <row r="28" spans="1:17" x14ac:dyDescent="0.25">
      <c r="A28" s="21"/>
      <c r="B28" s="22" t="s">
        <v>14</v>
      </c>
      <c r="C28" s="22" t="s">
        <v>8</v>
      </c>
      <c r="D28" s="24" t="s">
        <v>8</v>
      </c>
      <c r="E28" s="1" t="s">
        <v>8</v>
      </c>
      <c r="F28" s="4">
        <v>878496</v>
      </c>
      <c r="G28" s="3">
        <v>0.90070899999999998</v>
      </c>
      <c r="H28" s="3">
        <v>1.4617743311111099E-2</v>
      </c>
      <c r="J28" s="17" t="s">
        <v>14</v>
      </c>
      <c r="Q28" t="s">
        <v>27</v>
      </c>
    </row>
    <row r="29" spans="1:17" x14ac:dyDescent="0.25">
      <c r="A29" s="21"/>
      <c r="B29" s="23"/>
      <c r="C29" s="23"/>
      <c r="D29" s="25"/>
      <c r="E29" s="1" t="s">
        <v>10</v>
      </c>
      <c r="F29" s="4">
        <v>981405</v>
      </c>
      <c r="G29" s="3">
        <v>0.81591100000000005</v>
      </c>
      <c r="H29" s="3">
        <v>0.54815595633333303</v>
      </c>
      <c r="J29" t="s">
        <v>20</v>
      </c>
      <c r="K29" s="16">
        <f>AVERAGE(H26:H37)</f>
        <v>0.29150892941574053</v>
      </c>
      <c r="N29" t="s">
        <v>16</v>
      </c>
      <c r="O29" s="16">
        <f>AVERAGE(H5:H7,H11:H13,H17:H19,H23:H25,H29:H31,H35:H37)</f>
        <v>0.27154335423888865</v>
      </c>
      <c r="P29" s="16">
        <f>MAX(H5:H7,H11:H13,H17:H19,H23:H25,H29:H31,H35:H37)</f>
        <v>0.58448795019999999</v>
      </c>
      <c r="Q29" s="16">
        <f>STDEV(H5:H7,H11:H13,H17:H19,H23:H25,H29:H31,H35:H37)</f>
        <v>0.24177307517478577</v>
      </c>
    </row>
    <row r="30" spans="1:17" x14ac:dyDescent="0.25">
      <c r="A30" s="21"/>
      <c r="B30" s="23"/>
      <c r="C30" s="23"/>
      <c r="D30" s="26"/>
      <c r="E30" s="1" t="s">
        <v>11</v>
      </c>
      <c r="F30" s="4">
        <v>200047</v>
      </c>
      <c r="G30" s="3">
        <v>0.75837100000000002</v>
      </c>
      <c r="H30" s="3">
        <v>0.58448795019999999</v>
      </c>
      <c r="J30" t="s">
        <v>21</v>
      </c>
      <c r="K30" s="16">
        <f>MAX(H26:H37)</f>
        <v>0.58448795019999999</v>
      </c>
      <c r="N30" t="s">
        <v>8</v>
      </c>
      <c r="O30" s="16">
        <f>AVERAGE(H2:H4,H8:H10,H14:H16,H20:H22,H26:H28,H32:H34)</f>
        <v>0.34079774703518489</v>
      </c>
      <c r="P30" s="16">
        <f>MAX(H2:H4,H8:H10,H14:H16,H20:H22,H26:H28,H32:H34)</f>
        <v>0.59292380700000002</v>
      </c>
      <c r="Q30" s="16">
        <f>STDEV(H2:H4,H8:H10,H14:H16,H20:H22,H26:H28,H32:H34)</f>
        <v>0.24110729857626426</v>
      </c>
    </row>
    <row r="31" spans="1:17" x14ac:dyDescent="0.25">
      <c r="A31" s="21"/>
      <c r="B31" s="23"/>
      <c r="C31" s="23"/>
      <c r="D31" s="22" t="s">
        <v>16</v>
      </c>
      <c r="E31" s="1" t="s">
        <v>8</v>
      </c>
      <c r="F31" s="4">
        <v>878286</v>
      </c>
      <c r="G31" s="3">
        <v>0.90021700000000004</v>
      </c>
      <c r="H31" s="3">
        <v>5.2282218000000002E-3</v>
      </c>
      <c r="J31" t="s">
        <v>27</v>
      </c>
      <c r="K31" s="16">
        <f>STDEV(H26:H37)</f>
        <v>0.25470003593595608</v>
      </c>
    </row>
    <row r="32" spans="1:17" x14ac:dyDescent="0.25">
      <c r="A32" s="21"/>
      <c r="B32" s="23"/>
      <c r="C32" s="23"/>
      <c r="D32" s="23"/>
      <c r="E32" s="1" t="s">
        <v>10</v>
      </c>
      <c r="F32" s="4">
        <v>977415</v>
      </c>
      <c r="G32" s="3">
        <v>0.78439700000000001</v>
      </c>
      <c r="H32" s="3">
        <v>0.45204409233333298</v>
      </c>
    </row>
    <row r="33" spans="1:8" x14ac:dyDescent="0.25">
      <c r="A33" s="21"/>
      <c r="B33" s="23"/>
      <c r="C33" s="27"/>
      <c r="D33" s="27"/>
      <c r="E33" s="1" t="s">
        <v>11</v>
      </c>
      <c r="F33" s="4">
        <v>200235</v>
      </c>
      <c r="G33" s="3">
        <v>0.63441800000000004</v>
      </c>
      <c r="H33" s="3">
        <v>0.49649521756666598</v>
      </c>
    </row>
    <row r="34" spans="1:8" x14ac:dyDescent="0.25">
      <c r="A34" s="21"/>
      <c r="B34" s="23"/>
      <c r="C34" s="22" t="s">
        <v>12</v>
      </c>
      <c r="D34" s="24" t="s">
        <v>8</v>
      </c>
      <c r="E34" s="1" t="s">
        <v>8</v>
      </c>
      <c r="F34" s="4">
        <v>80104</v>
      </c>
      <c r="G34" s="3">
        <v>0.90082600000000002</v>
      </c>
      <c r="H34" s="3">
        <v>5.1816534811111099E-2</v>
      </c>
    </row>
    <row r="35" spans="1:8" x14ac:dyDescent="0.25">
      <c r="A35" s="21"/>
      <c r="B35" s="23"/>
      <c r="C35" s="23"/>
      <c r="D35" s="25"/>
      <c r="E35" s="1" t="s">
        <v>10</v>
      </c>
      <c r="F35" s="4">
        <v>340780</v>
      </c>
      <c r="G35" s="3">
        <v>0.81691199999999997</v>
      </c>
      <c r="H35" s="3">
        <v>0.55073729029999996</v>
      </c>
    </row>
    <row r="36" spans="1:8" x14ac:dyDescent="0.25">
      <c r="A36" s="21"/>
      <c r="B36" s="23"/>
      <c r="C36" s="23"/>
      <c r="D36" s="26"/>
      <c r="E36" s="1" t="s">
        <v>11</v>
      </c>
      <c r="F36" s="4">
        <v>10</v>
      </c>
      <c r="G36" s="3">
        <v>0.9</v>
      </c>
      <c r="H36" s="3">
        <v>0</v>
      </c>
    </row>
    <row r="37" spans="1:8" x14ac:dyDescent="0.25">
      <c r="A37" s="21"/>
      <c r="B37" s="23"/>
      <c r="C37" s="23"/>
      <c r="D37" s="22" t="s">
        <v>16</v>
      </c>
      <c r="E37" s="1" t="s">
        <v>8</v>
      </c>
      <c r="F37" s="4">
        <v>78203</v>
      </c>
      <c r="G37" s="3">
        <v>0.90018299999999996</v>
      </c>
      <c r="H37" s="3">
        <v>1.8455772955555502E-2</v>
      </c>
    </row>
    <row r="38" spans="1:8" x14ac:dyDescent="0.25">
      <c r="A38" s="21"/>
      <c r="B38" s="23"/>
      <c r="C38" s="23"/>
      <c r="D38" s="23"/>
      <c r="E38" s="1" t="s">
        <v>10</v>
      </c>
      <c r="F38" s="4">
        <v>340699</v>
      </c>
      <c r="G38" s="3">
        <v>0.82196499999999995</v>
      </c>
      <c r="H38" s="3">
        <v>0.423947885399999</v>
      </c>
    </row>
    <row r="39" spans="1:8" x14ac:dyDescent="0.25">
      <c r="A39" s="21"/>
      <c r="B39" s="27"/>
      <c r="C39" s="27"/>
      <c r="D39" s="27"/>
      <c r="E39" s="1" t="s">
        <v>11</v>
      </c>
      <c r="F39" s="4">
        <v>10</v>
      </c>
      <c r="G39" s="3">
        <v>0.9</v>
      </c>
      <c r="H39" s="3">
        <v>0</v>
      </c>
    </row>
    <row r="40" spans="1:8" x14ac:dyDescent="0.25">
      <c r="H40" s="11">
        <f>MAX(H2:H39)</f>
        <v>0.59292380700000002</v>
      </c>
    </row>
  </sheetData>
  <mergeCells count="24">
    <mergeCell ref="C14:C19"/>
    <mergeCell ref="B2:B13"/>
    <mergeCell ref="C2:C7"/>
    <mergeCell ref="D2:D4"/>
    <mergeCell ref="D5:D7"/>
    <mergeCell ref="C8:C13"/>
    <mergeCell ref="D8:D10"/>
    <mergeCell ref="D11:D13"/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workbookViewId="0">
      <selection activeCell="Q14" sqref="Q14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7" t="s">
        <v>0</v>
      </c>
      <c r="B1" s="8" t="s">
        <v>2</v>
      </c>
      <c r="C1" s="8" t="s">
        <v>3</v>
      </c>
      <c r="D1" s="8" t="s">
        <v>1</v>
      </c>
      <c r="E1" s="7" t="s">
        <v>3</v>
      </c>
      <c r="F1" s="8" t="s">
        <v>4</v>
      </c>
      <c r="G1" s="9" t="s">
        <v>5</v>
      </c>
      <c r="H1" s="10" t="s">
        <v>6</v>
      </c>
      <c r="J1" t="s">
        <v>22</v>
      </c>
      <c r="M1" t="s">
        <v>20</v>
      </c>
      <c r="N1" s="16">
        <f>AVERAGE(H2:H7,H14:H19,H26:H31)</f>
        <v>0.27836953391728375</v>
      </c>
      <c r="O1" t="s">
        <v>27</v>
      </c>
      <c r="P1" s="16">
        <f>STDEV(H2:H7,H14:H19,H26:H31)</f>
        <v>0.25694497812826211</v>
      </c>
    </row>
    <row r="2" spans="1:18" x14ac:dyDescent="0.25">
      <c r="A2" s="22" t="s">
        <v>17</v>
      </c>
      <c r="B2" s="22" t="s">
        <v>8</v>
      </c>
      <c r="C2" s="28" t="s">
        <v>8</v>
      </c>
      <c r="D2" s="29" t="s">
        <v>8</v>
      </c>
      <c r="E2" s="1" t="s">
        <v>8</v>
      </c>
      <c r="F2" s="2">
        <v>1000000</v>
      </c>
      <c r="G2" s="12">
        <v>0.9</v>
      </c>
      <c r="H2" s="12">
        <v>0</v>
      </c>
      <c r="M2" t="s">
        <v>21</v>
      </c>
      <c r="N2" s="16">
        <f>MAX(H2:H7,H14:H19,H26:H31)</f>
        <v>0.58516912626666595</v>
      </c>
    </row>
    <row r="3" spans="1:18" x14ac:dyDescent="0.25">
      <c r="A3" s="23"/>
      <c r="B3" s="23"/>
      <c r="C3" s="23"/>
      <c r="D3" s="25"/>
      <c r="E3" s="1" t="s">
        <v>10</v>
      </c>
      <c r="F3" s="2">
        <v>1350214</v>
      </c>
      <c r="G3" s="3">
        <v>0.81865399999999999</v>
      </c>
      <c r="H3" s="3">
        <v>0.52992733920000001</v>
      </c>
      <c r="M3" s="17" t="s">
        <v>8</v>
      </c>
    </row>
    <row r="4" spans="1:18" x14ac:dyDescent="0.25">
      <c r="A4" s="23"/>
      <c r="B4" s="23"/>
      <c r="C4" s="23"/>
      <c r="D4" s="26"/>
      <c r="E4" s="1" t="s">
        <v>11</v>
      </c>
      <c r="F4" s="4">
        <v>199746</v>
      </c>
      <c r="G4" s="3">
        <v>0.73559300000000005</v>
      </c>
      <c r="H4" s="3">
        <v>0.58266619024444399</v>
      </c>
      <c r="J4" s="17" t="s">
        <v>8</v>
      </c>
      <c r="P4" t="s">
        <v>20</v>
      </c>
      <c r="Q4" s="16">
        <f>AVERAGE(H2,H5,H8,H11,H14,H17,H20,H23,H26,H29,H32,H35)</f>
        <v>3.9295395283333243E-2</v>
      </c>
      <c r="R4" s="17" t="s">
        <v>8</v>
      </c>
    </row>
    <row r="5" spans="1:18" x14ac:dyDescent="0.25">
      <c r="A5" s="23"/>
      <c r="B5" s="23"/>
      <c r="C5" s="23"/>
      <c r="D5" s="22" t="s">
        <v>16</v>
      </c>
      <c r="E5" s="1" t="s">
        <v>8</v>
      </c>
      <c r="F5" s="4">
        <v>1000000</v>
      </c>
      <c r="G5" s="3">
        <v>0.9</v>
      </c>
      <c r="H5" s="3">
        <v>0</v>
      </c>
      <c r="J5" t="s">
        <v>20</v>
      </c>
      <c r="K5" s="16">
        <f>AVERAGE(H2:H13)</f>
        <v>0.23886545415555535</v>
      </c>
      <c r="M5" t="s">
        <v>20</v>
      </c>
      <c r="N5" s="16">
        <f>AVERAGE(H8:H13,H20:H25,H32:H37)</f>
        <v>0.22447817185740712</v>
      </c>
      <c r="P5" t="s">
        <v>20</v>
      </c>
      <c r="Q5" s="16">
        <f>AVERAGE(H3,H6,H9,H12,H15,H18,H21,H24,H27,H30,H33,H36)</f>
        <v>0.35332211029814786</v>
      </c>
      <c r="R5" s="17" t="s">
        <v>10</v>
      </c>
    </row>
    <row r="6" spans="1:18" x14ac:dyDescent="0.25">
      <c r="A6" s="23"/>
      <c r="B6" s="23"/>
      <c r="C6" s="23"/>
      <c r="D6" s="23"/>
      <c r="E6" s="1" t="s">
        <v>10</v>
      </c>
      <c r="F6" s="4">
        <v>1349043</v>
      </c>
      <c r="G6" s="3">
        <v>0.89046999999999998</v>
      </c>
      <c r="H6" s="3">
        <v>0.128848677433333</v>
      </c>
      <c r="J6" t="s">
        <v>21</v>
      </c>
      <c r="K6" s="16">
        <f>MAX(H2:H13)</f>
        <v>0.58266619024444399</v>
      </c>
      <c r="M6" t="s">
        <v>21</v>
      </c>
      <c r="N6" s="16">
        <f>MAX(H8:H13,H20:H25,H32:H37)</f>
        <v>0.58650722099999997</v>
      </c>
      <c r="P6" t="s">
        <v>20</v>
      </c>
      <c r="Q6" s="16">
        <f>AVERAGE(H4,H7,H10,H13,H16,H19,H22,H25,H28,H31,H34,H37)</f>
        <v>0.3616540530805552</v>
      </c>
      <c r="R6" s="17" t="s">
        <v>11</v>
      </c>
    </row>
    <row r="7" spans="1:18" x14ac:dyDescent="0.25">
      <c r="A7" s="23"/>
      <c r="B7" s="23"/>
      <c r="C7" s="27"/>
      <c r="D7" s="27"/>
      <c r="E7" s="1" t="s">
        <v>11</v>
      </c>
      <c r="F7" s="4">
        <v>200103</v>
      </c>
      <c r="G7" s="3">
        <v>0.65299399999999996</v>
      </c>
      <c r="H7" s="3">
        <v>0.50263966426666595</v>
      </c>
      <c r="J7" t="s">
        <v>27</v>
      </c>
      <c r="K7" s="16">
        <f>STDEV(H2:H13)</f>
        <v>0.24954387118120366</v>
      </c>
      <c r="M7" s="17" t="s">
        <v>12</v>
      </c>
    </row>
    <row r="8" spans="1:18" x14ac:dyDescent="0.25">
      <c r="A8" s="23"/>
      <c r="B8" s="23"/>
      <c r="C8" s="22" t="s">
        <v>12</v>
      </c>
      <c r="D8" s="24" t="s">
        <v>8</v>
      </c>
      <c r="E8" s="1" t="s">
        <v>8</v>
      </c>
      <c r="F8" s="4">
        <v>327863</v>
      </c>
      <c r="G8" s="3">
        <v>0.89351899999999995</v>
      </c>
      <c r="H8" s="3">
        <v>0.182405230933333</v>
      </c>
      <c r="M8" t="s">
        <v>27</v>
      </c>
      <c r="N8" s="16">
        <f>STDEV(H8:H13,H20:H25,H32:H37)</f>
        <v>0.22914370016303157</v>
      </c>
      <c r="P8" t="s">
        <v>21</v>
      </c>
      <c r="Q8" s="16">
        <f>MAX(H2,H5,H8,H11,H14,H17,H20,H23,H26,H29,H32,H35)</f>
        <v>0.195720802366666</v>
      </c>
      <c r="R8" s="17" t="s">
        <v>8</v>
      </c>
    </row>
    <row r="9" spans="1:18" x14ac:dyDescent="0.25">
      <c r="A9" s="23"/>
      <c r="B9" s="23"/>
      <c r="C9" s="23"/>
      <c r="D9" s="25"/>
      <c r="E9" s="1" t="s">
        <v>10</v>
      </c>
      <c r="F9" s="4">
        <v>754464</v>
      </c>
      <c r="G9" s="3">
        <v>0.82074599999999998</v>
      </c>
      <c r="H9" s="3">
        <v>0.52057739792222202</v>
      </c>
      <c r="P9" t="s">
        <v>21</v>
      </c>
      <c r="Q9" s="16">
        <f>MAX(H3,H6,H9,H12,H15,H18,H21,H24,H27,H30,H33,H36)</f>
        <v>0.53181212173333303</v>
      </c>
      <c r="R9" s="17" t="s">
        <v>10</v>
      </c>
    </row>
    <row r="10" spans="1:18" x14ac:dyDescent="0.25">
      <c r="A10" s="23"/>
      <c r="B10" s="23"/>
      <c r="C10" s="23"/>
      <c r="D10" s="26"/>
      <c r="E10" s="1" t="s">
        <v>11</v>
      </c>
      <c r="F10" s="4">
        <v>10</v>
      </c>
      <c r="G10" s="3">
        <v>0.9</v>
      </c>
      <c r="H10" s="3">
        <v>0</v>
      </c>
      <c r="P10" t="s">
        <v>21</v>
      </c>
      <c r="Q10" s="16">
        <f>MAX(H4,H7,H10,H13,H16,H19,H22,H25,H28,H31,H34,H37)</f>
        <v>0.58650722099999997</v>
      </c>
      <c r="R10" s="17" t="s">
        <v>11</v>
      </c>
    </row>
    <row r="11" spans="1:18" x14ac:dyDescent="0.25">
      <c r="A11" s="23"/>
      <c r="B11" s="23"/>
      <c r="C11" s="23"/>
      <c r="D11" s="22" t="s">
        <v>16</v>
      </c>
      <c r="E11" s="1" t="s">
        <v>8</v>
      </c>
      <c r="F11" s="4">
        <v>327947</v>
      </c>
      <c r="G11" s="3">
        <v>0.9</v>
      </c>
      <c r="H11" s="3">
        <v>0</v>
      </c>
    </row>
    <row r="12" spans="1:18" x14ac:dyDescent="0.25">
      <c r="A12" s="23"/>
      <c r="B12" s="23"/>
      <c r="C12" s="23"/>
      <c r="D12" s="23"/>
      <c r="E12" s="1" t="s">
        <v>10</v>
      </c>
      <c r="F12" s="4">
        <v>759247</v>
      </c>
      <c r="G12" s="3">
        <v>0.82476099999999997</v>
      </c>
      <c r="H12" s="3">
        <v>0.41932094986666602</v>
      </c>
      <c r="P12" t="s">
        <v>27</v>
      </c>
      <c r="Q12" s="16">
        <f>STDEV(H6,H9,H12,H15,H18,H21,H24,H27,H30,H33,H36,H39)</f>
        <v>0.18353115134366219</v>
      </c>
    </row>
    <row r="13" spans="1:18" x14ac:dyDescent="0.25">
      <c r="A13" s="23"/>
      <c r="B13" s="27"/>
      <c r="C13" s="27"/>
      <c r="D13" s="27"/>
      <c r="E13" s="1" t="s">
        <v>11</v>
      </c>
      <c r="F13" s="4">
        <v>10</v>
      </c>
      <c r="G13" s="3">
        <v>0.9</v>
      </c>
      <c r="H13" s="3">
        <v>0</v>
      </c>
      <c r="P13" t="s">
        <v>27</v>
      </c>
      <c r="Q13" s="16">
        <f t="shared" ref="Q13:Q14" si="0">STDEV(H7,H10,H13,H16,H19,H22,H25,H28,H31,H34,H37,H40)</f>
        <v>0.27322797937820559</v>
      </c>
    </row>
    <row r="14" spans="1:18" x14ac:dyDescent="0.25">
      <c r="A14" s="23"/>
      <c r="B14" s="22" t="s">
        <v>9</v>
      </c>
      <c r="C14" s="22" t="s">
        <v>8</v>
      </c>
      <c r="D14" s="24" t="s">
        <v>8</v>
      </c>
      <c r="E14" s="1" t="s">
        <v>8</v>
      </c>
      <c r="F14" s="4">
        <v>903094</v>
      </c>
      <c r="G14" s="3">
        <v>0.90056800000000004</v>
      </c>
      <c r="H14" s="3">
        <v>1.05043596333333E-2</v>
      </c>
      <c r="P14" t="s">
        <v>27</v>
      </c>
      <c r="Q14" s="16">
        <f t="shared" si="0"/>
        <v>0.17910438078893043</v>
      </c>
    </row>
    <row r="15" spans="1:18" x14ac:dyDescent="0.25">
      <c r="A15" s="23"/>
      <c r="B15" s="23"/>
      <c r="C15" s="23"/>
      <c r="D15" s="25"/>
      <c r="E15" s="1" t="s">
        <v>10</v>
      </c>
      <c r="F15" s="4">
        <v>813512</v>
      </c>
      <c r="G15" s="3">
        <v>0.87106099999999997</v>
      </c>
      <c r="H15" s="3">
        <v>0.34713133086666598</v>
      </c>
    </row>
    <row r="16" spans="1:18" x14ac:dyDescent="0.25">
      <c r="A16" s="23"/>
      <c r="B16" s="23"/>
      <c r="C16" s="23"/>
      <c r="D16" s="26"/>
      <c r="E16" s="1" t="s">
        <v>11</v>
      </c>
      <c r="F16" s="4">
        <v>158309</v>
      </c>
      <c r="G16" s="3">
        <v>0.731209</v>
      </c>
      <c r="H16" s="3">
        <v>0.58516912626666595</v>
      </c>
      <c r="J16" s="17" t="s">
        <v>9</v>
      </c>
    </row>
    <row r="17" spans="1:17" x14ac:dyDescent="0.25">
      <c r="A17" s="23"/>
      <c r="B17" s="23"/>
      <c r="C17" s="23"/>
      <c r="D17" s="22" t="s">
        <v>16</v>
      </c>
      <c r="E17" s="1" t="s">
        <v>8</v>
      </c>
      <c r="F17" s="4">
        <v>901966</v>
      </c>
      <c r="G17" s="3">
        <v>0.9</v>
      </c>
      <c r="H17" s="3">
        <v>0</v>
      </c>
      <c r="J17" t="s">
        <v>20</v>
      </c>
      <c r="K17" s="16">
        <f>AVERAGE(H14:H25)</f>
        <v>0.29365729867036999</v>
      </c>
    </row>
    <row r="18" spans="1:17" x14ac:dyDescent="0.25">
      <c r="A18" s="23"/>
      <c r="B18" s="23"/>
      <c r="C18" s="23"/>
      <c r="D18" s="23"/>
      <c r="E18" s="1" t="s">
        <v>10</v>
      </c>
      <c r="F18" s="4">
        <v>817594</v>
      </c>
      <c r="G18" s="3">
        <v>0.90026200000000001</v>
      </c>
      <c r="H18" s="3">
        <v>7.0165679999999999E-3</v>
      </c>
      <c r="J18" t="s">
        <v>21</v>
      </c>
      <c r="K18" s="16">
        <f>MAX(H14:H25)</f>
        <v>0.58650722099999997</v>
      </c>
    </row>
    <row r="19" spans="1:17" x14ac:dyDescent="0.25">
      <c r="A19" s="23"/>
      <c r="B19" s="23"/>
      <c r="C19" s="27"/>
      <c r="D19" s="27"/>
      <c r="E19" s="1" t="s">
        <v>11</v>
      </c>
      <c r="F19" s="4">
        <v>151891</v>
      </c>
      <c r="G19" s="3">
        <v>0.64905299999999999</v>
      </c>
      <c r="H19" s="3">
        <v>0.51144791768888798</v>
      </c>
      <c r="J19" t="s">
        <v>27</v>
      </c>
      <c r="K19" s="16">
        <f>STDEV(H14:H25)</f>
        <v>0.23840662260343456</v>
      </c>
    </row>
    <row r="20" spans="1:17" x14ac:dyDescent="0.25">
      <c r="A20" s="23"/>
      <c r="B20" s="23"/>
      <c r="C20" s="22" t="s">
        <v>12</v>
      </c>
      <c r="D20" s="24" t="s">
        <v>8</v>
      </c>
      <c r="E20" s="1" t="s">
        <v>8</v>
      </c>
      <c r="F20" s="4">
        <v>30577</v>
      </c>
      <c r="G20" s="3">
        <v>0.89463400000000004</v>
      </c>
      <c r="H20" s="3">
        <v>0.195720802366666</v>
      </c>
    </row>
    <row r="21" spans="1:17" x14ac:dyDescent="0.25">
      <c r="A21" s="23"/>
      <c r="B21" s="23"/>
      <c r="C21" s="23"/>
      <c r="D21" s="25"/>
      <c r="E21" s="1" t="s">
        <v>10</v>
      </c>
      <c r="F21" s="4">
        <v>451715</v>
      </c>
      <c r="G21" s="3">
        <v>0.81704299999999996</v>
      </c>
      <c r="H21" s="3">
        <v>0.53181212173333303</v>
      </c>
    </row>
    <row r="22" spans="1:17" x14ac:dyDescent="0.25">
      <c r="A22" s="23"/>
      <c r="B22" s="23"/>
      <c r="C22" s="23"/>
      <c r="D22" s="26"/>
      <c r="E22" s="1" t="s">
        <v>11</v>
      </c>
      <c r="F22" s="4">
        <v>105913</v>
      </c>
      <c r="G22" s="3">
        <v>0.73922699999999997</v>
      </c>
      <c r="H22" s="18">
        <v>0.58650722099999997</v>
      </c>
      <c r="J22" t="s">
        <v>24</v>
      </c>
      <c r="L22" s="4">
        <v>106414</v>
      </c>
      <c r="M22" s="3">
        <v>0.74633400000000005</v>
      </c>
      <c r="N22" s="18">
        <v>0.60740317742222205</v>
      </c>
    </row>
    <row r="23" spans="1:17" x14ac:dyDescent="0.25">
      <c r="A23" s="23"/>
      <c r="B23" s="23"/>
      <c r="C23" s="23"/>
      <c r="D23" s="22" t="s">
        <v>16</v>
      </c>
      <c r="E23" s="1" t="s">
        <v>8</v>
      </c>
      <c r="F23" s="4">
        <v>23875</v>
      </c>
      <c r="G23" s="3">
        <v>0.89876299999999998</v>
      </c>
      <c r="H23" s="3">
        <v>8.2914350466666606E-2</v>
      </c>
    </row>
    <row r="24" spans="1:17" x14ac:dyDescent="0.25">
      <c r="A24" s="23"/>
      <c r="B24" s="23"/>
      <c r="C24" s="23"/>
      <c r="D24" s="23"/>
      <c r="E24" s="1" t="s">
        <v>10</v>
      </c>
      <c r="F24" s="4">
        <v>427801</v>
      </c>
      <c r="G24" s="3">
        <v>0.89119199999999998</v>
      </c>
      <c r="H24" s="3">
        <v>0.18823214052222201</v>
      </c>
    </row>
    <row r="25" spans="1:17" x14ac:dyDescent="0.25">
      <c r="A25" s="23"/>
      <c r="B25" s="27"/>
      <c r="C25" s="27"/>
      <c r="D25" s="27"/>
      <c r="E25" s="1" t="s">
        <v>11</v>
      </c>
      <c r="F25" s="4">
        <v>101747</v>
      </c>
      <c r="G25" s="3">
        <v>0.61879200000000001</v>
      </c>
      <c r="H25" s="3">
        <v>0.477431645499999</v>
      </c>
    </row>
    <row r="26" spans="1:17" x14ac:dyDescent="0.25">
      <c r="A26" s="23"/>
      <c r="B26" s="22" t="s">
        <v>14</v>
      </c>
      <c r="C26" s="22" t="s">
        <v>8</v>
      </c>
      <c r="D26" s="24" t="s">
        <v>8</v>
      </c>
      <c r="E26" s="1" t="s">
        <v>8</v>
      </c>
      <c r="F26" s="4">
        <v>878496</v>
      </c>
      <c r="G26" s="3">
        <v>0.9</v>
      </c>
      <c r="H26" s="3">
        <v>0</v>
      </c>
    </row>
    <row r="27" spans="1:17" x14ac:dyDescent="0.25">
      <c r="A27" s="23"/>
      <c r="B27" s="23"/>
      <c r="C27" s="23"/>
      <c r="D27" s="25"/>
      <c r="E27" s="1" t="s">
        <v>10</v>
      </c>
      <c r="F27" s="4">
        <v>981334</v>
      </c>
      <c r="G27" s="3">
        <v>0.83141299999999996</v>
      </c>
      <c r="H27" s="3">
        <v>0.51167352091111096</v>
      </c>
    </row>
    <row r="28" spans="1:17" x14ac:dyDescent="0.25">
      <c r="A28" s="23"/>
      <c r="B28" s="23"/>
      <c r="C28" s="23"/>
      <c r="D28" s="26"/>
      <c r="E28" s="1" t="s">
        <v>11</v>
      </c>
      <c r="F28" s="4">
        <v>199074</v>
      </c>
      <c r="G28" s="3">
        <v>0.72549699999999995</v>
      </c>
      <c r="H28" s="3">
        <v>0.58482427791111102</v>
      </c>
      <c r="J28" s="17" t="s">
        <v>14</v>
      </c>
      <c r="Q28" t="s">
        <v>27</v>
      </c>
    </row>
    <row r="29" spans="1:17" x14ac:dyDescent="0.25">
      <c r="A29" s="23"/>
      <c r="B29" s="23"/>
      <c r="C29" s="23"/>
      <c r="D29" s="22" t="s">
        <v>16</v>
      </c>
      <c r="E29" s="1" t="s">
        <v>8</v>
      </c>
      <c r="F29" s="4">
        <v>878286</v>
      </c>
      <c r="G29" s="3">
        <v>0.9</v>
      </c>
      <c r="H29" s="3">
        <v>0</v>
      </c>
      <c r="J29" t="s">
        <v>20</v>
      </c>
      <c r="K29" s="16">
        <f>AVERAGE(H26:H37)</f>
        <v>0.22174880583611098</v>
      </c>
      <c r="N29" t="s">
        <v>16</v>
      </c>
      <c r="O29" s="16">
        <f>AVERAGE(H5:H7,H11:H13,H17:H19,H23:H25,H29:H31,H35:H37)</f>
        <v>0.1866351450030862</v>
      </c>
      <c r="P29" s="16">
        <f>MAX(H5:H7,H11:H13,H17:H19,H23:H25,H29:H31,H35:H37)</f>
        <v>0.51144791768888798</v>
      </c>
      <c r="Q29" s="16">
        <f>STDEV(H5:H7,H11:H13,H17:H19,H23:H25,H29:H31,H35:H37)</f>
        <v>0.21141118563289621</v>
      </c>
    </row>
    <row r="30" spans="1:17" x14ac:dyDescent="0.25">
      <c r="A30" s="23"/>
      <c r="B30" s="23"/>
      <c r="C30" s="23"/>
      <c r="D30" s="23"/>
      <c r="E30" s="1" t="s">
        <v>10</v>
      </c>
      <c r="F30" s="4">
        <v>979265</v>
      </c>
      <c r="G30" s="3">
        <v>0.88430299999999995</v>
      </c>
      <c r="H30" s="3">
        <v>0.19964004399999999</v>
      </c>
      <c r="J30" t="s">
        <v>21</v>
      </c>
      <c r="K30" s="16">
        <f>MAX(H26:H37)</f>
        <v>0.58482427791111102</v>
      </c>
      <c r="N30" t="s">
        <v>8</v>
      </c>
      <c r="O30" s="16">
        <f>AVERAGE(H2:H4,H8:H10,H14:H16,H20:H22,H26:H28,H32:H34)</f>
        <v>0.3162125607716047</v>
      </c>
      <c r="P30" s="16">
        <f>MAX(H2:H4,H8:H10,H14:H16,H20:H22,H26:H28,H32:H34)</f>
        <v>0.58650722099999997</v>
      </c>
      <c r="Q30" s="16">
        <f>STDEV(H2:H4,H8:H10,H14:H16,H20:H22,H26:H28,H32:H34)</f>
        <v>0.25783995274432475</v>
      </c>
    </row>
    <row r="31" spans="1:17" x14ac:dyDescent="0.25">
      <c r="A31" s="23"/>
      <c r="B31" s="23"/>
      <c r="C31" s="27"/>
      <c r="D31" s="27"/>
      <c r="E31" s="1" t="s">
        <v>11</v>
      </c>
      <c r="F31" s="4">
        <v>199605</v>
      </c>
      <c r="G31" s="3">
        <v>0.65750399999999998</v>
      </c>
      <c r="H31" s="3">
        <v>0.50916259408888898</v>
      </c>
      <c r="J31" t="s">
        <v>27</v>
      </c>
      <c r="K31" s="16">
        <f>STDEV(H26:H37)</f>
        <v>0.25172760843683795</v>
      </c>
    </row>
    <row r="32" spans="1:17" x14ac:dyDescent="0.25">
      <c r="A32" s="23"/>
      <c r="B32" s="23"/>
      <c r="C32" s="22" t="s">
        <v>12</v>
      </c>
      <c r="D32" s="24" t="s">
        <v>8</v>
      </c>
      <c r="E32" s="1" t="s">
        <v>8</v>
      </c>
      <c r="F32" s="4">
        <v>80104</v>
      </c>
      <c r="G32" s="3">
        <v>0.9</v>
      </c>
      <c r="H32" s="3">
        <v>0</v>
      </c>
    </row>
    <row r="33" spans="1:8" x14ac:dyDescent="0.25">
      <c r="A33" s="23"/>
      <c r="B33" s="23"/>
      <c r="C33" s="23"/>
      <c r="D33" s="25"/>
      <c r="E33" s="1" t="s">
        <v>10</v>
      </c>
      <c r="F33" s="4">
        <v>340931</v>
      </c>
      <c r="G33" s="3">
        <v>0.82437000000000005</v>
      </c>
      <c r="H33" s="3">
        <v>0.52290717489999905</v>
      </c>
    </row>
    <row r="34" spans="1:8" x14ac:dyDescent="0.25">
      <c r="A34" s="23"/>
      <c r="B34" s="23"/>
      <c r="C34" s="23"/>
      <c r="D34" s="26"/>
      <c r="E34" s="1" t="s">
        <v>11</v>
      </c>
      <c r="F34" s="4">
        <v>10</v>
      </c>
      <c r="G34" s="3">
        <v>0.9</v>
      </c>
      <c r="H34" s="3">
        <v>0</v>
      </c>
    </row>
    <row r="35" spans="1:8" x14ac:dyDescent="0.25">
      <c r="A35" s="23"/>
      <c r="B35" s="23"/>
      <c r="C35" s="23"/>
      <c r="D35" s="22" t="s">
        <v>16</v>
      </c>
      <c r="E35" s="1" t="s">
        <v>8</v>
      </c>
      <c r="F35" s="4">
        <v>78203</v>
      </c>
      <c r="G35" s="3">
        <v>0.9</v>
      </c>
      <c r="H35" s="3">
        <v>0</v>
      </c>
    </row>
    <row r="36" spans="1:8" x14ac:dyDescent="0.25">
      <c r="A36" s="23"/>
      <c r="B36" s="23"/>
      <c r="C36" s="23"/>
      <c r="D36" s="23"/>
      <c r="E36" s="1" t="s">
        <v>10</v>
      </c>
      <c r="F36" s="4">
        <v>342209</v>
      </c>
      <c r="G36" s="3">
        <v>0.85352099999999997</v>
      </c>
      <c r="H36" s="3">
        <v>0.33277805822222201</v>
      </c>
    </row>
    <row r="37" spans="1:8" x14ac:dyDescent="0.25">
      <c r="A37" s="27"/>
      <c r="B37" s="27"/>
      <c r="C37" s="27"/>
      <c r="D37" s="27"/>
      <c r="E37" s="1" t="s">
        <v>11</v>
      </c>
      <c r="F37" s="4">
        <v>10</v>
      </c>
      <c r="G37" s="3">
        <v>0.9</v>
      </c>
      <c r="H37" s="3">
        <v>0</v>
      </c>
    </row>
    <row r="38" spans="1:8" x14ac:dyDescent="0.25">
      <c r="H38" s="11">
        <f>MAX(H2:H37)</f>
        <v>0.58650722099999997</v>
      </c>
    </row>
  </sheetData>
  <mergeCells count="22"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Q14" sqref="Q14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7" t="s">
        <v>0</v>
      </c>
      <c r="B1" s="8" t="s">
        <v>2</v>
      </c>
      <c r="C1" s="8" t="s">
        <v>3</v>
      </c>
      <c r="D1" s="8" t="s">
        <v>1</v>
      </c>
      <c r="E1" s="7" t="s">
        <v>3</v>
      </c>
      <c r="F1" s="8" t="s">
        <v>4</v>
      </c>
      <c r="G1" s="9" t="s">
        <v>5</v>
      </c>
      <c r="H1" s="10" t="s">
        <v>6</v>
      </c>
      <c r="J1" t="s">
        <v>22</v>
      </c>
      <c r="M1" t="s">
        <v>20</v>
      </c>
      <c r="N1" s="16">
        <f>AVERAGE(H2:H7,H14:H19,H26:H31)</f>
        <v>0.36170938532716007</v>
      </c>
      <c r="O1" t="s">
        <v>27</v>
      </c>
      <c r="P1" s="16">
        <f>STDEV(H2:H7,H14:H19,H26:H31)</f>
        <v>0.26762554185615695</v>
      </c>
    </row>
    <row r="2" spans="1:18" x14ac:dyDescent="0.25">
      <c r="A2" s="22" t="s">
        <v>7</v>
      </c>
      <c r="B2" s="22" t="s">
        <v>8</v>
      </c>
      <c r="C2" s="28" t="s">
        <v>8</v>
      </c>
      <c r="D2" s="29" t="s">
        <v>8</v>
      </c>
      <c r="E2" s="1" t="s">
        <v>8</v>
      </c>
      <c r="F2" s="2">
        <v>1000000</v>
      </c>
      <c r="G2" s="12">
        <v>0.90093699999999999</v>
      </c>
      <c r="H2" s="12">
        <v>1.7982740000000001E-2</v>
      </c>
      <c r="M2" t="s">
        <v>21</v>
      </c>
      <c r="N2" s="16">
        <f>MAX(H2:H7,H14:H19,H26:H31)</f>
        <v>0.59682327546666603</v>
      </c>
    </row>
    <row r="3" spans="1:18" x14ac:dyDescent="0.25">
      <c r="A3" s="23"/>
      <c r="B3" s="23"/>
      <c r="C3" s="23"/>
      <c r="D3" s="25"/>
      <c r="E3" s="1" t="s">
        <v>10</v>
      </c>
      <c r="F3" s="2">
        <v>1349105</v>
      </c>
      <c r="G3" s="3">
        <v>0.83789899999999995</v>
      </c>
      <c r="H3" s="3">
        <v>0.51527113586666595</v>
      </c>
      <c r="M3" s="17" t="s">
        <v>8</v>
      </c>
    </row>
    <row r="4" spans="1:18" x14ac:dyDescent="0.25">
      <c r="A4" s="23"/>
      <c r="B4" s="23"/>
      <c r="C4" s="23"/>
      <c r="D4" s="26"/>
      <c r="E4" s="1" t="s">
        <v>11</v>
      </c>
      <c r="F4" s="4">
        <v>199843</v>
      </c>
      <c r="G4" s="3">
        <v>0.73791799999999996</v>
      </c>
      <c r="H4" s="18">
        <v>0.59682327546666603</v>
      </c>
      <c r="J4" s="17" t="s">
        <v>8</v>
      </c>
      <c r="P4" t="s">
        <v>20</v>
      </c>
      <c r="Q4" s="16">
        <f>AVERAGE(H2,H5,H8,H11,H14,H17,H20,H23,H26,H29,H32,H35)</f>
        <v>7.2337368666666443E-2</v>
      </c>
      <c r="R4" s="17" t="s">
        <v>8</v>
      </c>
    </row>
    <row r="5" spans="1:18" x14ac:dyDescent="0.25">
      <c r="A5" s="23"/>
      <c r="B5" s="23"/>
      <c r="C5" s="23"/>
      <c r="D5" s="22" t="s">
        <v>16</v>
      </c>
      <c r="E5" s="1" t="s">
        <v>8</v>
      </c>
      <c r="F5" s="14" t="s">
        <v>19</v>
      </c>
      <c r="G5" s="15" t="s">
        <v>19</v>
      </c>
      <c r="H5" s="15" t="s">
        <v>19</v>
      </c>
      <c r="J5" t="s">
        <v>20</v>
      </c>
      <c r="K5" s="16">
        <f>AVERAGE(H2:H13)</f>
        <v>0.30914553056481431</v>
      </c>
      <c r="M5" t="s">
        <v>20</v>
      </c>
      <c r="N5" s="16">
        <f>AVERAGE(H8:H13,H20:H25,H32:H37)</f>
        <v>0.28132094229506144</v>
      </c>
      <c r="P5" t="s">
        <v>20</v>
      </c>
      <c r="Q5" s="16">
        <f>AVERAGE(H3,H6,H9,H12,H15,H18,H21,H24,H27,H30,H33,H36)</f>
        <v>0.49562195778148094</v>
      </c>
      <c r="R5" s="17" t="s">
        <v>10</v>
      </c>
    </row>
    <row r="6" spans="1:18" x14ac:dyDescent="0.25">
      <c r="A6" s="23"/>
      <c r="B6" s="23"/>
      <c r="C6" s="23"/>
      <c r="D6" s="23"/>
      <c r="E6" s="1" t="s">
        <v>10</v>
      </c>
      <c r="F6" s="14" t="s">
        <v>19</v>
      </c>
      <c r="G6" s="15" t="s">
        <v>19</v>
      </c>
      <c r="H6" s="15" t="s">
        <v>19</v>
      </c>
      <c r="J6" t="s">
        <v>21</v>
      </c>
      <c r="K6" s="16">
        <f>MAX(H2:H13)</f>
        <v>0.59682327546666603</v>
      </c>
      <c r="M6" t="s">
        <v>21</v>
      </c>
      <c r="N6" s="16">
        <f>MAX(H8:H13,H20:H25,H32:H37)</f>
        <v>0.59511748099999995</v>
      </c>
      <c r="P6" t="s">
        <v>20</v>
      </c>
      <c r="Q6" s="16">
        <f>AVERAGE(H4,H7,H10,H13,H16,H19,H22,H25,H28,H31,H34,H37)</f>
        <v>0.39658616498518479</v>
      </c>
      <c r="R6" s="17" t="s">
        <v>11</v>
      </c>
    </row>
    <row r="7" spans="1:18" x14ac:dyDescent="0.25">
      <c r="A7" s="23"/>
      <c r="B7" s="23"/>
      <c r="C7" s="27"/>
      <c r="D7" s="27"/>
      <c r="E7" s="1" t="s">
        <v>11</v>
      </c>
      <c r="F7" s="14" t="s">
        <v>19</v>
      </c>
      <c r="G7" s="15" t="s">
        <v>19</v>
      </c>
      <c r="H7" s="15" t="s">
        <v>19</v>
      </c>
      <c r="J7" t="s">
        <v>27</v>
      </c>
      <c r="K7" s="16">
        <f>STDEV(H2:H13)</f>
        <v>0.27338114747372461</v>
      </c>
      <c r="M7" s="17" t="s">
        <v>12</v>
      </c>
    </row>
    <row r="8" spans="1:18" x14ac:dyDescent="0.25">
      <c r="A8" s="23"/>
      <c r="B8" s="23"/>
      <c r="C8" s="22" t="s">
        <v>12</v>
      </c>
      <c r="D8" s="24" t="s">
        <v>8</v>
      </c>
      <c r="E8" s="1" t="s">
        <v>8</v>
      </c>
      <c r="F8" s="4">
        <v>327863</v>
      </c>
      <c r="G8" s="3">
        <v>0.89656999999999998</v>
      </c>
      <c r="H8" s="3">
        <v>0.185732194766666</v>
      </c>
      <c r="M8" t="s">
        <v>27</v>
      </c>
      <c r="N8" s="16">
        <f>STDEV(H8:H13,H20:H25,H32:H37)</f>
        <v>0.25166711354104843</v>
      </c>
      <c r="P8" t="s">
        <v>21</v>
      </c>
      <c r="Q8" s="16">
        <f>MAX(H2,H5,H8,H11,H14,H17,H20,H23,H26,H29,H32,H35)</f>
        <v>0.185732194766666</v>
      </c>
      <c r="R8" s="17" t="s">
        <v>8</v>
      </c>
    </row>
    <row r="9" spans="1:18" x14ac:dyDescent="0.25">
      <c r="A9" s="23"/>
      <c r="B9" s="23"/>
      <c r="C9" s="23"/>
      <c r="D9" s="25"/>
      <c r="E9" s="1" t="s">
        <v>10</v>
      </c>
      <c r="F9" s="4">
        <v>754526</v>
      </c>
      <c r="G9" s="3">
        <v>0.82585500000000001</v>
      </c>
      <c r="H9" s="3">
        <v>0.53906383728888796</v>
      </c>
      <c r="P9" t="s">
        <v>21</v>
      </c>
      <c r="Q9" s="16">
        <f>MAX(H3,H6,H9,H12,H15,H18,H21,H24,H27,H30,H33,H36)</f>
        <v>0.54216390586666596</v>
      </c>
      <c r="R9" s="17" t="s">
        <v>10</v>
      </c>
    </row>
    <row r="10" spans="1:18" x14ac:dyDescent="0.25">
      <c r="A10" s="23"/>
      <c r="B10" s="23"/>
      <c r="C10" s="23"/>
      <c r="D10" s="26"/>
      <c r="E10" s="1" t="s">
        <v>11</v>
      </c>
      <c r="F10" s="4">
        <v>10</v>
      </c>
      <c r="G10" s="3">
        <v>0.9</v>
      </c>
      <c r="H10" s="3">
        <v>0</v>
      </c>
      <c r="P10" t="s">
        <v>21</v>
      </c>
      <c r="Q10" s="16">
        <f>MAX(H4,H7,H10,H13,H16,H19,H22,H25,H28,H31,H34,H37)</f>
        <v>0.59682327546666603</v>
      </c>
      <c r="R10" s="17" t="s">
        <v>11</v>
      </c>
    </row>
    <row r="11" spans="1:18" x14ac:dyDescent="0.25">
      <c r="A11" s="23"/>
      <c r="B11" s="23"/>
      <c r="C11" s="23"/>
      <c r="D11" s="22" t="s">
        <v>16</v>
      </c>
      <c r="E11" s="1" t="s">
        <v>8</v>
      </c>
      <c r="F11" s="14" t="s">
        <v>19</v>
      </c>
      <c r="G11" s="15" t="s">
        <v>19</v>
      </c>
      <c r="H11" s="15" t="s">
        <v>19</v>
      </c>
    </row>
    <row r="12" spans="1:18" x14ac:dyDescent="0.25">
      <c r="A12" s="23"/>
      <c r="B12" s="23"/>
      <c r="C12" s="23"/>
      <c r="D12" s="23"/>
      <c r="E12" s="1" t="s">
        <v>10</v>
      </c>
      <c r="F12" s="14" t="s">
        <v>19</v>
      </c>
      <c r="G12" s="15" t="s">
        <v>19</v>
      </c>
      <c r="H12" s="15" t="s">
        <v>19</v>
      </c>
      <c r="P12" t="s">
        <v>27</v>
      </c>
      <c r="Q12" s="16">
        <f>STDEV(H6,H9,H12,H15,H18,H21,H24,H27,H30,H33,H36,H39)</f>
        <v>7.6462839114002965E-2</v>
      </c>
    </row>
    <row r="13" spans="1:18" x14ac:dyDescent="0.25">
      <c r="A13" s="23"/>
      <c r="B13" s="27"/>
      <c r="C13" s="27"/>
      <c r="D13" s="27"/>
      <c r="E13" s="1" t="s">
        <v>11</v>
      </c>
      <c r="F13" s="14" t="s">
        <v>19</v>
      </c>
      <c r="G13" s="15" t="s">
        <v>19</v>
      </c>
      <c r="H13" s="15" t="s">
        <v>19</v>
      </c>
      <c r="P13" t="s">
        <v>27</v>
      </c>
      <c r="Q13" s="16">
        <f t="shared" ref="Q13:Q14" si="0">STDEV(H7,H10,H13,H16,H19,H22,H25,H28,H31,H34,H37,H40)</f>
        <v>0.32547445784693596</v>
      </c>
    </row>
    <row r="14" spans="1:18" x14ac:dyDescent="0.25">
      <c r="A14" s="23"/>
      <c r="B14" s="22" t="s">
        <v>9</v>
      </c>
      <c r="C14" s="22" t="s">
        <v>8</v>
      </c>
      <c r="D14" s="24" t="s">
        <v>8</v>
      </c>
      <c r="E14" s="1" t="s">
        <v>8</v>
      </c>
      <c r="F14" s="4">
        <v>903094</v>
      </c>
      <c r="G14" s="3">
        <v>0.90172399999999997</v>
      </c>
      <c r="H14" s="3">
        <v>3.6531207144444397E-2</v>
      </c>
      <c r="P14" t="s">
        <v>27</v>
      </c>
      <c r="Q14" s="16">
        <f t="shared" si="0"/>
        <v>0.21959892302233722</v>
      </c>
    </row>
    <row r="15" spans="1:18" x14ac:dyDescent="0.25">
      <c r="A15" s="23"/>
      <c r="B15" s="23"/>
      <c r="C15" s="23"/>
      <c r="D15" s="25"/>
      <c r="E15" s="1" t="s">
        <v>10</v>
      </c>
      <c r="F15" s="4">
        <v>800941</v>
      </c>
      <c r="G15" s="3">
        <v>0.87869699999999995</v>
      </c>
      <c r="H15" s="3">
        <v>0.35779602802222199</v>
      </c>
    </row>
    <row r="16" spans="1:18" x14ac:dyDescent="0.25">
      <c r="A16" s="23"/>
      <c r="B16" s="23"/>
      <c r="C16" s="23"/>
      <c r="D16" s="26"/>
      <c r="E16" s="1" t="s">
        <v>11</v>
      </c>
      <c r="F16" s="4">
        <v>158588</v>
      </c>
      <c r="G16" s="3">
        <v>0.71752099999999996</v>
      </c>
      <c r="H16" s="3">
        <v>0.59423277059999902</v>
      </c>
      <c r="J16" s="17" t="s">
        <v>9</v>
      </c>
    </row>
    <row r="17" spans="1:16" x14ac:dyDescent="0.25">
      <c r="A17" s="23"/>
      <c r="B17" s="23"/>
      <c r="C17" s="23"/>
      <c r="D17" s="22" t="s">
        <v>16</v>
      </c>
      <c r="E17" s="1" t="s">
        <v>8</v>
      </c>
      <c r="F17" s="14" t="s">
        <v>19</v>
      </c>
      <c r="G17" s="15" t="s">
        <v>19</v>
      </c>
      <c r="H17" s="15" t="s">
        <v>19</v>
      </c>
      <c r="J17" t="s">
        <v>20</v>
      </c>
      <c r="K17" s="16">
        <f>AVERAGE(H14:H25)</f>
        <v>0.36907940788703675</v>
      </c>
    </row>
    <row r="18" spans="1:16" x14ac:dyDescent="0.25">
      <c r="A18" s="23"/>
      <c r="B18" s="23"/>
      <c r="C18" s="23"/>
      <c r="D18" s="23"/>
      <c r="E18" s="1" t="s">
        <v>10</v>
      </c>
      <c r="F18" s="14" t="s">
        <v>19</v>
      </c>
      <c r="G18" s="15" t="s">
        <v>19</v>
      </c>
      <c r="H18" s="15" t="s">
        <v>19</v>
      </c>
      <c r="J18" t="s">
        <v>21</v>
      </c>
      <c r="K18" s="16">
        <f>MAX(H14:H25)</f>
        <v>0.59511748099999995</v>
      </c>
    </row>
    <row r="19" spans="1:16" x14ac:dyDescent="0.25">
      <c r="A19" s="23"/>
      <c r="B19" s="23"/>
      <c r="C19" s="27"/>
      <c r="D19" s="27"/>
      <c r="E19" s="1" t="s">
        <v>11</v>
      </c>
      <c r="F19" s="14" t="s">
        <v>19</v>
      </c>
      <c r="G19" s="15" t="s">
        <v>19</v>
      </c>
      <c r="H19" s="15" t="s">
        <v>19</v>
      </c>
      <c r="J19" t="s">
        <v>27</v>
      </c>
      <c r="K19" s="16">
        <f>STDEV(H14:H25)</f>
        <v>0.24147658760601129</v>
      </c>
    </row>
    <row r="20" spans="1:16" x14ac:dyDescent="0.25">
      <c r="A20" s="23"/>
      <c r="B20" s="23"/>
      <c r="C20" s="22" t="s">
        <v>12</v>
      </c>
      <c r="D20" s="24" t="s">
        <v>8</v>
      </c>
      <c r="E20" s="1" t="s">
        <v>8</v>
      </c>
      <c r="F20" s="4">
        <v>30577</v>
      </c>
      <c r="G20" s="3">
        <v>0.90068700000000002</v>
      </c>
      <c r="H20" s="3">
        <v>0.123972242355555</v>
      </c>
    </row>
    <row r="21" spans="1:16" x14ac:dyDescent="0.25">
      <c r="A21" s="23"/>
      <c r="B21" s="23"/>
      <c r="C21" s="23"/>
      <c r="D21" s="25"/>
      <c r="E21" s="1" t="s">
        <v>10</v>
      </c>
      <c r="F21" s="4">
        <v>438282</v>
      </c>
      <c r="G21" s="3">
        <v>0.84303899999999998</v>
      </c>
      <c r="H21" s="3">
        <v>0.50682671820000003</v>
      </c>
    </row>
    <row r="22" spans="1:16" x14ac:dyDescent="0.25">
      <c r="A22" s="23"/>
      <c r="B22" s="23"/>
      <c r="C22" s="23"/>
      <c r="D22" s="26"/>
      <c r="E22" s="1" t="s">
        <v>11</v>
      </c>
      <c r="F22" s="4">
        <v>106099</v>
      </c>
      <c r="G22" s="3">
        <v>0.72951699999999997</v>
      </c>
      <c r="H22" s="3">
        <v>0.59511748099999995</v>
      </c>
      <c r="J22" s="4">
        <v>199589</v>
      </c>
      <c r="K22" s="3">
        <v>0.73567899999999997</v>
      </c>
      <c r="L22" s="18">
        <v>0.59766280166666597</v>
      </c>
    </row>
    <row r="23" spans="1:16" x14ac:dyDescent="0.25">
      <c r="A23" s="23"/>
      <c r="B23" s="23"/>
      <c r="C23" s="23"/>
      <c r="D23" s="22" t="s">
        <v>16</v>
      </c>
      <c r="E23" s="1" t="s">
        <v>8</v>
      </c>
      <c r="F23" s="14" t="s">
        <v>19</v>
      </c>
      <c r="G23" s="15" t="s">
        <v>19</v>
      </c>
      <c r="H23" s="15" t="s">
        <v>19</v>
      </c>
    </row>
    <row r="24" spans="1:16" x14ac:dyDescent="0.25">
      <c r="A24" s="23"/>
      <c r="B24" s="23"/>
      <c r="C24" s="23"/>
      <c r="D24" s="23"/>
      <c r="E24" s="1" t="s">
        <v>10</v>
      </c>
      <c r="F24" s="14" t="s">
        <v>19</v>
      </c>
      <c r="G24" s="15" t="s">
        <v>19</v>
      </c>
      <c r="H24" s="15" t="s">
        <v>19</v>
      </c>
    </row>
    <row r="25" spans="1:16" x14ac:dyDescent="0.25">
      <c r="A25" s="23"/>
      <c r="B25" s="27"/>
      <c r="C25" s="27"/>
      <c r="D25" s="27"/>
      <c r="E25" s="1" t="s">
        <v>11</v>
      </c>
      <c r="F25" s="14" t="s">
        <v>19</v>
      </c>
      <c r="G25" s="15" t="s">
        <v>19</v>
      </c>
      <c r="H25" s="15" t="s">
        <v>19</v>
      </c>
    </row>
    <row r="26" spans="1:16" x14ac:dyDescent="0.25">
      <c r="A26" s="23"/>
      <c r="B26" s="22" t="s">
        <v>14</v>
      </c>
      <c r="C26" s="22" t="s">
        <v>8</v>
      </c>
      <c r="D26" s="24" t="s">
        <v>8</v>
      </c>
      <c r="E26" s="1" t="s">
        <v>8</v>
      </c>
      <c r="F26" s="4">
        <v>878496</v>
      </c>
      <c r="G26" s="3">
        <v>0.90008200000000005</v>
      </c>
      <c r="H26" s="3">
        <v>1.23994213333333E-3</v>
      </c>
    </row>
    <row r="27" spans="1:16" x14ac:dyDescent="0.25">
      <c r="A27" s="23"/>
      <c r="B27" s="23"/>
      <c r="C27" s="23"/>
      <c r="D27" s="25"/>
      <c r="E27" s="1" t="s">
        <v>10</v>
      </c>
      <c r="F27" s="4">
        <v>982131</v>
      </c>
      <c r="G27" s="3">
        <v>0.83061399999999996</v>
      </c>
      <c r="H27" s="3">
        <v>0.54216390586666596</v>
      </c>
    </row>
    <row r="28" spans="1:16" x14ac:dyDescent="0.25">
      <c r="A28" s="23"/>
      <c r="B28" s="23"/>
      <c r="C28" s="23"/>
      <c r="D28" s="26"/>
      <c r="E28" s="1" t="s">
        <v>11</v>
      </c>
      <c r="F28" s="4">
        <v>199965</v>
      </c>
      <c r="G28" s="3">
        <v>0.72581799999999996</v>
      </c>
      <c r="H28" s="3">
        <v>0.59334346284444395</v>
      </c>
      <c r="J28" s="17" t="s">
        <v>14</v>
      </c>
    </row>
    <row r="29" spans="1:16" x14ac:dyDescent="0.25">
      <c r="A29" s="23"/>
      <c r="B29" s="23"/>
      <c r="C29" s="23"/>
      <c r="D29" s="22" t="s">
        <v>16</v>
      </c>
      <c r="E29" s="1" t="s">
        <v>8</v>
      </c>
      <c r="F29" s="14" t="s">
        <v>19</v>
      </c>
      <c r="G29" s="15" t="s">
        <v>19</v>
      </c>
      <c r="H29" s="15" t="s">
        <v>19</v>
      </c>
      <c r="J29" t="s">
        <v>20</v>
      </c>
      <c r="K29" s="16">
        <f>AVERAGE(H26:H37)</f>
        <v>0.28632055298148118</v>
      </c>
      <c r="O29" s="16"/>
      <c r="P29" s="16"/>
    </row>
    <row r="30" spans="1:16" x14ac:dyDescent="0.25">
      <c r="A30" s="23"/>
      <c r="B30" s="23"/>
      <c r="C30" s="23"/>
      <c r="D30" s="23"/>
      <c r="E30" s="1" t="s">
        <v>10</v>
      </c>
      <c r="F30" s="14" t="s">
        <v>19</v>
      </c>
      <c r="G30" s="15" t="s">
        <v>19</v>
      </c>
      <c r="H30" s="15" t="s">
        <v>19</v>
      </c>
      <c r="J30" t="s">
        <v>21</v>
      </c>
      <c r="K30" s="16">
        <f>MAX(H26:H37)</f>
        <v>0.59334346284444395</v>
      </c>
      <c r="O30" s="16"/>
      <c r="P30" s="16"/>
    </row>
    <row r="31" spans="1:16" x14ac:dyDescent="0.25">
      <c r="A31" s="23"/>
      <c r="B31" s="23"/>
      <c r="C31" s="27"/>
      <c r="D31" s="27"/>
      <c r="E31" s="1" t="s">
        <v>11</v>
      </c>
      <c r="F31" s="14" t="s">
        <v>19</v>
      </c>
      <c r="G31" s="15" t="s">
        <v>19</v>
      </c>
      <c r="H31" s="15" t="s">
        <v>19</v>
      </c>
      <c r="J31" t="s">
        <v>27</v>
      </c>
      <c r="K31" s="16">
        <f>STDEV(H26:H37)</f>
        <v>0.29037677803123368</v>
      </c>
    </row>
    <row r="32" spans="1:16" x14ac:dyDescent="0.25">
      <c r="A32" s="23"/>
      <c r="B32" s="23"/>
      <c r="C32" s="22" t="s">
        <v>12</v>
      </c>
      <c r="D32" s="24" t="s">
        <v>8</v>
      </c>
      <c r="E32" s="1" t="s">
        <v>8</v>
      </c>
      <c r="F32" s="4">
        <v>80104</v>
      </c>
      <c r="G32" s="3">
        <v>0.90200999999999998</v>
      </c>
      <c r="H32" s="3">
        <v>6.8565885600000001E-2</v>
      </c>
    </row>
    <row r="33" spans="1:8" x14ac:dyDescent="0.25">
      <c r="A33" s="23"/>
      <c r="B33" s="23"/>
      <c r="C33" s="23"/>
      <c r="D33" s="25"/>
      <c r="E33" s="1" t="s">
        <v>10</v>
      </c>
      <c r="F33" s="4">
        <v>342103</v>
      </c>
      <c r="G33" s="3">
        <v>0.83795900000000001</v>
      </c>
      <c r="H33" s="3">
        <v>0.51261012144444396</v>
      </c>
    </row>
    <row r="34" spans="1:8" x14ac:dyDescent="0.25">
      <c r="A34" s="23"/>
      <c r="B34" s="23"/>
      <c r="C34" s="23"/>
      <c r="D34" s="26"/>
      <c r="E34" s="1" t="s">
        <v>11</v>
      </c>
      <c r="F34" s="4">
        <v>10</v>
      </c>
      <c r="G34" s="3">
        <v>0.9</v>
      </c>
      <c r="H34" s="3">
        <v>0</v>
      </c>
    </row>
    <row r="35" spans="1:8" x14ac:dyDescent="0.25">
      <c r="A35" s="23"/>
      <c r="B35" s="23"/>
      <c r="C35" s="23"/>
      <c r="D35" s="22" t="s">
        <v>16</v>
      </c>
      <c r="E35" s="1" t="s">
        <v>8</v>
      </c>
      <c r="F35" s="14" t="s">
        <v>19</v>
      </c>
      <c r="G35" s="15" t="s">
        <v>19</v>
      </c>
      <c r="H35" s="15" t="s">
        <v>19</v>
      </c>
    </row>
    <row r="36" spans="1:8" x14ac:dyDescent="0.25">
      <c r="A36" s="23"/>
      <c r="B36" s="23"/>
      <c r="C36" s="23"/>
      <c r="D36" s="23"/>
      <c r="E36" s="1" t="s">
        <v>10</v>
      </c>
      <c r="F36" s="14" t="s">
        <v>19</v>
      </c>
      <c r="G36" s="15" t="s">
        <v>19</v>
      </c>
      <c r="H36" s="15" t="s">
        <v>19</v>
      </c>
    </row>
    <row r="37" spans="1:8" x14ac:dyDescent="0.25">
      <c r="A37" s="27"/>
      <c r="B37" s="27"/>
      <c r="C37" s="27"/>
      <c r="D37" s="27"/>
      <c r="E37" s="1" t="s">
        <v>11</v>
      </c>
      <c r="F37" s="14" t="s">
        <v>19</v>
      </c>
      <c r="G37" s="15" t="s">
        <v>19</v>
      </c>
      <c r="H37" s="15" t="s">
        <v>19</v>
      </c>
    </row>
    <row r="38" spans="1:8" x14ac:dyDescent="0.25">
      <c r="H38" s="11">
        <f>MAX(H2:H37)</f>
        <v>0.59682327546666603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tabSelected="1" workbookViewId="0">
      <selection activeCell="Q14" sqref="Q14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7" t="s">
        <v>0</v>
      </c>
      <c r="B1" s="8" t="s">
        <v>2</v>
      </c>
      <c r="C1" s="8" t="s">
        <v>3</v>
      </c>
      <c r="D1" s="8" t="s">
        <v>1</v>
      </c>
      <c r="E1" s="7" t="s">
        <v>3</v>
      </c>
      <c r="F1" s="8" t="s">
        <v>4</v>
      </c>
      <c r="G1" s="9" t="s">
        <v>5</v>
      </c>
      <c r="H1" s="10" t="s">
        <v>6</v>
      </c>
      <c r="J1" t="s">
        <v>22</v>
      </c>
      <c r="M1" t="s">
        <v>20</v>
      </c>
      <c r="N1" s="16">
        <f>AVERAGE(H2:H7,H14:H19,H26:H31)</f>
        <v>0.31257815291296254</v>
      </c>
      <c r="O1" t="s">
        <v>27</v>
      </c>
      <c r="P1" s="16">
        <f>STDEV(H2:H7,H14:H19,H26:H31)</f>
        <v>0.19532599203330533</v>
      </c>
    </row>
    <row r="2" spans="1:19" x14ac:dyDescent="0.25">
      <c r="A2" s="22" t="s">
        <v>15</v>
      </c>
      <c r="B2" s="22" t="s">
        <v>8</v>
      </c>
      <c r="C2" s="28" t="s">
        <v>8</v>
      </c>
      <c r="D2" s="29" t="s">
        <v>8</v>
      </c>
      <c r="E2" s="1" t="s">
        <v>8</v>
      </c>
      <c r="F2" s="4">
        <v>1000000</v>
      </c>
      <c r="G2" s="3">
        <v>0.88701700000000006</v>
      </c>
      <c r="H2" s="3">
        <v>0.13353994224444399</v>
      </c>
      <c r="M2" t="s">
        <v>21</v>
      </c>
      <c r="N2" s="16">
        <f>MAX(H2:H7,H14:H19,H26:H31)</f>
        <v>0.52503401986666598</v>
      </c>
    </row>
    <row r="3" spans="1:19" x14ac:dyDescent="0.25">
      <c r="A3" s="23"/>
      <c r="B3" s="23"/>
      <c r="C3" s="23"/>
      <c r="D3" s="25"/>
      <c r="E3" s="1" t="s">
        <v>10</v>
      </c>
      <c r="F3" s="4">
        <v>1351028</v>
      </c>
      <c r="G3" s="3">
        <v>0.77481900000000004</v>
      </c>
      <c r="H3" s="3">
        <v>0.38860958899999998</v>
      </c>
      <c r="M3" s="17" t="s">
        <v>8</v>
      </c>
    </row>
    <row r="4" spans="1:19" x14ac:dyDescent="0.25">
      <c r="A4" s="23"/>
      <c r="B4" s="23"/>
      <c r="C4" s="23"/>
      <c r="D4" s="26"/>
      <c r="E4" s="1" t="s">
        <v>11</v>
      </c>
      <c r="F4" s="4">
        <v>199961</v>
      </c>
      <c r="G4" s="3">
        <v>0.65212199999999998</v>
      </c>
      <c r="H4" s="3">
        <v>0.49076971618888798</v>
      </c>
      <c r="J4" s="17" t="s">
        <v>8</v>
      </c>
      <c r="P4" t="s">
        <v>20</v>
      </c>
      <c r="Q4" s="16">
        <f>AVERAGE(H2,H5,H8,H11,H14,H17,H20,H23,H26,H29,H32,H35)</f>
        <v>0.1028735917244443</v>
      </c>
      <c r="R4" s="17" t="s">
        <v>8</v>
      </c>
      <c r="S4" s="16"/>
    </row>
    <row r="5" spans="1:19" x14ac:dyDescent="0.25">
      <c r="A5" s="23"/>
      <c r="B5" s="23"/>
      <c r="C5" s="23"/>
      <c r="D5" s="22" t="s">
        <v>16</v>
      </c>
      <c r="E5" s="1" t="s">
        <v>8</v>
      </c>
      <c r="F5" s="4">
        <v>1000000</v>
      </c>
      <c r="G5" s="3">
        <v>0.88748300000000002</v>
      </c>
      <c r="H5" s="3">
        <v>0.1248973068</v>
      </c>
      <c r="J5" t="s">
        <v>20</v>
      </c>
      <c r="K5" s="16">
        <f>AVERAGE(H2:H13)</f>
        <v>0.29226085890201986</v>
      </c>
      <c r="M5" t="s">
        <v>20</v>
      </c>
      <c r="N5" s="16">
        <f>AVERAGE(H8:H13,H20:H25,H32:H37)</f>
        <v>0.31324996005897393</v>
      </c>
      <c r="P5" t="s">
        <v>20</v>
      </c>
      <c r="Q5" s="16">
        <f>AVERAGE(H3,H6,H9,H12,H15,H18,H21,H24,H27,H30,H33,H36)</f>
        <v>0.38612154263055493</v>
      </c>
      <c r="R5" s="17" t="s">
        <v>10</v>
      </c>
    </row>
    <row r="6" spans="1:19" x14ac:dyDescent="0.25">
      <c r="A6" s="23"/>
      <c r="B6" s="23"/>
      <c r="C6" s="23"/>
      <c r="D6" s="23"/>
      <c r="E6" s="1" t="s">
        <v>10</v>
      </c>
      <c r="F6" s="4">
        <v>1350241</v>
      </c>
      <c r="G6" s="3">
        <v>0.77592000000000005</v>
      </c>
      <c r="H6" s="3">
        <v>0.37946079639999902</v>
      </c>
      <c r="J6" t="s">
        <v>21</v>
      </c>
      <c r="K6" s="16">
        <f>MAX(H2:H13)</f>
        <v>0.49076971618888798</v>
      </c>
      <c r="M6" t="s">
        <v>21</v>
      </c>
      <c r="N6" s="16">
        <f>MAX(H8:H13,H20:H25,H32:H37)</f>
        <v>0.52101366668888804</v>
      </c>
      <c r="P6" t="s">
        <v>20</v>
      </c>
      <c r="Q6" s="16">
        <f>AVERAGE(H4,H7,H10,H13,H16,H19,H22,H25,H28,H31,H34,H37)</f>
        <v>0.44849575604320929</v>
      </c>
      <c r="R6" s="17" t="s">
        <v>11</v>
      </c>
    </row>
    <row r="7" spans="1:19" x14ac:dyDescent="0.25">
      <c r="A7" s="23"/>
      <c r="B7" s="23"/>
      <c r="C7" s="27"/>
      <c r="D7" s="27"/>
      <c r="E7" s="1" t="s">
        <v>11</v>
      </c>
      <c r="F7" s="4">
        <v>200157</v>
      </c>
      <c r="G7" s="3">
        <v>0.65707700000000002</v>
      </c>
      <c r="H7" s="3">
        <v>0.48985081473333297</v>
      </c>
      <c r="J7" t="s">
        <v>27</v>
      </c>
      <c r="K7" s="16">
        <f>STDEV(H2:H13)</f>
        <v>0.15910172746651721</v>
      </c>
      <c r="M7" s="17" t="s">
        <v>12</v>
      </c>
    </row>
    <row r="8" spans="1:19" x14ac:dyDescent="0.25">
      <c r="A8" s="23"/>
      <c r="B8" s="23"/>
      <c r="C8" s="22" t="s">
        <v>12</v>
      </c>
      <c r="D8" s="24" t="s">
        <v>8</v>
      </c>
      <c r="E8" s="1" t="s">
        <v>8</v>
      </c>
      <c r="F8" s="4">
        <v>327863</v>
      </c>
      <c r="G8" s="3">
        <v>0.84884999999999999</v>
      </c>
      <c r="H8" s="3">
        <v>0.23540060032222199</v>
      </c>
      <c r="M8" t="s">
        <v>27</v>
      </c>
      <c r="N8" s="16">
        <f>STDEV(H8:H13,H20:H25,H32:H37)</f>
        <v>0.16462169548640906</v>
      </c>
      <c r="P8" t="s">
        <v>21</v>
      </c>
      <c r="Q8" s="16">
        <f>MAX(H2,H5,H8,H11,H14,H17,H20,H23,H26,H29,H32,H35)</f>
        <v>0.23540060032222199</v>
      </c>
      <c r="R8" s="17" t="s">
        <v>8</v>
      </c>
    </row>
    <row r="9" spans="1:19" x14ac:dyDescent="0.25">
      <c r="A9" s="23"/>
      <c r="B9" s="23"/>
      <c r="C9" s="23"/>
      <c r="D9" s="25"/>
      <c r="E9" s="1" t="s">
        <v>10</v>
      </c>
      <c r="F9" s="4">
        <v>754740</v>
      </c>
      <c r="G9" s="3">
        <v>0.734734</v>
      </c>
      <c r="H9" s="3">
        <v>0.37446161119999999</v>
      </c>
      <c r="P9" t="s">
        <v>21</v>
      </c>
      <c r="Q9" s="16">
        <f>MAX(H3,H6,H9,H12,H15,H18,H21,H24,H27,H30,H33,H36)</f>
        <v>0.43203538993333301</v>
      </c>
      <c r="R9" s="17" t="s">
        <v>10</v>
      </c>
    </row>
    <row r="10" spans="1:19" x14ac:dyDescent="0.25">
      <c r="A10" s="23"/>
      <c r="B10" s="23"/>
      <c r="C10" s="23"/>
      <c r="D10" s="26"/>
      <c r="E10" s="1" t="s">
        <v>11</v>
      </c>
      <c r="F10" s="4">
        <v>10</v>
      </c>
      <c r="G10" s="19"/>
      <c r="H10" s="19"/>
      <c r="P10" t="s">
        <v>21</v>
      </c>
      <c r="Q10" s="16">
        <f>MAX(H4,H7,H10,H13,H16,H19,H22,H25,H28,H31,H34,H37)</f>
        <v>0.52503401986666598</v>
      </c>
      <c r="R10" s="17" t="s">
        <v>11</v>
      </c>
    </row>
    <row r="11" spans="1:19" x14ac:dyDescent="0.25">
      <c r="A11" s="23"/>
      <c r="B11" s="23"/>
      <c r="C11" s="23"/>
      <c r="D11" s="22" t="s">
        <v>16</v>
      </c>
      <c r="E11" s="1" t="s">
        <v>8</v>
      </c>
      <c r="F11" s="4">
        <v>327947</v>
      </c>
      <c r="G11" s="3">
        <v>0.84958100000000003</v>
      </c>
      <c r="H11" s="3">
        <v>0.23148372353333299</v>
      </c>
    </row>
    <row r="12" spans="1:19" x14ac:dyDescent="0.25">
      <c r="A12" s="23"/>
      <c r="B12" s="23"/>
      <c r="C12" s="23"/>
      <c r="D12" s="23"/>
      <c r="E12" s="1" t="s">
        <v>10</v>
      </c>
      <c r="F12" s="4">
        <v>760288</v>
      </c>
      <c r="G12" s="3">
        <v>0.73426000000000002</v>
      </c>
      <c r="H12" s="3">
        <v>0.36639534749999902</v>
      </c>
      <c r="P12" t="s">
        <v>27</v>
      </c>
      <c r="Q12" s="16">
        <f>STDEV(H6,H9,H12,H15,H18,H21,H24,H27,H30,H33,H36,H39)</f>
        <v>3.8310053224418182E-2</v>
      </c>
    </row>
    <row r="13" spans="1:19" x14ac:dyDescent="0.25">
      <c r="A13" s="23"/>
      <c r="B13" s="27"/>
      <c r="C13" s="27"/>
      <c r="D13" s="27"/>
      <c r="E13" s="1" t="s">
        <v>11</v>
      </c>
      <c r="F13" s="4">
        <v>10</v>
      </c>
      <c r="G13" s="3">
        <v>0.9</v>
      </c>
      <c r="H13" s="3">
        <v>0</v>
      </c>
      <c r="P13" t="s">
        <v>27</v>
      </c>
      <c r="Q13" s="16">
        <f t="shared" ref="Q13:Q14" si="0">STDEV(H7,H10,H13,H16,H19,H22,H25,H28,H31,H34,H37,H40)</f>
        <v>0.17965710245523236</v>
      </c>
    </row>
    <row r="14" spans="1:19" x14ac:dyDescent="0.25">
      <c r="A14" s="23"/>
      <c r="B14" s="22" t="s">
        <v>9</v>
      </c>
      <c r="C14" s="22" t="s">
        <v>8</v>
      </c>
      <c r="D14" s="24" t="s">
        <v>8</v>
      </c>
      <c r="E14" s="1" t="s">
        <v>8</v>
      </c>
      <c r="F14" s="4">
        <v>903094</v>
      </c>
      <c r="G14" s="3">
        <v>0.90065600000000001</v>
      </c>
      <c r="H14" s="3">
        <v>2.40430780333333E-2</v>
      </c>
      <c r="P14" t="s">
        <v>27</v>
      </c>
      <c r="Q14" s="16">
        <f t="shared" si="0"/>
        <v>0.16653359305490806</v>
      </c>
    </row>
    <row r="15" spans="1:19" x14ac:dyDescent="0.25">
      <c r="A15" s="23"/>
      <c r="B15" s="23"/>
      <c r="C15" s="23"/>
      <c r="D15" s="25"/>
      <c r="E15" s="1" t="s">
        <v>10</v>
      </c>
      <c r="F15" s="4">
        <v>849438</v>
      </c>
      <c r="G15" s="3">
        <v>0.80541099999999999</v>
      </c>
      <c r="H15" s="3">
        <v>0.34162507253333302</v>
      </c>
    </row>
    <row r="16" spans="1:19" x14ac:dyDescent="0.25">
      <c r="A16" s="23"/>
      <c r="B16" s="23"/>
      <c r="C16" s="23"/>
      <c r="D16" s="26"/>
      <c r="E16" s="1" t="s">
        <v>11</v>
      </c>
      <c r="F16" s="4">
        <v>0.63270400000000004</v>
      </c>
      <c r="G16" s="3">
        <v>0.63477099999999997</v>
      </c>
      <c r="H16" s="18">
        <v>0.52503401986666598</v>
      </c>
      <c r="J16" s="17" t="s">
        <v>9</v>
      </c>
      <c r="N16" s="4">
        <v>157733</v>
      </c>
      <c r="O16" s="3">
        <v>0.63270400000000004</v>
      </c>
      <c r="P16" s="18">
        <v>0.52644306733333301</v>
      </c>
    </row>
    <row r="17" spans="1:17" x14ac:dyDescent="0.25">
      <c r="A17" s="23"/>
      <c r="B17" s="23"/>
      <c r="C17" s="23"/>
      <c r="D17" s="22" t="s">
        <v>16</v>
      </c>
      <c r="E17" s="1" t="s">
        <v>8</v>
      </c>
      <c r="F17" s="4">
        <v>901966</v>
      </c>
      <c r="G17" s="3">
        <v>0.90037299999999998</v>
      </c>
      <c r="H17" s="3">
        <v>1.6715801400000001E-2</v>
      </c>
      <c r="J17" t="s">
        <v>20</v>
      </c>
      <c r="K17" s="16">
        <f>AVERAGE(H14:H25)</f>
        <v>0.3539738257533328</v>
      </c>
    </row>
    <row r="18" spans="1:17" x14ac:dyDescent="0.25">
      <c r="A18" s="23"/>
      <c r="B18" s="23"/>
      <c r="C18" s="23"/>
      <c r="D18" s="23"/>
      <c r="E18" s="1" t="s">
        <v>10</v>
      </c>
      <c r="F18" s="4">
        <v>818533</v>
      </c>
      <c r="G18" s="3">
        <v>0.81835999999999998</v>
      </c>
      <c r="H18" s="3">
        <v>0.309542047777777</v>
      </c>
      <c r="J18" t="s">
        <v>21</v>
      </c>
      <c r="K18" s="16">
        <f>MAX(H14:H25)</f>
        <v>0.52503401986666598</v>
      </c>
    </row>
    <row r="19" spans="1:17" x14ac:dyDescent="0.25">
      <c r="A19" s="23"/>
      <c r="B19" s="23"/>
      <c r="C19" s="27"/>
      <c r="D19" s="27"/>
      <c r="E19" s="1" t="s">
        <v>11</v>
      </c>
      <c r="F19" s="4">
        <v>151560</v>
      </c>
      <c r="G19" s="3">
        <v>0.63258099999999995</v>
      </c>
      <c r="H19" s="3">
        <v>0.51584331919999904</v>
      </c>
      <c r="J19" t="s">
        <v>27</v>
      </c>
      <c r="K19" s="16">
        <f>STDEV(H14:H25)</f>
        <v>0.19301716540450892</v>
      </c>
    </row>
    <row r="20" spans="1:17" x14ac:dyDescent="0.25">
      <c r="A20" s="23"/>
      <c r="B20" s="23"/>
      <c r="C20" s="22" t="s">
        <v>12</v>
      </c>
      <c r="D20" s="24" t="s">
        <v>8</v>
      </c>
      <c r="E20" s="1" t="s">
        <v>8</v>
      </c>
      <c r="F20" s="20"/>
      <c r="G20" s="19"/>
      <c r="H20" s="19"/>
    </row>
    <row r="21" spans="1:17" x14ac:dyDescent="0.25">
      <c r="A21" s="23"/>
      <c r="B21" s="23"/>
      <c r="C21" s="23"/>
      <c r="D21" s="25"/>
      <c r="E21" s="1" t="s">
        <v>10</v>
      </c>
      <c r="F21" s="4">
        <v>449224</v>
      </c>
      <c r="G21" s="3">
        <v>0.75743199999999999</v>
      </c>
      <c r="H21" s="3">
        <v>0.39168062727777703</v>
      </c>
    </row>
    <row r="22" spans="1:17" x14ac:dyDescent="0.25">
      <c r="A22" s="23"/>
      <c r="B22" s="23"/>
      <c r="C22" s="23"/>
      <c r="D22" s="26"/>
      <c r="E22" s="1" t="s">
        <v>11</v>
      </c>
      <c r="F22" s="4">
        <v>106229</v>
      </c>
      <c r="G22" s="3">
        <v>0.63564299999999996</v>
      </c>
      <c r="H22" s="3">
        <v>0.52101366668888804</v>
      </c>
      <c r="O22" t="s">
        <v>23</v>
      </c>
    </row>
    <row r="23" spans="1:17" x14ac:dyDescent="0.25">
      <c r="A23" s="23"/>
      <c r="B23" s="23"/>
      <c r="C23" s="23"/>
      <c r="D23" s="22" t="s">
        <v>16</v>
      </c>
      <c r="E23" s="1" t="s">
        <v>8</v>
      </c>
      <c r="F23" s="20"/>
      <c r="G23" s="19"/>
      <c r="H23" s="19"/>
    </row>
    <row r="24" spans="1:17" x14ac:dyDescent="0.25">
      <c r="A24" s="23"/>
      <c r="B24" s="23"/>
      <c r="C24" s="23"/>
      <c r="D24" s="23"/>
      <c r="E24" s="1" t="s">
        <v>10</v>
      </c>
      <c r="F24" s="4">
        <v>436610</v>
      </c>
      <c r="G24" s="3">
        <v>0.76325100000000001</v>
      </c>
      <c r="H24" s="3">
        <v>0.382171420222222</v>
      </c>
    </row>
    <row r="25" spans="1:17" x14ac:dyDescent="0.25">
      <c r="A25" s="23"/>
      <c r="B25" s="27"/>
      <c r="C25" s="27"/>
      <c r="D25" s="27"/>
      <c r="E25" s="1" t="s">
        <v>11</v>
      </c>
      <c r="F25" s="4">
        <v>101019</v>
      </c>
      <c r="G25" s="3">
        <v>0.63437900000000003</v>
      </c>
      <c r="H25" s="3">
        <v>0.51206920453333304</v>
      </c>
    </row>
    <row r="26" spans="1:17" x14ac:dyDescent="0.25">
      <c r="A26" s="23"/>
      <c r="B26" s="22" t="s">
        <v>14</v>
      </c>
      <c r="C26" s="22" t="s">
        <v>8</v>
      </c>
      <c r="D26" s="24" t="s">
        <v>8</v>
      </c>
      <c r="E26" s="1" t="s">
        <v>8</v>
      </c>
      <c r="F26" s="4">
        <v>878496</v>
      </c>
      <c r="G26" s="3">
        <v>0.90003200000000005</v>
      </c>
      <c r="H26" s="3">
        <v>3.0238799244444399E-2</v>
      </c>
    </row>
    <row r="27" spans="1:17" x14ac:dyDescent="0.25">
      <c r="A27" s="23"/>
      <c r="B27" s="23"/>
      <c r="C27" s="23"/>
      <c r="D27" s="25"/>
      <c r="E27" s="1" t="s">
        <v>10</v>
      </c>
      <c r="F27" s="4">
        <v>981398</v>
      </c>
      <c r="G27" s="3">
        <v>0.80991400000000002</v>
      </c>
      <c r="H27" s="3">
        <v>0.43182048916666599</v>
      </c>
    </row>
    <row r="28" spans="1:17" x14ac:dyDescent="0.25">
      <c r="A28" s="23"/>
      <c r="B28" s="23"/>
      <c r="C28" s="23"/>
      <c r="D28" s="26"/>
      <c r="E28" s="1" t="s">
        <v>11</v>
      </c>
      <c r="F28" s="4">
        <v>199834</v>
      </c>
      <c r="G28" s="3">
        <v>0.65224899999999997</v>
      </c>
      <c r="H28" s="3">
        <v>0.49236783353333302</v>
      </c>
      <c r="J28" s="17" t="s">
        <v>14</v>
      </c>
      <c r="Q28" t="s">
        <v>27</v>
      </c>
    </row>
    <row r="29" spans="1:17" x14ac:dyDescent="0.25">
      <c r="A29" s="23"/>
      <c r="B29" s="23"/>
      <c r="C29" s="23"/>
      <c r="D29" s="22" t="s">
        <v>16</v>
      </c>
      <c r="E29" s="1" t="s">
        <v>8</v>
      </c>
      <c r="F29" s="4">
        <v>878286</v>
      </c>
      <c r="G29" s="3">
        <v>0.89996799999999999</v>
      </c>
      <c r="H29" s="3">
        <v>2.6918040000000001E-2</v>
      </c>
      <c r="J29" t="s">
        <v>20</v>
      </c>
      <c r="K29" s="16">
        <f>AVERAGE(H26:H37)</f>
        <v>0.29440485277444411</v>
      </c>
      <c r="N29" t="s">
        <v>16</v>
      </c>
      <c r="O29" s="16">
        <f>AVERAGE(H5:H7,H11:H13,H17:H19,H23:H25,H29:H31,H35:H37)</f>
        <v>0.29871538565902733</v>
      </c>
      <c r="P29" s="16">
        <f>MAX(H5:H7,H11:H13,H17:H19,H23:H25,H29:H31,H35:H37)</f>
        <v>0.51584331919999904</v>
      </c>
      <c r="Q29" s="16">
        <f>STDEV(H5:H7,H11:H13,H17:H19,H23:H25,H29:H31,H35:H37)</f>
        <v>0.18787314676223327</v>
      </c>
    </row>
    <row r="30" spans="1:17" x14ac:dyDescent="0.25">
      <c r="A30" s="23"/>
      <c r="B30" s="23"/>
      <c r="C30" s="23"/>
      <c r="D30" s="23"/>
      <c r="E30" s="1" t="s">
        <v>10</v>
      </c>
      <c r="F30" s="4">
        <v>976648</v>
      </c>
      <c r="G30" s="3">
        <v>0.81340000000000001</v>
      </c>
      <c r="H30" s="3">
        <v>0.41561685666666598</v>
      </c>
      <c r="J30" t="s">
        <v>21</v>
      </c>
      <c r="K30" s="16">
        <f>MAX(H26:H37)</f>
        <v>0.49236783353333302</v>
      </c>
      <c r="N30" t="s">
        <v>8</v>
      </c>
      <c r="O30" s="16">
        <f>AVERAGE(H2:H4,H8:H10,H14:H16,H20:H22,H26:H28,H32:H34)</f>
        <v>0.32794733751036997</v>
      </c>
      <c r="P30" s="16">
        <f>MAX(H2:H4,H8:H10,H14:H16,H20:H22,H26:H28,H32:H34)</f>
        <v>0.52503401986666598</v>
      </c>
      <c r="Q30" s="16">
        <f>STDEV(H2:H4,H8:H10,H14:H16,H20:H22,H26:H28,H32:H34)</f>
        <v>0.17682413474719333</v>
      </c>
    </row>
    <row r="31" spans="1:17" x14ac:dyDescent="0.25">
      <c r="A31" s="23"/>
      <c r="B31" s="23"/>
      <c r="C31" s="27"/>
      <c r="D31" s="27"/>
      <c r="E31" s="1" t="s">
        <v>11</v>
      </c>
      <c r="F31" s="4">
        <v>199712</v>
      </c>
      <c r="G31" s="3">
        <v>0.65587899999999999</v>
      </c>
      <c r="H31" s="3">
        <v>0.48951322964444399</v>
      </c>
      <c r="J31" t="s">
        <v>27</v>
      </c>
      <c r="K31" s="16">
        <f>STDEV(H26:H37)</f>
        <v>0.20010663211185784</v>
      </c>
    </row>
    <row r="32" spans="1:17" x14ac:dyDescent="0.25">
      <c r="A32" s="23"/>
      <c r="B32" s="23"/>
      <c r="C32" s="22" t="s">
        <v>12</v>
      </c>
      <c r="D32" s="24" t="s">
        <v>8</v>
      </c>
      <c r="E32" s="1" t="s">
        <v>8</v>
      </c>
      <c r="F32" s="4">
        <v>80104</v>
      </c>
      <c r="G32" s="3">
        <v>0.89147100000000001</v>
      </c>
      <c r="H32" s="3">
        <v>0.10656962742222199</v>
      </c>
    </row>
    <row r="33" spans="1:8" x14ac:dyDescent="0.25">
      <c r="A33" s="23"/>
      <c r="B33" s="23"/>
      <c r="C33" s="23"/>
      <c r="D33" s="25"/>
      <c r="E33" s="1" t="s">
        <v>10</v>
      </c>
      <c r="F33" s="4">
        <v>340985</v>
      </c>
      <c r="G33" s="3">
        <v>0.78384500000000001</v>
      </c>
      <c r="H33" s="3">
        <v>0.43203538993333301</v>
      </c>
    </row>
    <row r="34" spans="1:8" x14ac:dyDescent="0.25">
      <c r="A34" s="23"/>
      <c r="B34" s="23"/>
      <c r="C34" s="23"/>
      <c r="D34" s="26"/>
      <c r="E34" s="1" t="s">
        <v>11</v>
      </c>
      <c r="F34" s="4">
        <v>10</v>
      </c>
      <c r="G34" s="19"/>
      <c r="H34" s="19"/>
    </row>
    <row r="35" spans="1:8" x14ac:dyDescent="0.25">
      <c r="A35" s="23"/>
      <c r="B35" s="23"/>
      <c r="C35" s="23"/>
      <c r="D35" s="22" t="s">
        <v>16</v>
      </c>
      <c r="E35" s="1" t="s">
        <v>8</v>
      </c>
      <c r="F35" s="4">
        <v>78203</v>
      </c>
      <c r="G35" s="3">
        <v>0.89147299999999996</v>
      </c>
      <c r="H35" s="3">
        <v>9.8928998244444399E-2</v>
      </c>
    </row>
    <row r="36" spans="1:8" x14ac:dyDescent="0.25">
      <c r="A36" s="23"/>
      <c r="B36" s="23"/>
      <c r="C36" s="23"/>
      <c r="D36" s="23"/>
      <c r="E36" s="1" t="s">
        <v>10</v>
      </c>
      <c r="F36" s="4">
        <v>342429</v>
      </c>
      <c r="G36" s="3">
        <v>0.78527100000000005</v>
      </c>
      <c r="H36" s="3">
        <v>0.42003926388888801</v>
      </c>
    </row>
    <row r="37" spans="1:8" x14ac:dyDescent="0.25">
      <c r="A37" s="27"/>
      <c r="B37" s="27"/>
      <c r="C37" s="27"/>
      <c r="D37" s="27"/>
      <c r="E37" s="1" t="s">
        <v>11</v>
      </c>
      <c r="F37" s="4">
        <v>10</v>
      </c>
      <c r="G37" s="19"/>
      <c r="H37" s="19"/>
    </row>
    <row r="38" spans="1:8" x14ac:dyDescent="0.25">
      <c r="H38" s="11">
        <f>MAX(H2:H37)</f>
        <v>0.52503401986666598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E8B2-E77D-4832-A961-16A0B4461251}">
  <dimension ref="A3:X34"/>
  <sheetViews>
    <sheetView workbookViewId="0">
      <selection activeCell="W18" sqref="W18"/>
    </sheetView>
  </sheetViews>
  <sheetFormatPr defaultRowHeight="15" x14ac:dyDescent="0.25"/>
  <cols>
    <col min="15" max="15" width="9.5703125" bestFit="1" customWidth="1"/>
  </cols>
  <sheetData>
    <row r="3" spans="1:24" x14ac:dyDescent="0.25">
      <c r="T3" t="s">
        <v>25</v>
      </c>
      <c r="U3" t="s">
        <v>26</v>
      </c>
    </row>
    <row r="4" spans="1:24" x14ac:dyDescent="0.25">
      <c r="A4" t="s">
        <v>27</v>
      </c>
      <c r="B4">
        <v>3.8310053224418182E-2</v>
      </c>
      <c r="C4">
        <v>7.6462839114002965E-2</v>
      </c>
      <c r="D4">
        <v>0.18353115134366219</v>
      </c>
      <c r="E4">
        <v>6.9647425111285674E-2</v>
      </c>
      <c r="G4" s="16">
        <f>AVERAGE(B4:E4)</f>
        <v>9.1987867198342246E-2</v>
      </c>
      <c r="H4" t="s">
        <v>20</v>
      </c>
      <c r="I4" t="s">
        <v>8</v>
      </c>
      <c r="J4">
        <v>0.1028735917244443</v>
      </c>
      <c r="K4">
        <v>7.2337368666666443E-2</v>
      </c>
      <c r="L4">
        <v>3.9295395283333243E-2</v>
      </c>
      <c r="M4">
        <v>6.5550827094444389E-2</v>
      </c>
      <c r="O4" s="16">
        <f>AVERAGE(J4:M4)</f>
        <v>7.0014295692222089E-2</v>
      </c>
      <c r="S4" t="s">
        <v>16</v>
      </c>
      <c r="T4">
        <v>0.29871538565902733</v>
      </c>
      <c r="U4">
        <v>0.51584331919999904</v>
      </c>
      <c r="W4" t="s">
        <v>25</v>
      </c>
      <c r="X4" t="s">
        <v>26</v>
      </c>
    </row>
    <row r="5" spans="1:24" x14ac:dyDescent="0.25">
      <c r="A5" t="s">
        <v>27</v>
      </c>
      <c r="B5">
        <v>0.17965710245523236</v>
      </c>
      <c r="C5">
        <v>0.32547445784693596</v>
      </c>
      <c r="D5">
        <v>0.27322797937820559</v>
      </c>
      <c r="E5">
        <v>0.13572287584170575</v>
      </c>
      <c r="G5" s="16">
        <f t="shared" ref="G5:G6" si="0">AVERAGE(B5:E5)</f>
        <v>0.22852060388051992</v>
      </c>
      <c r="H5" t="s">
        <v>20</v>
      </c>
      <c r="I5" t="s">
        <v>10</v>
      </c>
      <c r="J5">
        <v>0.38612154263055493</v>
      </c>
      <c r="K5">
        <v>0.49562195778148094</v>
      </c>
      <c r="L5">
        <v>0.35332211029814786</v>
      </c>
      <c r="M5">
        <v>0.42580633081944397</v>
      </c>
      <c r="O5" s="16">
        <f t="shared" ref="O5:O34" si="1">AVERAGE(J5:M5)</f>
        <v>0.41521798538240695</v>
      </c>
      <c r="S5" t="s">
        <v>16</v>
      </c>
      <c r="T5">
        <v>0.1866351450030862</v>
      </c>
      <c r="U5">
        <v>0.51144791768888798</v>
      </c>
      <c r="W5" s="16">
        <f>AVERAGE(T4:T6)</f>
        <v>0.25229796163366741</v>
      </c>
      <c r="X5" s="16">
        <f>MAX(U4:U6)</f>
        <v>0.58448795019999999</v>
      </c>
    </row>
    <row r="6" spans="1:24" x14ac:dyDescent="0.25">
      <c r="A6" t="s">
        <v>27</v>
      </c>
      <c r="B6">
        <v>0.16653359305490806</v>
      </c>
      <c r="C6">
        <v>0.21959892302233722</v>
      </c>
      <c r="D6">
        <v>0.17910438078893043</v>
      </c>
      <c r="E6">
        <v>0.27276637581985219</v>
      </c>
      <c r="G6" s="16">
        <f t="shared" si="0"/>
        <v>0.20950081817150698</v>
      </c>
      <c r="H6" t="s">
        <v>20</v>
      </c>
      <c r="I6" t="s">
        <v>11</v>
      </c>
      <c r="J6">
        <v>0.44849575604320929</v>
      </c>
      <c r="K6">
        <v>0.39658616498518479</v>
      </c>
      <c r="L6">
        <v>0.3616540530805552</v>
      </c>
      <c r="M6">
        <v>0.28373099285648129</v>
      </c>
      <c r="O6" s="16">
        <f t="shared" si="1"/>
        <v>0.37261674174135762</v>
      </c>
      <c r="S6" t="s">
        <v>16</v>
      </c>
      <c r="T6" s="16">
        <v>0.27154335423888865</v>
      </c>
      <c r="U6" s="16">
        <v>0.58448795019999999</v>
      </c>
      <c r="W6" s="16"/>
      <c r="X6" s="16"/>
    </row>
    <row r="7" spans="1:24" x14ac:dyDescent="0.25">
      <c r="O7" s="16"/>
      <c r="W7" s="16"/>
      <c r="X7" s="16"/>
    </row>
    <row r="8" spans="1:24" x14ac:dyDescent="0.25">
      <c r="H8" t="s">
        <v>21</v>
      </c>
      <c r="I8" t="s">
        <v>8</v>
      </c>
      <c r="J8">
        <v>0.23540060032222199</v>
      </c>
      <c r="K8">
        <v>0.185732194766666</v>
      </c>
      <c r="L8">
        <v>0.195720802366666</v>
      </c>
      <c r="M8">
        <v>0.215382743122222</v>
      </c>
      <c r="O8" s="16">
        <f t="shared" si="1"/>
        <v>0.20805908514444399</v>
      </c>
      <c r="S8" t="s">
        <v>8</v>
      </c>
      <c r="T8" s="16">
        <v>0.34079774703518489</v>
      </c>
      <c r="U8" s="16">
        <v>0.59292380700000002</v>
      </c>
      <c r="W8" s="16"/>
      <c r="X8" s="16"/>
    </row>
    <row r="9" spans="1:24" x14ac:dyDescent="0.25">
      <c r="H9" t="s">
        <v>21</v>
      </c>
      <c r="I9" t="s">
        <v>10</v>
      </c>
      <c r="J9">
        <v>0.43203538993333301</v>
      </c>
      <c r="K9">
        <v>0.54216390586666596</v>
      </c>
      <c r="L9">
        <v>0.53181212173333303</v>
      </c>
      <c r="M9">
        <v>0.57825921628888799</v>
      </c>
      <c r="O9" s="16">
        <f t="shared" si="1"/>
        <v>0.52106765845555492</v>
      </c>
      <c r="S9" t="s">
        <v>8</v>
      </c>
      <c r="T9">
        <v>0.32794733751036997</v>
      </c>
      <c r="U9">
        <v>0.52503401986666598</v>
      </c>
      <c r="W9" s="16">
        <f t="shared" ref="W9" si="2">AVERAGE(T8:T10)</f>
        <v>0.32831921510571987</v>
      </c>
      <c r="X9" s="16">
        <f t="shared" ref="X9" si="3">MAX(U8:U10)</f>
        <v>0.59292380700000002</v>
      </c>
    </row>
    <row r="10" spans="1:24" x14ac:dyDescent="0.25">
      <c r="H10" t="s">
        <v>21</v>
      </c>
      <c r="I10" t="s">
        <v>11</v>
      </c>
      <c r="J10">
        <v>0.52503401986666598</v>
      </c>
      <c r="K10">
        <v>0.59682327546666603</v>
      </c>
      <c r="L10">
        <v>0.58650722099999997</v>
      </c>
      <c r="M10">
        <v>0.59292380700000002</v>
      </c>
      <c r="O10" s="16">
        <f t="shared" si="1"/>
        <v>0.57532208083333303</v>
      </c>
      <c r="S10" t="s">
        <v>8</v>
      </c>
      <c r="T10">
        <v>0.3162125607716047</v>
      </c>
      <c r="U10">
        <v>0.58650722099999997</v>
      </c>
    </row>
    <row r="11" spans="1:24" x14ac:dyDescent="0.25">
      <c r="O11" s="16"/>
    </row>
    <row r="12" spans="1:24" x14ac:dyDescent="0.25">
      <c r="O12" s="16"/>
    </row>
    <row r="13" spans="1:24" x14ac:dyDescent="0.25">
      <c r="O13" s="16"/>
    </row>
    <row r="14" spans="1:24" x14ac:dyDescent="0.25">
      <c r="B14">
        <v>0.19532599203330533</v>
      </c>
      <c r="C14">
        <v>0.26762554185615695</v>
      </c>
      <c r="D14">
        <v>0.25694497812826211</v>
      </c>
      <c r="E14">
        <v>0.25575235427232224</v>
      </c>
      <c r="G14" s="16">
        <f t="shared" ref="G14" si="4">AVERAGE(B14:E14)</f>
        <v>0.24391221657251166</v>
      </c>
      <c r="I14" t="s">
        <v>20</v>
      </c>
      <c r="J14">
        <v>0.31257815291296254</v>
      </c>
      <c r="K14">
        <v>0.36170938532716007</v>
      </c>
      <c r="L14">
        <v>0.27836953391728375</v>
      </c>
      <c r="M14">
        <v>0.33266866002283924</v>
      </c>
      <c r="O14" s="16">
        <f t="shared" si="1"/>
        <v>0.3213314330450614</v>
      </c>
    </row>
    <row r="15" spans="1:24" x14ac:dyDescent="0.25">
      <c r="I15" t="s">
        <v>21</v>
      </c>
      <c r="J15">
        <v>0.52503401986666598</v>
      </c>
      <c r="K15">
        <v>0.59682327546666603</v>
      </c>
      <c r="L15">
        <v>0.58516912626666595</v>
      </c>
      <c r="M15">
        <v>0.5917285269</v>
      </c>
      <c r="O15" s="16">
        <f t="shared" si="1"/>
        <v>0.57468873712499946</v>
      </c>
    </row>
    <row r="16" spans="1:24" x14ac:dyDescent="0.25">
      <c r="I16" t="s">
        <v>8</v>
      </c>
      <c r="O16" s="16"/>
      <c r="S16" t="s">
        <v>27</v>
      </c>
      <c r="T16" t="s">
        <v>27</v>
      </c>
      <c r="U16" t="s">
        <v>27</v>
      </c>
    </row>
    <row r="17" spans="2:23" x14ac:dyDescent="0.25">
      <c r="O17" s="16"/>
      <c r="R17" t="s">
        <v>16</v>
      </c>
      <c r="S17">
        <v>0.18787314676223327</v>
      </c>
      <c r="T17">
        <v>0.21141118563289621</v>
      </c>
      <c r="U17">
        <v>0.24177307517478577</v>
      </c>
      <c r="W17" s="16">
        <f>AVERAGE(S17:U17)</f>
        <v>0.21368580252330507</v>
      </c>
    </row>
    <row r="18" spans="2:23" x14ac:dyDescent="0.25">
      <c r="I18" t="s">
        <v>20</v>
      </c>
      <c r="J18">
        <v>0.31324996005897393</v>
      </c>
      <c r="K18">
        <v>0.28132094229506144</v>
      </c>
      <c r="L18">
        <v>0.22447817185740712</v>
      </c>
      <c r="M18">
        <v>0.28925415994691339</v>
      </c>
      <c r="O18" s="16">
        <f t="shared" si="1"/>
        <v>0.27707580853958896</v>
      </c>
      <c r="R18" t="s">
        <v>8</v>
      </c>
      <c r="S18">
        <v>0.17682413474719333</v>
      </c>
      <c r="T18">
        <v>0.25783995274432475</v>
      </c>
      <c r="U18">
        <v>0.24110729857626426</v>
      </c>
      <c r="W18" s="16">
        <f>AVERAGE(S18:U18)</f>
        <v>0.22525712868926076</v>
      </c>
    </row>
    <row r="19" spans="2:23" x14ac:dyDescent="0.25">
      <c r="B19">
        <v>0.16462169548640906</v>
      </c>
      <c r="C19">
        <v>0.25166711354104843</v>
      </c>
      <c r="D19">
        <v>0.22914370016303157</v>
      </c>
      <c r="E19">
        <v>0.23096278909582635</v>
      </c>
      <c r="G19" s="16">
        <f t="shared" ref="G19" si="5">AVERAGE(B19:E19)</f>
        <v>0.21909882457157884</v>
      </c>
      <c r="I19" t="s">
        <v>21</v>
      </c>
      <c r="J19">
        <v>0.52101366668888804</v>
      </c>
      <c r="K19">
        <v>0.59511748099999995</v>
      </c>
      <c r="L19">
        <v>0.58650722099999997</v>
      </c>
      <c r="M19">
        <v>0.59292380700000002</v>
      </c>
      <c r="O19" s="16">
        <f t="shared" si="1"/>
        <v>0.57389054392222194</v>
      </c>
    </row>
    <row r="20" spans="2:23" x14ac:dyDescent="0.25">
      <c r="I20" t="s">
        <v>12</v>
      </c>
      <c r="O20" s="16"/>
    </row>
    <row r="21" spans="2:23" x14ac:dyDescent="0.25">
      <c r="O21" s="16"/>
    </row>
    <row r="22" spans="2:23" x14ac:dyDescent="0.25">
      <c r="O22" s="16"/>
    </row>
    <row r="23" spans="2:23" x14ac:dyDescent="0.25">
      <c r="O23" s="16"/>
    </row>
    <row r="24" spans="2:23" x14ac:dyDescent="0.25">
      <c r="H24" t="s">
        <v>22</v>
      </c>
      <c r="I24" t="s">
        <v>8</v>
      </c>
      <c r="O24" s="16"/>
    </row>
    <row r="25" spans="2:23" x14ac:dyDescent="0.25">
      <c r="I25" t="s">
        <v>20</v>
      </c>
      <c r="J25">
        <v>0.29226085890201986</v>
      </c>
      <c r="K25">
        <v>0.30914553056481431</v>
      </c>
      <c r="L25">
        <v>0.23886545415555535</v>
      </c>
      <c r="M25">
        <v>0.28794553257037009</v>
      </c>
      <c r="O25" s="16">
        <f t="shared" si="1"/>
        <v>0.28205434404818991</v>
      </c>
    </row>
    <row r="26" spans="2:23" x14ac:dyDescent="0.25">
      <c r="B26">
        <v>0.15910172746651721</v>
      </c>
      <c r="C26">
        <v>0.27338114747372461</v>
      </c>
      <c r="D26">
        <v>0.24954387118120366</v>
      </c>
      <c r="E26">
        <v>0.25333372551763783</v>
      </c>
      <c r="G26" s="16">
        <f t="shared" ref="G26" si="6">AVERAGE(B26:E26)</f>
        <v>0.23384011790977083</v>
      </c>
      <c r="I26" t="s">
        <v>21</v>
      </c>
      <c r="J26">
        <v>0.49076971618888798</v>
      </c>
      <c r="K26">
        <v>0.59682327546666603</v>
      </c>
      <c r="L26">
        <v>0.58266619024444399</v>
      </c>
      <c r="M26">
        <v>0.58937439244444401</v>
      </c>
      <c r="O26" s="16">
        <f t="shared" si="1"/>
        <v>0.56490839358611045</v>
      </c>
    </row>
    <row r="27" spans="2:23" x14ac:dyDescent="0.25">
      <c r="O27" s="16"/>
    </row>
    <row r="28" spans="2:23" x14ac:dyDescent="0.25">
      <c r="I28" t="s">
        <v>9</v>
      </c>
      <c r="O28" s="16"/>
    </row>
    <row r="29" spans="2:23" x14ac:dyDescent="0.25">
      <c r="B29">
        <v>0.19301716540450892</v>
      </c>
      <c r="C29">
        <v>0.24147658760601129</v>
      </c>
      <c r="D29">
        <v>0.23840662260343456</v>
      </c>
      <c r="E29">
        <v>0.2308185037164667</v>
      </c>
      <c r="G29" s="16">
        <f t="shared" ref="G29" si="7">AVERAGE(B29:E29)</f>
        <v>0.22592971983260537</v>
      </c>
      <c r="I29" t="s">
        <v>20</v>
      </c>
      <c r="J29">
        <v>0.3539738257533328</v>
      </c>
      <c r="K29">
        <v>0.36907940788703675</v>
      </c>
      <c r="L29">
        <v>0.29365729867036999</v>
      </c>
      <c r="M29">
        <v>0.33905718992499967</v>
      </c>
      <c r="O29" s="16">
        <f t="shared" si="1"/>
        <v>0.33894193055893479</v>
      </c>
    </row>
    <row r="30" spans="2:23" x14ac:dyDescent="0.25">
      <c r="I30" t="s">
        <v>21</v>
      </c>
      <c r="J30">
        <v>0.52503401986666598</v>
      </c>
      <c r="K30">
        <v>0.59511748099999995</v>
      </c>
      <c r="L30">
        <v>0.58650722099999997</v>
      </c>
      <c r="M30">
        <v>0.59292380700000002</v>
      </c>
      <c r="O30" s="16">
        <f t="shared" si="1"/>
        <v>0.57489563221666651</v>
      </c>
    </row>
    <row r="31" spans="2:23" x14ac:dyDescent="0.25">
      <c r="O31" s="16"/>
    </row>
    <row r="32" spans="2:23" x14ac:dyDescent="0.25">
      <c r="B32">
        <v>0.20010663211185784</v>
      </c>
      <c r="C32">
        <v>0.29037677803123368</v>
      </c>
      <c r="D32">
        <v>0.25172760843683795</v>
      </c>
      <c r="E32">
        <v>0.25470003593595608</v>
      </c>
      <c r="G32" s="16">
        <f t="shared" ref="G32" si="8">AVERAGE(B32:E32)</f>
        <v>0.24922776362897137</v>
      </c>
      <c r="I32" t="s">
        <v>14</v>
      </c>
      <c r="O32" s="16"/>
    </row>
    <row r="33" spans="9:15" x14ac:dyDescent="0.25">
      <c r="I33" t="s">
        <v>20</v>
      </c>
      <c r="J33">
        <v>0.29440485277444411</v>
      </c>
      <c r="K33">
        <v>0.28632055298148118</v>
      </c>
      <c r="L33">
        <v>0.22174880583611098</v>
      </c>
      <c r="M33">
        <v>0.29150892941574053</v>
      </c>
      <c r="O33" s="16">
        <f t="shared" si="1"/>
        <v>0.27349578525194418</v>
      </c>
    </row>
    <row r="34" spans="9:15" x14ac:dyDescent="0.25">
      <c r="I34" t="s">
        <v>21</v>
      </c>
      <c r="J34">
        <v>0.49236783353333302</v>
      </c>
      <c r="K34">
        <v>0.59334346284444395</v>
      </c>
      <c r="L34">
        <v>0.58482427791111102</v>
      </c>
      <c r="M34">
        <v>0.58448795019999999</v>
      </c>
      <c r="O34" s="16">
        <f t="shared" si="1"/>
        <v>0.56375588112222197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RF</vt:lpstr>
      <vt:lpstr>PCARD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2021-05-21T11:53:24Z</dcterms:modified>
</cp:coreProperties>
</file>