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21aca701fcad17/Documentos/CURSOS/EXCEL_COURSERA/"/>
    </mc:Choice>
  </mc:AlternateContent>
  <xr:revisionPtr revIDLastSave="0" documentId="8_{FFC0B699-DB03-4D89-91B2-732778C06DC6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Sheet1" sheetId="2" r:id="rId1"/>
    <sheet name="Ejercicio 3" sheetId="1" r:id="rId2"/>
  </sheets>
  <definedNames>
    <definedName name="_xlnm._FilterDatabase" localSheetId="1" hidden="1">'Ejercicio 3'!$B$2:$K$109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Q21" i="1"/>
  <c r="P21" i="1"/>
  <c r="K109" i="1" l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<sst xmlns="http://schemas.openxmlformats.org/spreadsheetml/2006/main" count="569" uniqueCount="54">
  <si>
    <t>FECHA</t>
  </si>
  <si>
    <t>CÓDIGO DEL PRODUCTO</t>
  </si>
  <si>
    <t>DENOMINACIÓN DEL PRODUCTO</t>
  </si>
  <si>
    <t>CÓDIGO DEL CLIENTE</t>
  </si>
  <si>
    <t>CLIENTE</t>
  </si>
  <si>
    <t>ZONA</t>
  </si>
  <si>
    <t>LOCALIDAD</t>
  </si>
  <si>
    <t>CANTIDAD VENDIDA</t>
  </si>
  <si>
    <t>PRECIO DE VENTA</t>
  </si>
  <si>
    <t>TOTAL VENDIDO</t>
  </si>
  <si>
    <t>DESAFÍOS A RESOLVER</t>
  </si>
  <si>
    <t>CD2</t>
  </si>
  <si>
    <t>Carbonato de calcio</t>
  </si>
  <si>
    <t>Raúl Gandín S.A.</t>
  </si>
  <si>
    <t>01</t>
  </si>
  <si>
    <t>Olimpia</t>
  </si>
  <si>
    <t>En función de los datos suministrados realizar lo que se detalla a continuación:</t>
  </si>
  <si>
    <t>FX3</t>
  </si>
  <si>
    <t>Bromato de sodio</t>
  </si>
  <si>
    <t>Laboratorio ABC</t>
  </si>
  <si>
    <t>03</t>
  </si>
  <si>
    <t>Esparta</t>
  </si>
  <si>
    <t>AG4</t>
  </si>
  <si>
    <t>Cloruro de potasio</t>
  </si>
  <si>
    <t>Miguel Peirone</t>
  </si>
  <si>
    <t>02</t>
  </si>
  <si>
    <t>Atenas</t>
  </si>
  <si>
    <t>CD1</t>
  </si>
  <si>
    <t>Carbonato de sodio</t>
  </si>
  <si>
    <t>Sara Esther Antúnez</t>
  </si>
  <si>
    <t>Tebas</t>
  </si>
  <si>
    <t>FX2</t>
  </si>
  <si>
    <t>Bromato de calcio</t>
  </si>
  <si>
    <t>Laboratorio XYZ</t>
  </si>
  <si>
    <t>Corinto</t>
  </si>
  <si>
    <t>AG2</t>
  </si>
  <si>
    <t>Cloruro de magnesio</t>
  </si>
  <si>
    <t>Jorge Valdivia</t>
  </si>
  <si>
    <t>Francisco Ruiz y Cía.</t>
  </si>
  <si>
    <t>Marathon</t>
  </si>
  <si>
    <t>Dato: La columna "Total Vendido", tiene incluido el iva del 21%</t>
  </si>
  <si>
    <t>Además que sea posible filtrar por localidad.</t>
  </si>
  <si>
    <t>a) Incorporar una nueva columna a la base de datos que se denomine "Monto de Iva" e insertar una formula que permita calcular el monto de iva.</t>
  </si>
  <si>
    <t>c) Agregar a la tabla dinámica el monto de venta neto en dólares</t>
  </si>
  <si>
    <t>d) Dar formato a la tabla dinámica, incorporando un estilo y formato de dólares a los números</t>
  </si>
  <si>
    <t>b) Insertar una tabla dinámica teniendo en cuenta todas las columnas de la base de datos, que muestre el monto vendido en dólares a cada cliente.</t>
  </si>
  <si>
    <t>Monto iva</t>
  </si>
  <si>
    <t>Row Labels</t>
  </si>
  <si>
    <t>Grand Total</t>
  </si>
  <si>
    <t>Sum of TOTAL VENDIDO</t>
  </si>
  <si>
    <t>Sum of Monto iva</t>
  </si>
  <si>
    <t>(All)</t>
  </si>
  <si>
    <t>USD</t>
  </si>
  <si>
    <t>Sum of 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</si>
</sst>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0_ ;[Red]\-0\ "/>
    <numFmt numFmtId="165" formatCode="_-* #,##0.00\ &quot;€&quot;_-;\-* #,##0.00\ &quot;€&quot;_-;_-* &quot;-&quot;??\ &quot;€&quot;_-;_-@_-"/>
    <numFmt numFmtId="166" formatCode="_-[$$-2C0A]* #,##0.00_-;\-[$$-2C0A]* #,##0.00_-;_-[$$-2C0A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sto MT"/>
      <family val="1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quotePrefix="1" applyAlignment="1">
      <alignment horizontal="left"/>
    </xf>
    <xf numFmtId="14" fontId="0" fillId="0" borderId="0" xfId="0" applyNumberFormat="1"/>
    <xf numFmtId="0" fontId="3" fillId="0" borderId="0" xfId="0" quotePrefix="1" applyFont="1" applyAlignment="1">
      <alignment vertical="top"/>
    </xf>
    <xf numFmtId="0" fontId="3" fillId="0" borderId="0" xfId="0" applyFont="1" applyAlignment="1">
      <alignment vertical="top"/>
    </xf>
    <xf numFmtId="14" fontId="0" fillId="0" borderId="0" xfId="0" applyNumberFormat="1" applyBorder="1"/>
    <xf numFmtId="14" fontId="0" fillId="0" borderId="0" xfId="0" applyNumberFormat="1" applyBorder="1" applyAlignment="1"/>
    <xf numFmtId="0" fontId="0" fillId="0" borderId="0" xfId="0" applyBorder="1" applyAlignment="1"/>
    <xf numFmtId="164" fontId="0" fillId="0" borderId="0" xfId="0" applyNumberFormat="1" applyBorder="1" applyAlignment="1"/>
    <xf numFmtId="166" fontId="0" fillId="0" borderId="0" xfId="1" applyNumberFormat="1" applyFont="1" applyBorder="1" applyAlignment="1"/>
    <xf numFmtId="164" fontId="0" fillId="0" borderId="0" xfId="0" applyNumberFormat="1" applyFill="1" applyBorder="1" applyAlignment="1"/>
    <xf numFmtId="0" fontId="2" fillId="2" borderId="0" xfId="0" applyFont="1" applyFill="1" applyBorder="1" applyAlignment="1">
      <alignment horizontal="center" vertical="center"/>
    </xf>
    <xf numFmtId="42" fontId="2" fillId="2" borderId="0" xfId="2" applyFont="1" applyFill="1" applyBorder="1" applyAlignment="1">
      <alignment horizontal="center" vertical="center"/>
    </xf>
    <xf numFmtId="42" fontId="0" fillId="0" borderId="0" xfId="2" applyFont="1" applyBorder="1" applyAlignment="1"/>
    <xf numFmtId="0" fontId="3" fillId="2" borderId="0" xfId="0" applyFont="1" applyFill="1" applyBorder="1" applyAlignment="1">
      <alignment horizontal="center" vertical="center"/>
    </xf>
    <xf numFmtId="0" fontId="0" fillId="0" borderId="0" xfId="0" pivotButton="1"/>
    <xf numFmtId="42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</cellXfs>
  <cellStyles count="3">
    <cellStyle name="Currency" xfId="1" builtinId="4"/>
    <cellStyle name="Currency [0]" xfId="2" builtinId="7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 &quot;$&quot;* #,##0_ ;_ &quot;$&quot;* \-#,##0_ ;_ &quot;$&quot;* &quot;-&quot;_ ;_ @_ "/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$-2C0A]* #,##0.00_-;\-[$$-2C0A]* #,##0.00_-;_-[$$-2C0A]* &quot;-&quot;??_-;_-@_-"/>
      <alignment textRotation="0" wrapText="0" indent="0" justifyLastLine="0" shrinkToFit="0" readingOrder="0"/>
    </dxf>
    <dxf>
      <numFmt numFmtId="164" formatCode="0_ ;[Red]\-0\ 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sto MT"/>
        <family val="1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 sepulveda" refreshedDate="44016.692032870371" createdVersion="6" refreshedVersion="6" minRefreshableVersion="3" recordCount="107" xr:uid="{F569CF09-47AA-4A77-8303-EEDDDF22BF22}">
  <cacheSource type="worksheet">
    <worksheetSource name="Table1"/>
  </cacheSource>
  <cacheFields count="12">
    <cacheField name="FECHA" numFmtId="14">
      <sharedItems containsSemiMixedTypes="0" containsNonDate="0" containsDate="1" containsString="0" minDate="2016-06-03T00:00:00" maxDate="2016-07-28T00:00:00"/>
    </cacheField>
    <cacheField name="CÓDIGO DEL PRODUCTO" numFmtId="0">
      <sharedItems/>
    </cacheField>
    <cacheField name="DENOMINACIÓN DEL PRODUCTO" numFmtId="0">
      <sharedItems/>
    </cacheField>
    <cacheField name="CÓDIGO DEL CLIENTE" numFmtId="0">
      <sharedItems containsSemiMixedTypes="0" containsString="0" containsNumber="1" containsInteger="1" minValue="32" maxValue="38"/>
    </cacheField>
    <cacheField name="CLIENTE" numFmtId="0">
      <sharedItems count="7">
        <s v="Raúl Gandín S.A."/>
        <s v="Laboratorio ABC"/>
        <s v="Miguel Peirone"/>
        <s v="Sara Esther Antúnez"/>
        <s v="Laboratorio XYZ"/>
        <s v="Jorge Valdivia"/>
        <s v="Francisco Ruiz y Cía."/>
      </sharedItems>
    </cacheField>
    <cacheField name="ZONA" numFmtId="0">
      <sharedItems/>
    </cacheField>
    <cacheField name="LOCALIDAD" numFmtId="0">
      <sharedItems count="6">
        <s v="Olimpia"/>
        <s v="Esparta"/>
        <s v="Atenas"/>
        <s v="Tebas"/>
        <s v="Corinto"/>
        <s v="Marathon"/>
      </sharedItems>
    </cacheField>
    <cacheField name="CANTIDAD VENDIDA" numFmtId="164">
      <sharedItems containsSemiMixedTypes="0" containsString="0" containsNumber="1" containsInteger="1" minValue="-20" maxValue="240"/>
    </cacheField>
    <cacheField name="PRECIO DE VENTA" numFmtId="166">
      <sharedItems containsSemiMixedTypes="0" containsString="0" containsNumber="1" minValue="29.87" maxValue="81" count="17">
        <n v="54.89"/>
        <n v="65"/>
        <n v="45"/>
        <n v="35"/>
        <n v="55.25"/>
        <n v="80"/>
        <n v="29.98"/>
        <n v="64"/>
        <n v="37"/>
        <n v="29.87"/>
        <n v="55.15"/>
        <n v="78"/>
        <n v="66"/>
        <n v="46"/>
        <n v="30.11"/>
        <n v="81"/>
        <n v="38"/>
      </sharedItems>
    </cacheField>
    <cacheField name="TOTAL VENDIDO" numFmtId="42">
      <sharedItems containsSemiMixedTypes="0" containsString="0" containsNumber="1" minValue="-1600" maxValue="13650" count="67">
        <n v="8233.5"/>
        <n v="7800"/>
        <n v="8550"/>
        <n v="4200"/>
        <n v="5525"/>
        <n v="7200"/>
        <n v="5850"/>
        <n v="-599.6"/>
        <n v="10350"/>
        <n v="8320"/>
        <n v="5550"/>
        <n v="5376.6"/>
        <n v="-827.25"/>
        <n v="4680"/>
        <n v="7260"/>
        <n v="9660"/>
        <n v="1505.5"/>
        <n v="4050"/>
        <n v="9120"/>
        <n v="6500"/>
        <n v="5489"/>
        <n v="4391.2"/>
        <n v="1600"/>
        <n v="2600"/>
        <n v="2250"/>
        <n v="2398.4"/>
        <n v="-1600"/>
        <n v="1400"/>
        <n v="1950"/>
        <n v="1798.8"/>
        <n v="8100"/>
        <n v="13650"/>
        <n v="4550"/>
        <n v="3600"/>
        <n v="3150"/>
        <n v="6037.9"/>
        <n v="9600"/>
        <n v="9100"/>
        <n v="4497"/>
        <n v="1350"/>
        <n v="1750"/>
        <n v="2098.6"/>
        <n v="1097.8"/>
        <n v="299.8"/>
        <n v="1050"/>
        <n v="1499"/>
        <n v="3842.3"/>
        <n v="4500"/>
        <n v="5200"/>
        <n v="-900"/>
        <n v="1646.7"/>
        <n v="4800"/>
        <n v="11700"/>
        <n v="6295.8"/>
        <n v="2800"/>
        <n v="5696.2"/>
        <n v="6586.8"/>
        <n v="2998"/>
        <n v="-700"/>
        <n v="6895.4000000000005"/>
        <n v="7135.7"/>
        <n v="12000"/>
        <n v="-675"/>
        <n v="8800"/>
        <n v="11526.9"/>
        <n v="10400"/>
        <n v="9750"/>
      </sharedItems>
    </cacheField>
    <cacheField name="Monto iva" numFmtId="42">
      <sharedItems containsSemiMixedTypes="0" containsString="0" containsNumber="1" minValue="-277.68595041322317" maxValue="2369.0082644628101" count="67">
        <n v="1428.9545454545453"/>
        <n v="1353.7190082644629"/>
        <n v="1483.8842975206612"/>
        <n v="728.9256198347108"/>
        <n v="958.88429752066122"/>
        <n v="1249.5867768595042"/>
        <n v="1015.2892561983472"/>
        <n v="-104.06280991735537"/>
        <n v="1796.2809917355373"/>
        <n v="1443.9669421487604"/>
        <n v="963.22314049586782"/>
        <n v="933.12892561983472"/>
        <n v="-143.57231404958677"/>
        <n v="812.23140495867767"/>
        <n v="1260"/>
        <n v="1676.5289256198346"/>
        <n v="261.28512396694214"/>
        <n v="702.89256198347107"/>
        <n v="1582.8099173553719"/>
        <n v="1128.0991735537191"/>
        <n v="952.63636363636374"/>
        <n v="762.10909090909092"/>
        <n v="277.68595041322317"/>
        <n v="451.23966942148763"/>
        <n v="390.49586776859508"/>
        <n v="416.25123966942147"/>
        <n v="-277.68595041322317"/>
        <n v="242.97520661157026"/>
        <n v="338.42975206611573"/>
        <n v="312.1884297520661"/>
        <n v="1405.7851239669421"/>
        <n v="2369.0082644628101"/>
        <n v="789.66942148760336"/>
        <n v="624.7933884297521"/>
        <n v="546.69421487603313"/>
        <n v="1047.8999999999999"/>
        <n v="1666.1157024793388"/>
        <n v="1579.3388429752067"/>
        <n v="780.47107438016531"/>
        <n v="234.29752066115702"/>
        <n v="303.71900826446284"/>
        <n v="364.21983471074378"/>
        <n v="190.52727272727273"/>
        <n v="52.031404958677683"/>
        <n v="182.2314049586777"/>
        <n v="260.15702479338842"/>
        <n v="666.84545454545457"/>
        <n v="780.99173553719015"/>
        <n v="902.47933884297527"/>
        <n v="-156.19834710743802"/>
        <n v="285.79090909090911"/>
        <n v="833.05785123966939"/>
        <n v="2030.5785123966944"/>
        <n v="1092.6595041322314"/>
        <n v="485.95041322314052"/>
        <n v="988.59669421487604"/>
        <n v="1143.1636363636364"/>
        <n v="520.31404958677683"/>
        <n v="-121.48760330578513"/>
        <n v="1196.7223140495869"/>
        <n v="1238.4272727272726"/>
        <n v="2082.6446280991736"/>
        <n v="-117.14876033057851"/>
        <n v="1527.2727272727273"/>
        <n v="2000.5363636363636"/>
        <n v="1804.9586776859505"/>
        <n v="1692.1487603305786"/>
      </sharedItems>
    </cacheField>
    <cacheField name="Field1" numFmtId="0" formula="'TOTAL VENDIDO' -'Monto iva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d v="2016-06-03T00:00:00"/>
    <s v="CD2"/>
    <s v="Carbonato de calcio"/>
    <n v="35"/>
    <x v="0"/>
    <s v="01"/>
    <x v="0"/>
    <n v="150"/>
    <x v="0"/>
    <x v="0"/>
    <x v="0"/>
  </r>
  <r>
    <d v="2016-06-03T00:00:00"/>
    <s v="FX3"/>
    <s v="Bromato de sodio"/>
    <n v="32"/>
    <x v="1"/>
    <s v="03"/>
    <x v="1"/>
    <n v="120"/>
    <x v="1"/>
    <x v="1"/>
    <x v="1"/>
  </r>
  <r>
    <d v="2016-06-04T00:00:00"/>
    <s v="AG4"/>
    <s v="Cloruro de potasio"/>
    <n v="34"/>
    <x v="2"/>
    <s v="02"/>
    <x v="2"/>
    <n v="190"/>
    <x v="2"/>
    <x v="2"/>
    <x v="2"/>
  </r>
  <r>
    <d v="2016-06-05T00:00:00"/>
    <s v="CD1"/>
    <s v="Carbonato de sodio"/>
    <n v="38"/>
    <x v="3"/>
    <s v="03"/>
    <x v="3"/>
    <n v="120"/>
    <x v="3"/>
    <x v="3"/>
    <x v="3"/>
  </r>
  <r>
    <d v="2016-06-05T00:00:00"/>
    <s v="CD2"/>
    <s v="Carbonato de calcio"/>
    <n v="32"/>
    <x v="1"/>
    <s v="03"/>
    <x v="1"/>
    <n v="100"/>
    <x v="4"/>
    <x v="4"/>
    <x v="4"/>
  </r>
  <r>
    <d v="2016-06-05T00:00:00"/>
    <s v="FX2"/>
    <s v="Bromato de calcio"/>
    <n v="35"/>
    <x v="0"/>
    <s v="01"/>
    <x v="0"/>
    <n v="90"/>
    <x v="5"/>
    <x v="5"/>
    <x v="5"/>
  </r>
  <r>
    <d v="2016-06-05T00:00:00"/>
    <s v="FX3"/>
    <s v="Bromato de sodio"/>
    <n v="33"/>
    <x v="4"/>
    <s v="01"/>
    <x v="4"/>
    <n v="90"/>
    <x v="1"/>
    <x v="6"/>
    <x v="6"/>
  </r>
  <r>
    <d v="2016-06-06T00:00:00"/>
    <s v="AG2"/>
    <s v="Cloruro de magnesio"/>
    <n v="38"/>
    <x v="3"/>
    <s v="03"/>
    <x v="3"/>
    <n v="-20"/>
    <x v="6"/>
    <x v="7"/>
    <x v="7"/>
  </r>
  <r>
    <d v="2016-06-06T00:00:00"/>
    <s v="AG4"/>
    <s v="Cloruro de potasio"/>
    <n v="32"/>
    <x v="1"/>
    <s v="03"/>
    <x v="1"/>
    <n v="230"/>
    <x v="2"/>
    <x v="8"/>
    <x v="8"/>
  </r>
  <r>
    <d v="2016-06-06T00:00:00"/>
    <s v="FX3"/>
    <s v="Bromato de sodio"/>
    <n v="35"/>
    <x v="0"/>
    <s v="01"/>
    <x v="0"/>
    <n v="130"/>
    <x v="7"/>
    <x v="9"/>
    <x v="9"/>
  </r>
  <r>
    <d v="2016-06-08T00:00:00"/>
    <s v="CD1"/>
    <s v="Carbonato de sodio"/>
    <n v="34"/>
    <x v="2"/>
    <s v="02"/>
    <x v="2"/>
    <n v="150"/>
    <x v="8"/>
    <x v="10"/>
    <x v="10"/>
  </r>
  <r>
    <d v="2016-06-08T00:00:00"/>
    <s v="AG2"/>
    <s v="Cloruro de magnesio"/>
    <n v="36"/>
    <x v="5"/>
    <s v="03"/>
    <x v="3"/>
    <n v="180"/>
    <x v="9"/>
    <x v="11"/>
    <x v="11"/>
  </r>
  <r>
    <d v="2016-06-09T00:00:00"/>
    <s v="CD2"/>
    <s v="Carbonato de calcio"/>
    <n v="34"/>
    <x v="2"/>
    <s v="02"/>
    <x v="2"/>
    <n v="-15"/>
    <x v="10"/>
    <x v="12"/>
    <x v="12"/>
  </r>
  <r>
    <d v="2016-06-09T00:00:00"/>
    <s v="FX2"/>
    <s v="Bromato de calcio"/>
    <n v="35"/>
    <x v="0"/>
    <s v="01"/>
    <x v="0"/>
    <n v="60"/>
    <x v="11"/>
    <x v="13"/>
    <x v="13"/>
  </r>
  <r>
    <d v="2016-06-09T00:00:00"/>
    <s v="FX3"/>
    <s v="Bromato de sodio"/>
    <n v="32"/>
    <x v="1"/>
    <s v="03"/>
    <x v="1"/>
    <n v="110"/>
    <x v="12"/>
    <x v="14"/>
    <x v="14"/>
  </r>
  <r>
    <d v="2016-06-09T00:00:00"/>
    <s v="AG4"/>
    <s v="Cloruro de potasio"/>
    <n v="33"/>
    <x v="4"/>
    <s v="01"/>
    <x v="4"/>
    <n v="210"/>
    <x v="13"/>
    <x v="15"/>
    <x v="15"/>
  </r>
  <r>
    <d v="2016-06-09T00:00:00"/>
    <s v="AG2"/>
    <s v="Cloruro de magnesio"/>
    <n v="37"/>
    <x v="6"/>
    <s v="02"/>
    <x v="5"/>
    <n v="50"/>
    <x v="14"/>
    <x v="16"/>
    <x v="16"/>
  </r>
  <r>
    <d v="2016-06-10T00:00:00"/>
    <s v="FX2"/>
    <s v="Bromato de calcio"/>
    <n v="32"/>
    <x v="1"/>
    <s v="03"/>
    <x v="1"/>
    <n v="50"/>
    <x v="15"/>
    <x v="17"/>
    <x v="17"/>
  </r>
  <r>
    <d v="2016-06-10T00:00:00"/>
    <s v="CD1"/>
    <s v="Carbonato de sodio"/>
    <n v="33"/>
    <x v="4"/>
    <s v="01"/>
    <x v="4"/>
    <n v="240"/>
    <x v="16"/>
    <x v="18"/>
    <x v="18"/>
  </r>
  <r>
    <d v="2016-06-11T00:00:00"/>
    <s v="FX3"/>
    <s v="Bromato de sodio"/>
    <n v="37"/>
    <x v="6"/>
    <s v="02"/>
    <x v="5"/>
    <n v="100"/>
    <x v="1"/>
    <x v="19"/>
    <x v="19"/>
  </r>
  <r>
    <d v="2016-06-12T00:00:00"/>
    <s v="CD2"/>
    <s v="Carbonato de calcio"/>
    <n v="35"/>
    <x v="0"/>
    <s v="01"/>
    <x v="0"/>
    <n v="150"/>
    <x v="0"/>
    <x v="0"/>
    <x v="0"/>
  </r>
  <r>
    <d v="2016-06-13T00:00:00"/>
    <s v="FX3"/>
    <s v="Bromato de sodio"/>
    <n v="32"/>
    <x v="1"/>
    <s v="03"/>
    <x v="1"/>
    <n v="120"/>
    <x v="1"/>
    <x v="1"/>
    <x v="1"/>
  </r>
  <r>
    <d v="2016-06-14T00:00:00"/>
    <s v="AG4"/>
    <s v="Cloruro de potasio"/>
    <n v="34"/>
    <x v="2"/>
    <s v="02"/>
    <x v="2"/>
    <n v="190"/>
    <x v="2"/>
    <x v="2"/>
    <x v="2"/>
  </r>
  <r>
    <d v="2016-06-14T00:00:00"/>
    <s v="CD1"/>
    <s v="Carbonato de sodio"/>
    <n v="38"/>
    <x v="3"/>
    <s v="03"/>
    <x v="3"/>
    <n v="120"/>
    <x v="3"/>
    <x v="3"/>
    <x v="3"/>
  </r>
  <r>
    <d v="2016-06-14T00:00:00"/>
    <s v="CD2"/>
    <s v="Carbonato de calcio"/>
    <n v="32"/>
    <x v="1"/>
    <s v="03"/>
    <x v="1"/>
    <n v="100"/>
    <x v="4"/>
    <x v="4"/>
    <x v="4"/>
  </r>
  <r>
    <d v="2016-06-14T00:00:00"/>
    <s v="FX2"/>
    <s v="Bromato de calcio"/>
    <n v="35"/>
    <x v="0"/>
    <s v="01"/>
    <x v="0"/>
    <n v="90"/>
    <x v="5"/>
    <x v="5"/>
    <x v="5"/>
  </r>
  <r>
    <d v="2016-06-15T00:00:00"/>
    <s v="FX3"/>
    <s v="Bromato de sodio"/>
    <n v="33"/>
    <x v="4"/>
    <s v="01"/>
    <x v="4"/>
    <n v="90"/>
    <x v="1"/>
    <x v="6"/>
    <x v="6"/>
  </r>
  <r>
    <d v="2016-06-16T00:00:00"/>
    <s v="AG2"/>
    <s v="Cloruro de magnesio"/>
    <n v="38"/>
    <x v="3"/>
    <s v="03"/>
    <x v="3"/>
    <n v="-20"/>
    <x v="6"/>
    <x v="7"/>
    <x v="7"/>
  </r>
  <r>
    <d v="2016-06-17T00:00:00"/>
    <s v="AG4"/>
    <s v="Cloruro de potasio"/>
    <n v="32"/>
    <x v="1"/>
    <s v="03"/>
    <x v="1"/>
    <n v="230"/>
    <x v="2"/>
    <x v="8"/>
    <x v="8"/>
  </r>
  <r>
    <d v="2016-06-18T00:00:00"/>
    <s v="FX3"/>
    <s v="Bromato de sodio"/>
    <n v="35"/>
    <x v="0"/>
    <s v="01"/>
    <x v="0"/>
    <n v="130"/>
    <x v="7"/>
    <x v="9"/>
    <x v="9"/>
  </r>
  <r>
    <d v="2016-06-18T00:00:00"/>
    <s v="CD1"/>
    <s v="Carbonato de sodio"/>
    <n v="34"/>
    <x v="2"/>
    <s v="02"/>
    <x v="2"/>
    <n v="150"/>
    <x v="8"/>
    <x v="10"/>
    <x v="10"/>
  </r>
  <r>
    <d v="2016-06-18T00:00:00"/>
    <s v="AG2"/>
    <s v="Cloruro de magnesio"/>
    <n v="36"/>
    <x v="5"/>
    <s v="03"/>
    <x v="3"/>
    <n v="180"/>
    <x v="9"/>
    <x v="11"/>
    <x v="11"/>
  </r>
  <r>
    <d v="2016-06-18T00:00:00"/>
    <s v="CD2"/>
    <s v="Carbonato de calcio"/>
    <n v="34"/>
    <x v="2"/>
    <s v="02"/>
    <x v="2"/>
    <n v="-15"/>
    <x v="10"/>
    <x v="12"/>
    <x v="12"/>
  </r>
  <r>
    <d v="2016-06-19T00:00:00"/>
    <s v="FX2"/>
    <s v="Bromato de calcio"/>
    <n v="35"/>
    <x v="0"/>
    <s v="01"/>
    <x v="0"/>
    <n v="60"/>
    <x v="11"/>
    <x v="13"/>
    <x v="13"/>
  </r>
  <r>
    <d v="2016-06-20T00:00:00"/>
    <s v="FX3"/>
    <s v="Bromato de sodio"/>
    <n v="32"/>
    <x v="1"/>
    <s v="03"/>
    <x v="1"/>
    <n v="110"/>
    <x v="12"/>
    <x v="14"/>
    <x v="14"/>
  </r>
  <r>
    <d v="2016-06-21T00:00:00"/>
    <s v="AG4"/>
    <s v="Cloruro de potasio"/>
    <n v="33"/>
    <x v="4"/>
    <s v="01"/>
    <x v="4"/>
    <n v="210"/>
    <x v="13"/>
    <x v="15"/>
    <x v="15"/>
  </r>
  <r>
    <d v="2016-06-21T00:00:00"/>
    <s v="AG2"/>
    <s v="Cloruro de magnesio"/>
    <n v="37"/>
    <x v="6"/>
    <s v="02"/>
    <x v="5"/>
    <n v="50"/>
    <x v="14"/>
    <x v="16"/>
    <x v="16"/>
  </r>
  <r>
    <d v="2016-06-21T00:00:00"/>
    <s v="FX2"/>
    <s v="Bromato de calcio"/>
    <n v="32"/>
    <x v="1"/>
    <s v="03"/>
    <x v="1"/>
    <n v="50"/>
    <x v="15"/>
    <x v="17"/>
    <x v="17"/>
  </r>
  <r>
    <d v="2016-06-21T00:00:00"/>
    <s v="CD1"/>
    <s v="Carbonato de sodio"/>
    <n v="33"/>
    <x v="4"/>
    <s v="01"/>
    <x v="4"/>
    <n v="240"/>
    <x v="16"/>
    <x v="18"/>
    <x v="18"/>
  </r>
  <r>
    <d v="2016-06-22T00:00:00"/>
    <s v="FX3"/>
    <s v="Bromato de sodio"/>
    <n v="37"/>
    <x v="6"/>
    <s v="02"/>
    <x v="5"/>
    <n v="100"/>
    <x v="1"/>
    <x v="19"/>
    <x v="19"/>
  </r>
  <r>
    <d v="2016-06-23T00:00:00"/>
    <s v="CD1"/>
    <s v="Carbonato de sodio"/>
    <n v="34"/>
    <x v="2"/>
    <s v="02"/>
    <x v="2"/>
    <n v="150"/>
    <x v="8"/>
    <x v="10"/>
    <x v="10"/>
  </r>
  <r>
    <d v="2016-06-23T00:00:00"/>
    <s v="AG2"/>
    <s v="Cloruro de magnesio"/>
    <n v="36"/>
    <x v="5"/>
    <s v="03"/>
    <x v="3"/>
    <n v="180"/>
    <x v="9"/>
    <x v="11"/>
    <x v="11"/>
  </r>
  <r>
    <d v="2016-06-24T00:00:00"/>
    <s v="CD2"/>
    <s v="Carbonato de calcio"/>
    <n v="34"/>
    <x v="2"/>
    <s v="02"/>
    <x v="2"/>
    <n v="-15"/>
    <x v="10"/>
    <x v="12"/>
    <x v="12"/>
  </r>
  <r>
    <d v="2016-06-24T00:00:00"/>
    <s v="CD2"/>
    <s v="Carbonato de calcio"/>
    <n v="38"/>
    <x v="3"/>
    <s v="03"/>
    <x v="3"/>
    <n v="100"/>
    <x v="0"/>
    <x v="20"/>
    <x v="20"/>
  </r>
  <r>
    <d v="2016-06-24T00:00:00"/>
    <s v="FX2"/>
    <s v="Bromato de calcio"/>
    <n v="32"/>
    <x v="1"/>
    <s v="03"/>
    <x v="1"/>
    <n v="80"/>
    <x v="0"/>
    <x v="21"/>
    <x v="21"/>
  </r>
  <r>
    <d v="2016-06-26T00:00:00"/>
    <s v="FX3"/>
    <s v="Bromato de sodio"/>
    <n v="35"/>
    <x v="0"/>
    <s v="01"/>
    <x v="0"/>
    <n v="20"/>
    <x v="5"/>
    <x v="22"/>
    <x v="22"/>
  </r>
  <r>
    <d v="2016-06-26T00:00:00"/>
    <s v="AG4"/>
    <s v="Cloruro de potasio"/>
    <n v="33"/>
    <x v="4"/>
    <s v="01"/>
    <x v="4"/>
    <n v="40"/>
    <x v="1"/>
    <x v="23"/>
    <x v="23"/>
  </r>
  <r>
    <d v="2016-06-27T00:00:00"/>
    <s v="AG2"/>
    <s v="Cloruro de magnesio"/>
    <n v="38"/>
    <x v="3"/>
    <s v="03"/>
    <x v="3"/>
    <n v="50"/>
    <x v="2"/>
    <x v="24"/>
    <x v="24"/>
  </r>
  <r>
    <d v="2016-06-27T00:00:00"/>
    <s v="FX2"/>
    <s v="Bromato de calcio"/>
    <n v="32"/>
    <x v="1"/>
    <s v="03"/>
    <x v="1"/>
    <n v="80"/>
    <x v="6"/>
    <x v="25"/>
    <x v="25"/>
  </r>
  <r>
    <d v="2016-06-27T00:00:00"/>
    <s v="CD1"/>
    <s v="Carbonato de sodio"/>
    <n v="32"/>
    <x v="1"/>
    <s v="03"/>
    <x v="1"/>
    <n v="-20"/>
    <x v="5"/>
    <x v="26"/>
    <x v="26"/>
  </r>
  <r>
    <d v="2016-06-29T00:00:00"/>
    <s v="FX3"/>
    <s v="Bromato de sodio"/>
    <n v="33"/>
    <x v="4"/>
    <s v="01"/>
    <x v="4"/>
    <n v="40"/>
    <x v="3"/>
    <x v="27"/>
    <x v="27"/>
  </r>
  <r>
    <d v="2016-06-29T00:00:00"/>
    <s v="AG2"/>
    <s v="Cloruro de magnesio"/>
    <n v="37"/>
    <x v="6"/>
    <s v="02"/>
    <x v="5"/>
    <n v="30"/>
    <x v="1"/>
    <x v="28"/>
    <x v="28"/>
  </r>
  <r>
    <d v="2016-06-30T00:00:00"/>
    <s v="AG4"/>
    <s v="Cloruro de potasio"/>
    <n v="32"/>
    <x v="1"/>
    <s v="03"/>
    <x v="1"/>
    <n v="60"/>
    <x v="6"/>
    <x v="29"/>
    <x v="29"/>
  </r>
  <r>
    <d v="2016-06-30T00:00:00"/>
    <s v="FX3"/>
    <s v="Bromato de sodio"/>
    <n v="33"/>
    <x v="4"/>
    <s v="01"/>
    <x v="4"/>
    <n v="180"/>
    <x v="2"/>
    <x v="30"/>
    <x v="30"/>
  </r>
  <r>
    <d v="2016-06-30T00:00:00"/>
    <s v="CD1"/>
    <s v="Carbonato de sodio"/>
    <n v="37"/>
    <x v="6"/>
    <s v="02"/>
    <x v="5"/>
    <n v="210"/>
    <x v="1"/>
    <x v="31"/>
    <x v="31"/>
  </r>
  <r>
    <d v="2016-07-02T00:00:00"/>
    <s v="FX3"/>
    <s v="Bromato de sodio"/>
    <n v="37"/>
    <x v="6"/>
    <s v="02"/>
    <x v="5"/>
    <n v="130"/>
    <x v="3"/>
    <x v="32"/>
    <x v="32"/>
  </r>
  <r>
    <d v="2016-07-02T00:00:00"/>
    <s v="AG4"/>
    <s v="Cloruro de potasio"/>
    <n v="32"/>
    <x v="1"/>
    <s v="03"/>
    <x v="1"/>
    <n v="120"/>
    <x v="1"/>
    <x v="1"/>
    <x v="1"/>
  </r>
  <r>
    <d v="2016-07-02T00:00:00"/>
    <s v="CD1"/>
    <s v="Carbonato de sodio"/>
    <n v="33"/>
    <x v="4"/>
    <s v="01"/>
    <x v="4"/>
    <n v="80"/>
    <x v="2"/>
    <x v="33"/>
    <x v="33"/>
  </r>
  <r>
    <d v="2016-07-03T00:00:00"/>
    <s v="CD2"/>
    <s v="Carbonato de calcio"/>
    <n v="37"/>
    <x v="6"/>
    <s v="02"/>
    <x v="5"/>
    <n v="90"/>
    <x v="3"/>
    <x v="34"/>
    <x v="34"/>
  </r>
  <r>
    <d v="2016-07-03T00:00:00"/>
    <s v="FX2"/>
    <s v="Bromato de calcio"/>
    <n v="35"/>
    <x v="0"/>
    <s v="01"/>
    <x v="0"/>
    <n v="110"/>
    <x v="0"/>
    <x v="35"/>
    <x v="35"/>
  </r>
  <r>
    <d v="2016-07-03T00:00:00"/>
    <s v="FX3"/>
    <s v="Bromato de sodio"/>
    <n v="32"/>
    <x v="1"/>
    <s v="03"/>
    <x v="1"/>
    <n v="120"/>
    <x v="5"/>
    <x v="36"/>
    <x v="36"/>
  </r>
  <r>
    <d v="2016-07-05T00:00:00"/>
    <s v="AG2"/>
    <s v="Cloruro de magnesio"/>
    <n v="34"/>
    <x v="2"/>
    <s v="02"/>
    <x v="2"/>
    <n v="140"/>
    <x v="1"/>
    <x v="37"/>
    <x v="37"/>
  </r>
  <r>
    <d v="2016-07-05T00:00:00"/>
    <s v="AG4"/>
    <s v="Cloruro de potasio"/>
    <n v="38"/>
    <x v="3"/>
    <s v="03"/>
    <x v="3"/>
    <n v="150"/>
    <x v="6"/>
    <x v="38"/>
    <x v="38"/>
  </r>
  <r>
    <d v="2016-07-05T00:00:00"/>
    <s v="FX3"/>
    <s v="Bromato de sodio"/>
    <n v="32"/>
    <x v="1"/>
    <s v="03"/>
    <x v="1"/>
    <n v="30"/>
    <x v="2"/>
    <x v="39"/>
    <x v="39"/>
  </r>
  <r>
    <d v="2016-07-06T00:00:00"/>
    <s v="CD1"/>
    <s v="Carbonato de sodio"/>
    <n v="35"/>
    <x v="0"/>
    <s v="01"/>
    <x v="0"/>
    <n v="40"/>
    <x v="1"/>
    <x v="23"/>
    <x v="23"/>
  </r>
  <r>
    <d v="2016-07-06T00:00:00"/>
    <s v="AG2"/>
    <s v="Cloruro de magnesio"/>
    <n v="33"/>
    <x v="4"/>
    <s v="01"/>
    <x v="4"/>
    <n v="50"/>
    <x v="3"/>
    <x v="40"/>
    <x v="40"/>
  </r>
  <r>
    <d v="2016-07-08T00:00:00"/>
    <s v="CD2"/>
    <s v="Carbonato de calcio"/>
    <n v="38"/>
    <x v="3"/>
    <s v="03"/>
    <x v="3"/>
    <n v="70"/>
    <x v="6"/>
    <x v="41"/>
    <x v="41"/>
  </r>
  <r>
    <d v="2016-07-08T00:00:00"/>
    <s v="AG2"/>
    <s v="Cloruro de magnesio"/>
    <n v="32"/>
    <x v="1"/>
    <s v="03"/>
    <x v="1"/>
    <n v="20"/>
    <x v="0"/>
    <x v="42"/>
    <x v="42"/>
  </r>
  <r>
    <d v="2016-07-08T00:00:00"/>
    <s v="AG4"/>
    <s v="Cloruro de potasio"/>
    <n v="35"/>
    <x v="0"/>
    <s v="01"/>
    <x v="0"/>
    <n v="10"/>
    <x v="6"/>
    <x v="43"/>
    <x v="43"/>
  </r>
  <r>
    <d v="2016-07-08T00:00:00"/>
    <s v="FX3"/>
    <s v="Bromato de sodio"/>
    <n v="34"/>
    <x v="2"/>
    <s v="02"/>
    <x v="2"/>
    <n v="50"/>
    <x v="2"/>
    <x v="24"/>
    <x v="24"/>
  </r>
  <r>
    <d v="2016-07-09T00:00:00"/>
    <s v="CD1"/>
    <s v="Carbonato de sodio"/>
    <n v="36"/>
    <x v="5"/>
    <s v="03"/>
    <x v="3"/>
    <n v="40"/>
    <x v="1"/>
    <x v="23"/>
    <x v="23"/>
  </r>
  <r>
    <d v="2016-07-09T00:00:00"/>
    <s v="AG2"/>
    <s v="Cloruro de magnesio"/>
    <n v="34"/>
    <x v="2"/>
    <s v="02"/>
    <x v="2"/>
    <n v="30"/>
    <x v="3"/>
    <x v="44"/>
    <x v="44"/>
  </r>
  <r>
    <d v="2016-07-11T00:00:00"/>
    <s v="CD2"/>
    <s v="Carbonato de calcio"/>
    <n v="35"/>
    <x v="0"/>
    <s v="01"/>
    <x v="0"/>
    <n v="50"/>
    <x v="6"/>
    <x v="45"/>
    <x v="45"/>
  </r>
  <r>
    <d v="2016-07-11T00:00:00"/>
    <s v="FX2"/>
    <s v="Bromato de calcio"/>
    <n v="32"/>
    <x v="1"/>
    <s v="03"/>
    <x v="1"/>
    <n v="70"/>
    <x v="0"/>
    <x v="46"/>
    <x v="46"/>
  </r>
  <r>
    <d v="2016-07-11T00:00:00"/>
    <s v="FX3"/>
    <s v="Bromato de sodio"/>
    <n v="33"/>
    <x v="4"/>
    <s v="01"/>
    <x v="4"/>
    <n v="20"/>
    <x v="5"/>
    <x v="22"/>
    <x v="22"/>
  </r>
  <r>
    <d v="2016-07-12T00:00:00"/>
    <s v="AG4"/>
    <s v="Cloruro de potasio"/>
    <n v="32"/>
    <x v="1"/>
    <s v="03"/>
    <x v="1"/>
    <n v="30"/>
    <x v="1"/>
    <x v="28"/>
    <x v="28"/>
  </r>
  <r>
    <d v="2016-07-12T00:00:00"/>
    <s v="AG2"/>
    <s v="Cloruro de magnesio"/>
    <n v="33"/>
    <x v="4"/>
    <s v="01"/>
    <x v="4"/>
    <n v="100"/>
    <x v="2"/>
    <x v="47"/>
    <x v="47"/>
  </r>
  <r>
    <d v="2016-07-12T00:00:00"/>
    <s v="FX2"/>
    <s v="Bromato de calcio"/>
    <n v="37"/>
    <x v="6"/>
    <s v="02"/>
    <x v="5"/>
    <n v="80"/>
    <x v="6"/>
    <x v="25"/>
    <x v="25"/>
  </r>
  <r>
    <d v="2016-07-14T00:00:00"/>
    <s v="FX3"/>
    <s v="Bromato de sodio"/>
    <n v="34"/>
    <x v="2"/>
    <s v="02"/>
    <x v="2"/>
    <n v="20"/>
    <x v="5"/>
    <x v="22"/>
    <x v="22"/>
  </r>
  <r>
    <d v="2016-07-14T00:00:00"/>
    <s v="CD1"/>
    <s v="Carbonato de sodio"/>
    <n v="36"/>
    <x v="5"/>
    <s v="03"/>
    <x v="3"/>
    <n v="40"/>
    <x v="1"/>
    <x v="23"/>
    <x v="23"/>
  </r>
  <r>
    <d v="2016-07-14T00:00:00"/>
    <s v="FX3"/>
    <s v="Bromato de sodio"/>
    <n v="34"/>
    <x v="2"/>
    <s v="02"/>
    <x v="2"/>
    <n v="50"/>
    <x v="3"/>
    <x v="40"/>
    <x v="40"/>
  </r>
  <r>
    <d v="2016-07-15T00:00:00"/>
    <s v="AG4"/>
    <s v="Cloruro de potasio"/>
    <n v="38"/>
    <x v="3"/>
    <s v="03"/>
    <x v="3"/>
    <n v="80"/>
    <x v="1"/>
    <x v="48"/>
    <x v="48"/>
  </r>
  <r>
    <d v="2016-07-15T00:00:00"/>
    <s v="CD1"/>
    <s v="Carbonato de sodio"/>
    <n v="32"/>
    <x v="1"/>
    <s v="03"/>
    <x v="1"/>
    <n v="-20"/>
    <x v="2"/>
    <x v="49"/>
    <x v="49"/>
  </r>
  <r>
    <d v="2016-07-15T00:00:00"/>
    <s v="CD2"/>
    <s v="Carbonato de calcio"/>
    <n v="35"/>
    <x v="0"/>
    <s v="01"/>
    <x v="0"/>
    <n v="40"/>
    <x v="3"/>
    <x v="27"/>
    <x v="27"/>
  </r>
  <r>
    <d v="2016-07-17T00:00:00"/>
    <s v="FX2"/>
    <s v="Bromato de calcio"/>
    <n v="33"/>
    <x v="4"/>
    <s v="01"/>
    <x v="4"/>
    <n v="30"/>
    <x v="0"/>
    <x v="50"/>
    <x v="50"/>
  </r>
  <r>
    <d v="2016-07-17T00:00:00"/>
    <s v="FX3"/>
    <s v="Bromato de sodio"/>
    <n v="38"/>
    <x v="3"/>
    <s v="03"/>
    <x v="3"/>
    <n v="60"/>
    <x v="5"/>
    <x v="51"/>
    <x v="51"/>
  </r>
  <r>
    <d v="2016-07-18T00:00:00"/>
    <s v="AG2"/>
    <s v="Cloruro de magnesio"/>
    <n v="32"/>
    <x v="1"/>
    <s v="03"/>
    <x v="1"/>
    <n v="180"/>
    <x v="1"/>
    <x v="52"/>
    <x v="52"/>
  </r>
  <r>
    <d v="2016-07-18T00:00:00"/>
    <s v="AG4"/>
    <s v="Cloruro de potasio"/>
    <n v="32"/>
    <x v="1"/>
    <s v="03"/>
    <x v="1"/>
    <n v="210"/>
    <x v="6"/>
    <x v="53"/>
    <x v="53"/>
  </r>
  <r>
    <d v="2016-07-18T00:00:00"/>
    <s v="FX3"/>
    <s v="Bromato de sodio"/>
    <n v="33"/>
    <x v="4"/>
    <s v="01"/>
    <x v="4"/>
    <n v="130"/>
    <x v="2"/>
    <x v="6"/>
    <x v="6"/>
  </r>
  <r>
    <d v="2016-07-18T00:00:00"/>
    <s v="CD1"/>
    <s v="Carbonato de sodio"/>
    <n v="37"/>
    <x v="6"/>
    <s v="02"/>
    <x v="5"/>
    <n v="120"/>
    <x v="1"/>
    <x v="1"/>
    <x v="1"/>
  </r>
  <r>
    <d v="2016-07-20T00:00:00"/>
    <s v="AG2"/>
    <s v="Cloruro de magnesio"/>
    <n v="32"/>
    <x v="1"/>
    <s v="03"/>
    <x v="1"/>
    <n v="80"/>
    <x v="3"/>
    <x v="54"/>
    <x v="54"/>
  </r>
  <r>
    <d v="2016-07-20T00:00:00"/>
    <s v="CD2"/>
    <s v="Carbonato de calcio"/>
    <n v="33"/>
    <x v="4"/>
    <s v="01"/>
    <x v="4"/>
    <n v="190"/>
    <x v="6"/>
    <x v="55"/>
    <x v="55"/>
  </r>
  <r>
    <d v="2016-07-21T00:00:00"/>
    <s v="AG2"/>
    <s v="Cloruro de magnesio"/>
    <n v="37"/>
    <x v="6"/>
    <s v="02"/>
    <x v="5"/>
    <n v="120"/>
    <x v="0"/>
    <x v="56"/>
    <x v="56"/>
  </r>
  <r>
    <d v="2016-07-21T00:00:00"/>
    <s v="AG4"/>
    <s v="Cloruro de potasio"/>
    <n v="37"/>
    <x v="6"/>
    <s v="02"/>
    <x v="5"/>
    <n v="100"/>
    <x v="6"/>
    <x v="57"/>
    <x v="57"/>
  </r>
  <r>
    <d v="2016-07-21T00:00:00"/>
    <s v="FX3"/>
    <s v="Bromato de sodio"/>
    <n v="32"/>
    <x v="1"/>
    <s v="03"/>
    <x v="1"/>
    <n v="90"/>
    <x v="2"/>
    <x v="17"/>
    <x v="17"/>
  </r>
  <r>
    <d v="2016-07-23T00:00:00"/>
    <s v="CD1"/>
    <s v="Carbonato de sodio"/>
    <n v="33"/>
    <x v="4"/>
    <s v="01"/>
    <x v="4"/>
    <n v="90"/>
    <x v="1"/>
    <x v="6"/>
    <x v="6"/>
  </r>
  <r>
    <d v="2016-07-23T00:00:00"/>
    <s v="AG2"/>
    <s v="Cloruro de magnesio"/>
    <n v="37"/>
    <x v="6"/>
    <s v="02"/>
    <x v="5"/>
    <n v="-20"/>
    <x v="3"/>
    <x v="58"/>
    <x v="58"/>
  </r>
  <r>
    <d v="2016-07-23T00:00:00"/>
    <s v="CD2"/>
    <s v="Carbonato de calcio"/>
    <n v="35"/>
    <x v="0"/>
    <s v="01"/>
    <x v="0"/>
    <n v="230"/>
    <x v="6"/>
    <x v="59"/>
    <x v="59"/>
  </r>
  <r>
    <d v="2016-07-24T00:00:00"/>
    <s v="FX2"/>
    <s v="Bromato de calcio"/>
    <n v="32"/>
    <x v="1"/>
    <s v="03"/>
    <x v="1"/>
    <n v="130"/>
    <x v="0"/>
    <x v="60"/>
    <x v="60"/>
  </r>
  <r>
    <d v="2016-07-24T00:00:00"/>
    <s v="FX3"/>
    <s v="Bromato de sodio"/>
    <n v="34"/>
    <x v="2"/>
    <s v="02"/>
    <x v="2"/>
    <n v="150"/>
    <x v="5"/>
    <x v="61"/>
    <x v="61"/>
  </r>
  <r>
    <d v="2016-07-24T00:00:00"/>
    <s v="AG4"/>
    <s v="Cloruro de potasio"/>
    <n v="38"/>
    <x v="3"/>
    <s v="03"/>
    <x v="3"/>
    <n v="180"/>
    <x v="1"/>
    <x v="52"/>
    <x v="52"/>
  </r>
  <r>
    <d v="2016-07-26T00:00:00"/>
    <s v="AG2"/>
    <s v="Cloruro de magnesio"/>
    <n v="32"/>
    <x v="1"/>
    <s v="03"/>
    <x v="1"/>
    <n v="-15"/>
    <x v="2"/>
    <x v="62"/>
    <x v="62"/>
  </r>
  <r>
    <d v="2016-07-26T00:00:00"/>
    <s v="FX2"/>
    <s v="Bromato de calcio"/>
    <n v="35"/>
    <x v="0"/>
    <s v="01"/>
    <x v="0"/>
    <n v="60"/>
    <x v="6"/>
    <x v="29"/>
    <x v="29"/>
  </r>
  <r>
    <d v="2016-07-27T00:00:00"/>
    <s v="CD2"/>
    <s v="Carbonato de calcio"/>
    <n v="33"/>
    <x v="4"/>
    <s v="01"/>
    <x v="4"/>
    <n v="110"/>
    <x v="5"/>
    <x v="63"/>
    <x v="63"/>
  </r>
  <r>
    <d v="2016-07-27T00:00:00"/>
    <s v="FX2"/>
    <s v="Bromato de calcio"/>
    <n v="38"/>
    <x v="3"/>
    <s v="03"/>
    <x v="3"/>
    <n v="210"/>
    <x v="0"/>
    <x v="64"/>
    <x v="64"/>
  </r>
  <r>
    <d v="2016-07-27T00:00:00"/>
    <s v="FX3"/>
    <s v="Bromato de sodio"/>
    <n v="32"/>
    <x v="1"/>
    <s v="03"/>
    <x v="1"/>
    <n v="130"/>
    <x v="5"/>
    <x v="65"/>
    <x v="65"/>
  </r>
  <r>
    <d v="2016-07-27T00:00:00"/>
    <s v="CD1"/>
    <s v="Carbonato de sodio"/>
    <n v="35"/>
    <x v="0"/>
    <s v="01"/>
    <x v="0"/>
    <n v="150"/>
    <x v="1"/>
    <x v="66"/>
    <x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A6736-CBF6-4261-8265-28A07072418F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0" firstDataRow="1" firstDataCol="1" rowPageCount="1" colPageCount="1"/>
  <pivotFields count="12">
    <pivotField numFmtId="14" showAll="0"/>
    <pivotField showAll="0"/>
    <pivotField showAll="0"/>
    <pivotField showAll="0"/>
    <pivotField axis="axisRow" showAll="0">
      <items count="8">
        <item x="6"/>
        <item x="5"/>
        <item x="1"/>
        <item x="4"/>
        <item x="2"/>
        <item x="0"/>
        <item x="3"/>
        <item t="default"/>
      </items>
    </pivotField>
    <pivotField showAll="0"/>
    <pivotField axis="axisPage" showAll="0">
      <items count="7">
        <item x="2"/>
        <item x="4"/>
        <item x="1"/>
        <item x="5"/>
        <item x="0"/>
        <item x="3"/>
        <item t="default"/>
      </items>
    </pivotField>
    <pivotField numFmtId="164" showAll="0"/>
    <pivotField dataField="1" numFmtId="166" showAll="0">
      <items count="18">
        <item x="9"/>
        <item x="6"/>
        <item x="14"/>
        <item x="3"/>
        <item x="8"/>
        <item x="16"/>
        <item x="2"/>
        <item x="13"/>
        <item x="0"/>
        <item x="10"/>
        <item x="4"/>
        <item x="7"/>
        <item x="1"/>
        <item x="12"/>
        <item x="11"/>
        <item x="5"/>
        <item x="15"/>
        <item t="default"/>
      </items>
    </pivotField>
    <pivotField dataField="1" numFmtId="42" showAll="0">
      <items count="68">
        <item x="26"/>
        <item x="49"/>
        <item x="12"/>
        <item x="58"/>
        <item x="62"/>
        <item x="7"/>
        <item x="43"/>
        <item x="44"/>
        <item x="42"/>
        <item x="39"/>
        <item x="27"/>
        <item x="45"/>
        <item x="16"/>
        <item x="22"/>
        <item x="50"/>
        <item x="40"/>
        <item x="29"/>
        <item x="28"/>
        <item x="41"/>
        <item x="24"/>
        <item x="25"/>
        <item x="23"/>
        <item x="54"/>
        <item x="57"/>
        <item x="34"/>
        <item x="33"/>
        <item x="46"/>
        <item x="17"/>
        <item x="3"/>
        <item x="21"/>
        <item x="38"/>
        <item x="47"/>
        <item x="32"/>
        <item x="13"/>
        <item x="51"/>
        <item x="48"/>
        <item x="11"/>
        <item x="20"/>
        <item x="4"/>
        <item x="10"/>
        <item x="55"/>
        <item x="6"/>
        <item x="35"/>
        <item x="53"/>
        <item x="19"/>
        <item x="56"/>
        <item x="59"/>
        <item x="60"/>
        <item x="5"/>
        <item x="14"/>
        <item x="1"/>
        <item x="30"/>
        <item x="0"/>
        <item x="9"/>
        <item x="2"/>
        <item x="63"/>
        <item x="37"/>
        <item x="18"/>
        <item x="36"/>
        <item x="15"/>
        <item x="66"/>
        <item x="8"/>
        <item x="65"/>
        <item x="64"/>
        <item x="52"/>
        <item x="61"/>
        <item x="31"/>
        <item t="default"/>
      </items>
    </pivotField>
    <pivotField dataField="1" numFmtId="42" showAll="0">
      <items count="68">
        <item x="26"/>
        <item x="49"/>
        <item x="12"/>
        <item x="58"/>
        <item x="62"/>
        <item x="7"/>
        <item x="43"/>
        <item x="44"/>
        <item x="42"/>
        <item x="39"/>
        <item x="27"/>
        <item x="45"/>
        <item x="16"/>
        <item x="22"/>
        <item x="50"/>
        <item x="40"/>
        <item x="29"/>
        <item x="28"/>
        <item x="41"/>
        <item x="24"/>
        <item x="25"/>
        <item x="23"/>
        <item x="54"/>
        <item x="57"/>
        <item x="34"/>
        <item x="33"/>
        <item x="46"/>
        <item x="17"/>
        <item x="3"/>
        <item x="21"/>
        <item x="38"/>
        <item x="47"/>
        <item x="32"/>
        <item x="13"/>
        <item x="51"/>
        <item x="48"/>
        <item x="11"/>
        <item x="20"/>
        <item x="4"/>
        <item x="10"/>
        <item x="55"/>
        <item x="6"/>
        <item x="35"/>
        <item x="53"/>
        <item x="19"/>
        <item x="56"/>
        <item x="59"/>
        <item x="60"/>
        <item x="5"/>
        <item x="14"/>
        <item x="1"/>
        <item x="30"/>
        <item x="0"/>
        <item x="9"/>
        <item x="2"/>
        <item x="63"/>
        <item x="37"/>
        <item x="18"/>
        <item x="36"/>
        <item x="15"/>
        <item x="66"/>
        <item x="8"/>
        <item x="65"/>
        <item x="64"/>
        <item x="52"/>
        <item x="61"/>
        <item x="31"/>
        <item t="default"/>
      </items>
    </pivotField>
    <pivotField dataField="1"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-1"/>
  </pageFields>
  <dataFields count="4">
    <dataField name="USD" fld="8" baseField="4" baseItem="0"/>
    <dataField name="Sum of TOTAL VENDIDO" fld="9" baseField="4" baseItem="0"/>
    <dataField name="Sum of Monto iva" fld="10" baseField="0" baseItem="0"/>
    <dataField name="Sum of Field1" fld="11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82AC6A-D532-4D8F-A137-7F55A231B3AF}" name="Table1" displayName="Table1" ref="B2:L109" totalsRowShown="0" headerRowDxfId="12" dataDxfId="11" headerRowCellStyle="Currency [0]">
  <tableColumns count="11">
    <tableColumn id="1" xr3:uid="{A76ECD73-D224-4318-AB30-7E34463702B4}" name="FECHA" dataDxfId="10"/>
    <tableColumn id="2" xr3:uid="{92DDE61A-DCB9-4E0F-928F-276E349361C6}" name="CÓDIGO DEL PRODUCTO" dataDxfId="9"/>
    <tableColumn id="3" xr3:uid="{67C5011C-5037-4A92-A750-9622C41062CC}" name="DENOMINACIÓN DEL PRODUCTO" dataDxfId="8"/>
    <tableColumn id="4" xr3:uid="{F1A27E8F-D2F2-4237-B81E-0480458DFB81}" name="CÓDIGO DEL CLIENTE" dataDxfId="7"/>
    <tableColumn id="5" xr3:uid="{25535534-76CB-4AC8-A959-18A608B2D316}" name="CLIENTE" dataDxfId="6"/>
    <tableColumn id="6" xr3:uid="{76CFF54C-44B1-4D64-A719-2DA538C12429}" name="ZONA" dataDxfId="5"/>
    <tableColumn id="7" xr3:uid="{A776B3F0-BBD0-4997-A0BA-AD130F79061D}" name="LOCALIDAD" dataDxfId="4"/>
    <tableColumn id="8" xr3:uid="{0BA6EC1C-8318-4D0E-9C87-139147973CB3}" name="CANTIDAD VENDIDA" dataDxfId="3"/>
    <tableColumn id="9" xr3:uid="{2CFDA0DE-E1E7-47A1-AD89-7B17A35E631A}" name="PRECIO DE VENTA" dataDxfId="2" dataCellStyle="Currency"/>
    <tableColumn id="10" xr3:uid="{E5F8B816-9BB3-4C5B-8284-A697C5AA098C}" name="TOTAL VENDIDO" dataDxfId="1" dataCellStyle="Currency [0]">
      <calculatedColumnFormula>I3*J3</calculatedColumnFormula>
    </tableColumn>
    <tableColumn id="11" xr3:uid="{345AF685-0765-4718-9574-411BC7143270}" name="Monto iva" dataDxfId="0" dataCellStyle="Currency [0]">
      <calculatedColumnFormula>I3*J3*0.21/1.21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AB684-D577-4658-8915-4978F357D279}">
  <dimension ref="A1:E11"/>
  <sheetViews>
    <sheetView tabSelected="1" workbookViewId="0">
      <selection activeCell="E19" sqref="E19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22.28515625" bestFit="1" customWidth="1"/>
    <col min="4" max="4" width="16.7109375" bestFit="1" customWidth="1"/>
    <col min="5" max="5" width="13.140625" bestFit="1" customWidth="1"/>
    <col min="6" max="7" width="6.5703125" bestFit="1" customWidth="1"/>
    <col min="8" max="8" width="6" bestFit="1" customWidth="1"/>
    <col min="9" max="62" width="7.42578125" bestFit="1" customWidth="1"/>
    <col min="63" max="68" width="8.42578125" bestFit="1" customWidth="1"/>
    <col min="69" max="69" width="12.140625" bestFit="1" customWidth="1"/>
    <col min="70" max="70" width="7.7109375" bestFit="1" customWidth="1"/>
    <col min="71" max="71" width="11.5703125" bestFit="1" customWidth="1"/>
    <col min="72" max="72" width="7.7109375" bestFit="1" customWidth="1"/>
    <col min="73" max="73" width="11.5703125" bestFit="1" customWidth="1"/>
    <col min="74" max="74" width="7.7109375" bestFit="1" customWidth="1"/>
    <col min="75" max="75" width="11.5703125" bestFit="1" customWidth="1"/>
    <col min="76" max="76" width="7.7109375" bestFit="1" customWidth="1"/>
    <col min="77" max="77" width="11.5703125" bestFit="1" customWidth="1"/>
    <col min="78" max="78" width="7.7109375" bestFit="1" customWidth="1"/>
    <col min="79" max="79" width="11.5703125" bestFit="1" customWidth="1"/>
    <col min="80" max="80" width="7.7109375" bestFit="1" customWidth="1"/>
    <col min="81" max="81" width="11.5703125" bestFit="1" customWidth="1"/>
    <col min="82" max="82" width="7.7109375" bestFit="1" customWidth="1"/>
    <col min="83" max="83" width="11.5703125" bestFit="1" customWidth="1"/>
    <col min="84" max="84" width="9.28515625" bestFit="1" customWidth="1"/>
    <col min="85" max="85" width="13.28515625" bestFit="1" customWidth="1"/>
    <col min="86" max="86" width="9.28515625" bestFit="1" customWidth="1"/>
    <col min="87" max="87" width="13.28515625" bestFit="1" customWidth="1"/>
    <col min="88" max="88" width="9.28515625" bestFit="1" customWidth="1"/>
    <col min="89" max="89" width="13.28515625" bestFit="1" customWidth="1"/>
    <col min="90" max="90" width="9.28515625" bestFit="1" customWidth="1"/>
    <col min="91" max="91" width="13.28515625" bestFit="1" customWidth="1"/>
    <col min="92" max="92" width="9.28515625" bestFit="1" customWidth="1"/>
    <col min="93" max="93" width="13.28515625" bestFit="1" customWidth="1"/>
    <col min="94" max="94" width="9.28515625" bestFit="1" customWidth="1"/>
    <col min="95" max="95" width="13.28515625" bestFit="1" customWidth="1"/>
    <col min="96" max="96" width="9.28515625" bestFit="1" customWidth="1"/>
    <col min="97" max="97" width="13.28515625" bestFit="1" customWidth="1"/>
    <col min="98" max="98" width="9.28515625" bestFit="1" customWidth="1"/>
    <col min="99" max="99" width="13.28515625" bestFit="1" customWidth="1"/>
    <col min="100" max="100" width="9.28515625" bestFit="1" customWidth="1"/>
    <col min="101" max="101" width="13.28515625" bestFit="1" customWidth="1"/>
    <col min="102" max="102" width="9.28515625" bestFit="1" customWidth="1"/>
    <col min="103" max="103" width="13.28515625" bestFit="1" customWidth="1"/>
    <col min="104" max="104" width="9.28515625" bestFit="1" customWidth="1"/>
    <col min="105" max="105" width="13.28515625" bestFit="1" customWidth="1"/>
    <col min="106" max="106" width="9.28515625" bestFit="1" customWidth="1"/>
    <col min="107" max="107" width="13.28515625" bestFit="1" customWidth="1"/>
    <col min="108" max="108" width="9.28515625" bestFit="1" customWidth="1"/>
    <col min="109" max="109" width="13.28515625" bestFit="1" customWidth="1"/>
    <col min="110" max="110" width="9.28515625" bestFit="1" customWidth="1"/>
    <col min="111" max="111" width="13.28515625" bestFit="1" customWidth="1"/>
    <col min="112" max="112" width="9.28515625" bestFit="1" customWidth="1"/>
    <col min="113" max="113" width="13.28515625" bestFit="1" customWidth="1"/>
    <col min="114" max="114" width="9.28515625" bestFit="1" customWidth="1"/>
    <col min="115" max="115" width="13.28515625" bestFit="1" customWidth="1"/>
    <col min="116" max="116" width="9.28515625" bestFit="1" customWidth="1"/>
    <col min="117" max="117" width="13.28515625" bestFit="1" customWidth="1"/>
    <col min="118" max="118" width="9.28515625" bestFit="1" customWidth="1"/>
    <col min="119" max="119" width="13.28515625" bestFit="1" customWidth="1"/>
    <col min="120" max="120" width="9.28515625" bestFit="1" customWidth="1"/>
    <col min="121" max="121" width="13.28515625" bestFit="1" customWidth="1"/>
    <col min="122" max="122" width="9.28515625" bestFit="1" customWidth="1"/>
    <col min="123" max="123" width="13.28515625" bestFit="1" customWidth="1"/>
    <col min="124" max="124" width="9.28515625" bestFit="1" customWidth="1"/>
    <col min="125" max="125" width="13.28515625" bestFit="1" customWidth="1"/>
    <col min="126" max="126" width="9.28515625" bestFit="1" customWidth="1"/>
    <col min="127" max="127" width="13.28515625" bestFit="1" customWidth="1"/>
    <col min="128" max="128" width="9.28515625" bestFit="1" customWidth="1"/>
    <col min="129" max="129" width="13.28515625" bestFit="1" customWidth="1"/>
    <col min="130" max="130" width="9.28515625" bestFit="1" customWidth="1"/>
    <col min="131" max="131" width="13.28515625" bestFit="1" customWidth="1"/>
    <col min="132" max="132" width="9.28515625" bestFit="1" customWidth="1"/>
    <col min="133" max="133" width="13.28515625" bestFit="1" customWidth="1"/>
    <col min="134" max="134" width="9.28515625" bestFit="1" customWidth="1"/>
    <col min="135" max="135" width="13.28515625" bestFit="1" customWidth="1"/>
    <col min="136" max="136" width="12.140625" bestFit="1" customWidth="1"/>
  </cols>
  <sheetData>
    <row r="1" spans="1:5" x14ac:dyDescent="0.25">
      <c r="A1" s="20" t="s">
        <v>6</v>
      </c>
      <c r="B1" t="s">
        <v>51</v>
      </c>
    </row>
    <row r="3" spans="1:5" x14ac:dyDescent="0.25">
      <c r="A3" s="20" t="s">
        <v>47</v>
      </c>
      <c r="B3" t="s">
        <v>52</v>
      </c>
      <c r="C3" t="s">
        <v>49</v>
      </c>
      <c r="D3" t="s">
        <v>50</v>
      </c>
      <c r="E3" t="s">
        <v>53</v>
      </c>
    </row>
    <row r="4" spans="1:5" x14ac:dyDescent="0.25">
      <c r="A4" s="23" t="s">
        <v>38</v>
      </c>
      <c r="B4" s="22">
        <v>605.07000000000005</v>
      </c>
      <c r="C4" s="22">
        <v>58394.200000000004</v>
      </c>
      <c r="D4" s="22">
        <v>10134.5305785124</v>
      </c>
      <c r="E4" s="21">
        <v>48259.669421487604</v>
      </c>
    </row>
    <row r="5" spans="1:5" x14ac:dyDescent="0.25">
      <c r="A5" s="23" t="s">
        <v>37</v>
      </c>
      <c r="B5" s="22">
        <v>219.61</v>
      </c>
      <c r="C5" s="22">
        <v>21329.800000000003</v>
      </c>
      <c r="D5" s="22">
        <v>3701.8661157024794</v>
      </c>
      <c r="E5" s="21">
        <v>17627.933884297523</v>
      </c>
    </row>
    <row r="6" spans="1:5" x14ac:dyDescent="0.25">
      <c r="A6" s="23" t="s">
        <v>19</v>
      </c>
      <c r="B6" s="22">
        <v>1584.0000000000002</v>
      </c>
      <c r="C6" s="22">
        <v>143405</v>
      </c>
      <c r="D6" s="22">
        <v>24888.471074380166</v>
      </c>
      <c r="E6" s="21">
        <v>118516.52892561983</v>
      </c>
    </row>
    <row r="7" spans="1:5" x14ac:dyDescent="0.25">
      <c r="A7" s="23" t="s">
        <v>33</v>
      </c>
      <c r="B7" s="22">
        <v>922.87</v>
      </c>
      <c r="C7" s="22">
        <v>100652.9</v>
      </c>
      <c r="D7" s="22">
        <v>17468.685123966945</v>
      </c>
      <c r="E7" s="21">
        <v>83184.214876033046</v>
      </c>
    </row>
    <row r="8" spans="1:5" x14ac:dyDescent="0.25">
      <c r="A8" s="23" t="s">
        <v>24</v>
      </c>
      <c r="B8" s="22">
        <v>706.45</v>
      </c>
      <c r="C8" s="22">
        <v>59018.25</v>
      </c>
      <c r="D8" s="22">
        <v>10242.836776859505</v>
      </c>
      <c r="E8" s="21">
        <v>48775.413223140495</v>
      </c>
    </row>
    <row r="9" spans="1:5" x14ac:dyDescent="0.25">
      <c r="A9" s="23" t="s">
        <v>13</v>
      </c>
      <c r="B9" s="22">
        <v>973.59</v>
      </c>
      <c r="C9" s="22">
        <v>88747.9</v>
      </c>
      <c r="D9" s="22">
        <v>15402.528099173553</v>
      </c>
      <c r="E9" s="21">
        <v>73345.371900826445</v>
      </c>
    </row>
    <row r="10" spans="1:5" x14ac:dyDescent="0.25">
      <c r="A10" s="23" t="s">
        <v>29</v>
      </c>
      <c r="B10" s="22">
        <v>554.70000000000005</v>
      </c>
      <c r="C10" s="22">
        <v>54762.299999999996</v>
      </c>
      <c r="D10" s="22">
        <v>9504.200826446282</v>
      </c>
      <c r="E10" s="21">
        <v>45258.09917355371</v>
      </c>
    </row>
    <row r="11" spans="1:5" x14ac:dyDescent="0.25">
      <c r="A11" s="23" t="s">
        <v>48</v>
      </c>
      <c r="B11" s="22">
        <v>5566.29</v>
      </c>
      <c r="C11" s="22">
        <v>526310.35000000009</v>
      </c>
      <c r="D11" s="22">
        <v>91343.11859504132</v>
      </c>
      <c r="E11" s="21">
        <v>434967.23140495876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14"/>
  <sheetViews>
    <sheetView showGridLines="0" topLeftCell="A8" zoomScale="60" zoomScaleNormal="60" workbookViewId="0">
      <selection activeCell="B2" sqref="B2:L109"/>
    </sheetView>
  </sheetViews>
  <sheetFormatPr defaultColWidth="11.42578125" defaultRowHeight="15" x14ac:dyDescent="0.25"/>
  <cols>
    <col min="1" max="1" width="2.140625" customWidth="1"/>
    <col min="2" max="2" width="11.5703125" bestFit="1" customWidth="1"/>
    <col min="3" max="3" width="24" customWidth="1"/>
    <col min="4" max="4" width="31" customWidth="1"/>
    <col min="5" max="5" width="22.140625" customWidth="1"/>
    <col min="6" max="6" width="18.7109375" bestFit="1" customWidth="1"/>
    <col min="7" max="7" width="8.140625" customWidth="1"/>
    <col min="8" max="8" width="13.28515625" customWidth="1"/>
    <col min="9" max="9" width="21" customWidth="1"/>
    <col min="10" max="10" width="19.5703125" customWidth="1"/>
    <col min="11" max="11" width="18.5703125" customWidth="1"/>
    <col min="12" max="12" width="15.5703125" customWidth="1"/>
    <col min="15" max="16" width="11.42578125" customWidth="1"/>
  </cols>
  <sheetData>
    <row r="1" spans="2:18" ht="9.75" customHeight="1" x14ac:dyDescent="0.25"/>
    <row r="2" spans="2:18" s="1" customFormat="1" ht="36" customHeight="1" x14ac:dyDescent="0.25"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7" t="s">
        <v>9</v>
      </c>
      <c r="L2" s="19" t="s">
        <v>46</v>
      </c>
      <c r="N2" s="8" t="s">
        <v>10</v>
      </c>
      <c r="O2" s="9"/>
      <c r="P2" s="9"/>
      <c r="Q2" s="9"/>
      <c r="R2" s="9"/>
    </row>
    <row r="3" spans="2:18" x14ac:dyDescent="0.25">
      <c r="B3" s="11">
        <v>42524</v>
      </c>
      <c r="C3" s="2" t="s">
        <v>11</v>
      </c>
      <c r="D3" s="12" t="s">
        <v>12</v>
      </c>
      <c r="E3" s="2">
        <v>35</v>
      </c>
      <c r="F3" s="12" t="s">
        <v>13</v>
      </c>
      <c r="G3" s="4" t="s">
        <v>14</v>
      </c>
      <c r="H3" s="12" t="s">
        <v>15</v>
      </c>
      <c r="I3" s="13">
        <v>150</v>
      </c>
      <c r="J3" s="14">
        <v>54.89</v>
      </c>
      <c r="K3" s="18">
        <f t="shared" ref="K3:K66" si="0">I3*J3</f>
        <v>8233.5</v>
      </c>
      <c r="L3" s="18">
        <f t="shared" ref="L3:L34" si="1">I3*J3*0.21/1.21</f>
        <v>1428.9545454545453</v>
      </c>
      <c r="N3" t="s">
        <v>16</v>
      </c>
    </row>
    <row r="4" spans="2:18" x14ac:dyDescent="0.25">
      <c r="B4" s="11">
        <v>42524</v>
      </c>
      <c r="C4" s="2" t="s">
        <v>17</v>
      </c>
      <c r="D4" s="12" t="s">
        <v>18</v>
      </c>
      <c r="E4" s="2">
        <v>32</v>
      </c>
      <c r="F4" s="12" t="s">
        <v>19</v>
      </c>
      <c r="G4" s="4" t="s">
        <v>20</v>
      </c>
      <c r="H4" s="12" t="s">
        <v>21</v>
      </c>
      <c r="I4" s="13">
        <v>120</v>
      </c>
      <c r="J4" s="14">
        <v>65</v>
      </c>
      <c r="K4" s="18">
        <f t="shared" si="0"/>
        <v>7800</v>
      </c>
      <c r="L4" s="18">
        <f t="shared" si="1"/>
        <v>1353.7190082644629</v>
      </c>
    </row>
    <row r="5" spans="2:18" x14ac:dyDescent="0.25">
      <c r="B5" s="11">
        <v>42525</v>
      </c>
      <c r="C5" s="2" t="s">
        <v>22</v>
      </c>
      <c r="D5" s="12" t="s">
        <v>23</v>
      </c>
      <c r="E5" s="2">
        <v>34</v>
      </c>
      <c r="F5" s="12" t="s">
        <v>24</v>
      </c>
      <c r="G5" s="4" t="s">
        <v>25</v>
      </c>
      <c r="H5" s="12" t="s">
        <v>26</v>
      </c>
      <c r="I5" s="13">
        <v>190</v>
      </c>
      <c r="J5" s="14">
        <v>45</v>
      </c>
      <c r="K5" s="18">
        <f t="shared" si="0"/>
        <v>8550</v>
      </c>
      <c r="L5" s="18">
        <f t="shared" si="1"/>
        <v>1483.8842975206612</v>
      </c>
    </row>
    <row r="6" spans="2:18" x14ac:dyDescent="0.25">
      <c r="B6" s="11">
        <v>42526</v>
      </c>
      <c r="C6" s="2" t="s">
        <v>27</v>
      </c>
      <c r="D6" s="5" t="s">
        <v>28</v>
      </c>
      <c r="E6" s="2">
        <v>38</v>
      </c>
      <c r="F6" s="12" t="s">
        <v>29</v>
      </c>
      <c r="G6" s="4" t="s">
        <v>20</v>
      </c>
      <c r="H6" s="12" t="s">
        <v>30</v>
      </c>
      <c r="I6" s="13">
        <v>120</v>
      </c>
      <c r="J6" s="14">
        <v>35</v>
      </c>
      <c r="K6" s="18">
        <f t="shared" si="0"/>
        <v>4200</v>
      </c>
      <c r="L6" s="18">
        <f t="shared" si="1"/>
        <v>728.9256198347108</v>
      </c>
      <c r="N6" s="6" t="s">
        <v>42</v>
      </c>
    </row>
    <row r="7" spans="2:18" x14ac:dyDescent="0.25">
      <c r="B7" s="11">
        <v>42526</v>
      </c>
      <c r="C7" s="2" t="s">
        <v>11</v>
      </c>
      <c r="D7" s="12" t="s">
        <v>12</v>
      </c>
      <c r="E7" s="2">
        <v>32</v>
      </c>
      <c r="F7" s="12" t="s">
        <v>19</v>
      </c>
      <c r="G7" s="4" t="s">
        <v>20</v>
      </c>
      <c r="H7" s="12" t="s">
        <v>21</v>
      </c>
      <c r="I7" s="13">
        <v>100</v>
      </c>
      <c r="J7" s="14">
        <v>55.25</v>
      </c>
      <c r="K7" s="18">
        <f t="shared" si="0"/>
        <v>5525</v>
      </c>
      <c r="L7" s="18">
        <f t="shared" si="1"/>
        <v>958.88429752066122</v>
      </c>
      <c r="N7" t="s">
        <v>40</v>
      </c>
    </row>
    <row r="8" spans="2:18" x14ac:dyDescent="0.25">
      <c r="B8" s="11">
        <v>42526</v>
      </c>
      <c r="C8" s="2" t="s">
        <v>31</v>
      </c>
      <c r="D8" s="12" t="s">
        <v>32</v>
      </c>
      <c r="E8" s="2">
        <v>35</v>
      </c>
      <c r="F8" s="12" t="s">
        <v>13</v>
      </c>
      <c r="G8" s="4" t="s">
        <v>14</v>
      </c>
      <c r="H8" s="12" t="s">
        <v>15</v>
      </c>
      <c r="I8" s="13">
        <v>90</v>
      </c>
      <c r="J8" s="14">
        <v>80</v>
      </c>
      <c r="K8" s="18">
        <f t="shared" si="0"/>
        <v>7200</v>
      </c>
      <c r="L8" s="18">
        <f t="shared" si="1"/>
        <v>1249.5867768595042</v>
      </c>
    </row>
    <row r="9" spans="2:18" x14ac:dyDescent="0.25">
      <c r="B9" s="11">
        <v>42526</v>
      </c>
      <c r="C9" s="2" t="s">
        <v>17</v>
      </c>
      <c r="D9" s="12" t="s">
        <v>18</v>
      </c>
      <c r="E9" s="2">
        <v>33</v>
      </c>
      <c r="F9" s="12" t="s">
        <v>33</v>
      </c>
      <c r="G9" s="4" t="s">
        <v>14</v>
      </c>
      <c r="H9" s="12" t="s">
        <v>34</v>
      </c>
      <c r="I9" s="13">
        <v>90</v>
      </c>
      <c r="J9" s="14">
        <v>65</v>
      </c>
      <c r="K9" s="18">
        <f t="shared" si="0"/>
        <v>5850</v>
      </c>
      <c r="L9" s="18">
        <f t="shared" si="1"/>
        <v>1015.2892561983472</v>
      </c>
      <c r="N9" s="6" t="s">
        <v>45</v>
      </c>
    </row>
    <row r="10" spans="2:18" x14ac:dyDescent="0.25">
      <c r="B10" s="11">
        <v>42527</v>
      </c>
      <c r="C10" s="2" t="s">
        <v>35</v>
      </c>
      <c r="D10" s="12" t="s">
        <v>36</v>
      </c>
      <c r="E10" s="2">
        <v>38</v>
      </c>
      <c r="F10" s="12" t="s">
        <v>29</v>
      </c>
      <c r="G10" s="4" t="s">
        <v>20</v>
      </c>
      <c r="H10" s="12" t="s">
        <v>30</v>
      </c>
      <c r="I10" s="13">
        <v>-20</v>
      </c>
      <c r="J10" s="14">
        <v>29.98</v>
      </c>
      <c r="K10" s="18">
        <f t="shared" si="0"/>
        <v>-599.6</v>
      </c>
      <c r="L10" s="18">
        <f t="shared" si="1"/>
        <v>-104.06280991735537</v>
      </c>
      <c r="N10" t="s">
        <v>41</v>
      </c>
    </row>
    <row r="11" spans="2:18" x14ac:dyDescent="0.25">
      <c r="B11" s="11">
        <v>42527</v>
      </c>
      <c r="C11" s="2" t="s">
        <v>22</v>
      </c>
      <c r="D11" s="12" t="s">
        <v>23</v>
      </c>
      <c r="E11" s="2">
        <v>32</v>
      </c>
      <c r="F11" s="12" t="s">
        <v>19</v>
      </c>
      <c r="G11" s="4" t="s">
        <v>20</v>
      </c>
      <c r="H11" s="12" t="s">
        <v>21</v>
      </c>
      <c r="I11" s="13">
        <v>230</v>
      </c>
      <c r="J11" s="14">
        <v>45</v>
      </c>
      <c r="K11" s="18">
        <f t="shared" si="0"/>
        <v>10350</v>
      </c>
      <c r="L11" s="18">
        <f t="shared" si="1"/>
        <v>1796.2809917355373</v>
      </c>
    </row>
    <row r="12" spans="2:18" x14ac:dyDescent="0.25">
      <c r="B12" s="11">
        <v>42527</v>
      </c>
      <c r="C12" s="4" t="s">
        <v>17</v>
      </c>
      <c r="D12" s="12" t="s">
        <v>18</v>
      </c>
      <c r="E12" s="2">
        <v>35</v>
      </c>
      <c r="F12" s="12" t="s">
        <v>13</v>
      </c>
      <c r="G12" s="4" t="s">
        <v>14</v>
      </c>
      <c r="H12" s="12" t="s">
        <v>15</v>
      </c>
      <c r="I12" s="13">
        <v>130</v>
      </c>
      <c r="J12" s="14">
        <v>64</v>
      </c>
      <c r="K12" s="18">
        <f t="shared" si="0"/>
        <v>8320</v>
      </c>
      <c r="L12" s="18">
        <f t="shared" si="1"/>
        <v>1443.9669421487604</v>
      </c>
      <c r="N12" s="6" t="s">
        <v>43</v>
      </c>
    </row>
    <row r="13" spans="2:18" x14ac:dyDescent="0.25">
      <c r="B13" s="11">
        <v>42529</v>
      </c>
      <c r="C13" s="2" t="s">
        <v>27</v>
      </c>
      <c r="D13" s="5" t="s">
        <v>28</v>
      </c>
      <c r="E13" s="2">
        <v>34</v>
      </c>
      <c r="F13" s="12" t="s">
        <v>24</v>
      </c>
      <c r="G13" s="4" t="s">
        <v>25</v>
      </c>
      <c r="H13" s="12" t="s">
        <v>26</v>
      </c>
      <c r="I13" s="13">
        <v>150</v>
      </c>
      <c r="J13" s="14">
        <v>37</v>
      </c>
      <c r="K13" s="18">
        <f t="shared" si="0"/>
        <v>5550</v>
      </c>
      <c r="L13" s="18">
        <f t="shared" si="1"/>
        <v>963.22314049586782</v>
      </c>
    </row>
    <row r="14" spans="2:18" x14ac:dyDescent="0.25">
      <c r="B14" s="11">
        <v>42529</v>
      </c>
      <c r="C14" s="2" t="s">
        <v>35</v>
      </c>
      <c r="D14" s="12" t="s">
        <v>36</v>
      </c>
      <c r="E14" s="2">
        <v>36</v>
      </c>
      <c r="F14" s="12" t="s">
        <v>37</v>
      </c>
      <c r="G14" s="4" t="s">
        <v>20</v>
      </c>
      <c r="H14" s="12" t="s">
        <v>30</v>
      </c>
      <c r="I14" s="13">
        <v>180</v>
      </c>
      <c r="J14" s="14">
        <v>29.87</v>
      </c>
      <c r="K14" s="18">
        <f t="shared" si="0"/>
        <v>5376.6</v>
      </c>
      <c r="L14" s="18">
        <f t="shared" si="1"/>
        <v>933.12892561983472</v>
      </c>
      <c r="N14" s="6" t="s">
        <v>44</v>
      </c>
    </row>
    <row r="15" spans="2:18" x14ac:dyDescent="0.25">
      <c r="B15" s="11">
        <v>42530</v>
      </c>
      <c r="C15" s="2" t="s">
        <v>11</v>
      </c>
      <c r="D15" s="12" t="s">
        <v>12</v>
      </c>
      <c r="E15" s="2">
        <v>34</v>
      </c>
      <c r="F15" s="12" t="s">
        <v>24</v>
      </c>
      <c r="G15" s="4" t="s">
        <v>25</v>
      </c>
      <c r="H15" s="12" t="s">
        <v>26</v>
      </c>
      <c r="I15" s="13">
        <v>-15</v>
      </c>
      <c r="J15" s="14">
        <v>55.15</v>
      </c>
      <c r="K15" s="18">
        <f t="shared" si="0"/>
        <v>-827.25</v>
      </c>
      <c r="L15" s="18">
        <f t="shared" si="1"/>
        <v>-143.57231404958677</v>
      </c>
    </row>
    <row r="16" spans="2:18" x14ac:dyDescent="0.25">
      <c r="B16" s="11">
        <v>42530</v>
      </c>
      <c r="C16" s="2" t="s">
        <v>31</v>
      </c>
      <c r="D16" s="12" t="s">
        <v>32</v>
      </c>
      <c r="E16" s="2">
        <v>35</v>
      </c>
      <c r="F16" s="12" t="s">
        <v>13</v>
      </c>
      <c r="G16" s="4" t="s">
        <v>14</v>
      </c>
      <c r="H16" s="12" t="s">
        <v>15</v>
      </c>
      <c r="I16" s="13">
        <v>60</v>
      </c>
      <c r="J16" s="14">
        <v>78</v>
      </c>
      <c r="K16" s="18">
        <f t="shared" si="0"/>
        <v>4680</v>
      </c>
      <c r="L16" s="18">
        <f t="shared" si="1"/>
        <v>812.23140495867767</v>
      </c>
    </row>
    <row r="17" spans="2:17" x14ac:dyDescent="0.25">
      <c r="B17" s="11">
        <v>42530</v>
      </c>
      <c r="C17" s="2" t="s">
        <v>17</v>
      </c>
      <c r="D17" s="12" t="s">
        <v>18</v>
      </c>
      <c r="E17" s="2">
        <v>32</v>
      </c>
      <c r="F17" s="12" t="s">
        <v>19</v>
      </c>
      <c r="G17" s="4" t="s">
        <v>20</v>
      </c>
      <c r="H17" s="12" t="s">
        <v>21</v>
      </c>
      <c r="I17" s="13">
        <v>110</v>
      </c>
      <c r="J17" s="14">
        <v>66</v>
      </c>
      <c r="K17" s="18">
        <f t="shared" si="0"/>
        <v>7260</v>
      </c>
      <c r="L17" s="18">
        <f t="shared" si="1"/>
        <v>1260</v>
      </c>
    </row>
    <row r="18" spans="2:17" x14ac:dyDescent="0.25">
      <c r="B18" s="11">
        <v>42530</v>
      </c>
      <c r="C18" s="2" t="s">
        <v>22</v>
      </c>
      <c r="D18" s="12" t="s">
        <v>23</v>
      </c>
      <c r="E18" s="2">
        <v>33</v>
      </c>
      <c r="F18" s="12" t="s">
        <v>33</v>
      </c>
      <c r="G18" s="4" t="s">
        <v>14</v>
      </c>
      <c r="H18" s="12" t="s">
        <v>34</v>
      </c>
      <c r="I18" s="13">
        <v>210</v>
      </c>
      <c r="J18" s="14">
        <v>46</v>
      </c>
      <c r="K18" s="18">
        <f t="shared" si="0"/>
        <v>9660</v>
      </c>
      <c r="L18" s="18">
        <f t="shared" si="1"/>
        <v>1676.5289256198346</v>
      </c>
    </row>
    <row r="19" spans="2:17" x14ac:dyDescent="0.25">
      <c r="B19" s="11">
        <v>42530</v>
      </c>
      <c r="C19" s="2" t="s">
        <v>35</v>
      </c>
      <c r="D19" s="12" t="s">
        <v>36</v>
      </c>
      <c r="E19" s="2">
        <v>37</v>
      </c>
      <c r="F19" s="5" t="s">
        <v>38</v>
      </c>
      <c r="G19" s="4" t="s">
        <v>25</v>
      </c>
      <c r="H19" s="12" t="s">
        <v>39</v>
      </c>
      <c r="I19" s="13">
        <v>50</v>
      </c>
      <c r="J19" s="14">
        <v>30.11</v>
      </c>
      <c r="K19" s="18">
        <f t="shared" si="0"/>
        <v>1505.5</v>
      </c>
      <c r="L19" s="18">
        <f t="shared" si="1"/>
        <v>261.28512396694214</v>
      </c>
    </row>
    <row r="20" spans="2:17" x14ac:dyDescent="0.25">
      <c r="B20" s="11">
        <v>42531</v>
      </c>
      <c r="C20" s="2" t="s">
        <v>31</v>
      </c>
      <c r="D20" s="12" t="s">
        <v>32</v>
      </c>
      <c r="E20" s="2">
        <v>32</v>
      </c>
      <c r="F20" s="12" t="s">
        <v>19</v>
      </c>
      <c r="G20" s="4" t="s">
        <v>20</v>
      </c>
      <c r="H20" s="12" t="s">
        <v>21</v>
      </c>
      <c r="I20" s="13">
        <v>50</v>
      </c>
      <c r="J20" s="14">
        <v>81</v>
      </c>
      <c r="K20" s="18">
        <f t="shared" si="0"/>
        <v>4050</v>
      </c>
      <c r="L20" s="18">
        <f t="shared" si="1"/>
        <v>702.89256198347107</v>
      </c>
    </row>
    <row r="21" spans="2:17" x14ac:dyDescent="0.25">
      <c r="B21" s="11">
        <v>42531</v>
      </c>
      <c r="C21" s="2" t="s">
        <v>27</v>
      </c>
      <c r="D21" s="5" t="s">
        <v>28</v>
      </c>
      <c r="E21" s="2">
        <v>33</v>
      </c>
      <c r="F21" s="12" t="s">
        <v>33</v>
      </c>
      <c r="G21" s="4" t="s">
        <v>14</v>
      </c>
      <c r="H21" s="12" t="s">
        <v>34</v>
      </c>
      <c r="I21" s="13">
        <v>240</v>
      </c>
      <c r="J21" s="14">
        <v>38</v>
      </c>
      <c r="K21" s="18">
        <f t="shared" si="0"/>
        <v>9120</v>
      </c>
      <c r="L21" s="18">
        <f t="shared" si="1"/>
        <v>1582.8099173553719</v>
      </c>
      <c r="P21">
        <f>120*1.21</f>
        <v>145.19999999999999</v>
      </c>
      <c r="Q21">
        <f>P21/1.21</f>
        <v>120</v>
      </c>
    </row>
    <row r="22" spans="2:17" x14ac:dyDescent="0.25">
      <c r="B22" s="11">
        <v>42532</v>
      </c>
      <c r="C22" s="2" t="s">
        <v>17</v>
      </c>
      <c r="D22" s="12" t="s">
        <v>18</v>
      </c>
      <c r="E22" s="2">
        <v>37</v>
      </c>
      <c r="F22" s="5" t="s">
        <v>38</v>
      </c>
      <c r="G22" s="4" t="s">
        <v>25</v>
      </c>
      <c r="H22" s="12" t="s">
        <v>39</v>
      </c>
      <c r="I22" s="13">
        <v>100</v>
      </c>
      <c r="J22" s="14">
        <v>65</v>
      </c>
      <c r="K22" s="18">
        <f t="shared" si="0"/>
        <v>6500</v>
      </c>
      <c r="L22" s="18">
        <f t="shared" si="1"/>
        <v>1128.0991735537191</v>
      </c>
    </row>
    <row r="23" spans="2:17" x14ac:dyDescent="0.25">
      <c r="B23" s="11">
        <v>42533</v>
      </c>
      <c r="C23" s="2" t="s">
        <v>11</v>
      </c>
      <c r="D23" s="12" t="s">
        <v>12</v>
      </c>
      <c r="E23" s="2">
        <v>35</v>
      </c>
      <c r="F23" s="12" t="s">
        <v>13</v>
      </c>
      <c r="G23" s="4" t="s">
        <v>14</v>
      </c>
      <c r="H23" s="12" t="s">
        <v>15</v>
      </c>
      <c r="I23" s="13">
        <v>150</v>
      </c>
      <c r="J23" s="14">
        <v>54.89</v>
      </c>
      <c r="K23" s="18">
        <f t="shared" si="0"/>
        <v>8233.5</v>
      </c>
      <c r="L23" s="18">
        <f t="shared" si="1"/>
        <v>1428.9545454545453</v>
      </c>
    </row>
    <row r="24" spans="2:17" x14ac:dyDescent="0.25">
      <c r="B24" s="11">
        <v>42534</v>
      </c>
      <c r="C24" s="2" t="s">
        <v>17</v>
      </c>
      <c r="D24" s="12" t="s">
        <v>18</v>
      </c>
      <c r="E24" s="2">
        <v>32</v>
      </c>
      <c r="F24" s="12" t="s">
        <v>19</v>
      </c>
      <c r="G24" s="4" t="s">
        <v>20</v>
      </c>
      <c r="H24" s="12" t="s">
        <v>21</v>
      </c>
      <c r="I24" s="13">
        <v>120</v>
      </c>
      <c r="J24" s="14">
        <v>65</v>
      </c>
      <c r="K24" s="18">
        <f t="shared" si="0"/>
        <v>7800</v>
      </c>
      <c r="L24" s="18">
        <f t="shared" si="1"/>
        <v>1353.7190082644629</v>
      </c>
    </row>
    <row r="25" spans="2:17" x14ac:dyDescent="0.25">
      <c r="B25" s="11">
        <v>42535</v>
      </c>
      <c r="C25" s="2" t="s">
        <v>22</v>
      </c>
      <c r="D25" s="12" t="s">
        <v>23</v>
      </c>
      <c r="E25" s="2">
        <v>34</v>
      </c>
      <c r="F25" s="12" t="s">
        <v>24</v>
      </c>
      <c r="G25" s="4" t="s">
        <v>25</v>
      </c>
      <c r="H25" s="12" t="s">
        <v>26</v>
      </c>
      <c r="I25" s="13">
        <v>190</v>
      </c>
      <c r="J25" s="14">
        <v>45</v>
      </c>
      <c r="K25" s="18">
        <f t="shared" si="0"/>
        <v>8550</v>
      </c>
      <c r="L25" s="18">
        <f t="shared" si="1"/>
        <v>1483.8842975206612</v>
      </c>
    </row>
    <row r="26" spans="2:17" x14ac:dyDescent="0.25">
      <c r="B26" s="11">
        <v>42535</v>
      </c>
      <c r="C26" s="2" t="s">
        <v>27</v>
      </c>
      <c r="D26" s="5" t="s">
        <v>28</v>
      </c>
      <c r="E26" s="2">
        <v>38</v>
      </c>
      <c r="F26" s="12" t="s">
        <v>29</v>
      </c>
      <c r="G26" s="4" t="s">
        <v>20</v>
      </c>
      <c r="H26" s="12" t="s">
        <v>30</v>
      </c>
      <c r="I26" s="13">
        <v>120</v>
      </c>
      <c r="J26" s="14">
        <v>35</v>
      </c>
      <c r="K26" s="18">
        <f t="shared" si="0"/>
        <v>4200</v>
      </c>
      <c r="L26" s="18">
        <f t="shared" si="1"/>
        <v>728.9256198347108</v>
      </c>
    </row>
    <row r="27" spans="2:17" x14ac:dyDescent="0.25">
      <c r="B27" s="11">
        <v>42535</v>
      </c>
      <c r="C27" s="2" t="s">
        <v>11</v>
      </c>
      <c r="D27" s="12" t="s">
        <v>12</v>
      </c>
      <c r="E27" s="2">
        <v>32</v>
      </c>
      <c r="F27" s="12" t="s">
        <v>19</v>
      </c>
      <c r="G27" s="4" t="s">
        <v>20</v>
      </c>
      <c r="H27" s="12" t="s">
        <v>21</v>
      </c>
      <c r="I27" s="13">
        <v>100</v>
      </c>
      <c r="J27" s="14">
        <v>55.25</v>
      </c>
      <c r="K27" s="18">
        <f t="shared" si="0"/>
        <v>5525</v>
      </c>
      <c r="L27" s="18">
        <f t="shared" si="1"/>
        <v>958.88429752066122</v>
      </c>
    </row>
    <row r="28" spans="2:17" x14ac:dyDescent="0.25">
      <c r="B28" s="11">
        <v>42535</v>
      </c>
      <c r="C28" s="2" t="s">
        <v>31</v>
      </c>
      <c r="D28" s="12" t="s">
        <v>32</v>
      </c>
      <c r="E28" s="2">
        <v>35</v>
      </c>
      <c r="F28" s="12" t="s">
        <v>13</v>
      </c>
      <c r="G28" s="4" t="s">
        <v>14</v>
      </c>
      <c r="H28" s="12" t="s">
        <v>15</v>
      </c>
      <c r="I28" s="13">
        <v>90</v>
      </c>
      <c r="J28" s="14">
        <v>80</v>
      </c>
      <c r="K28" s="18">
        <f t="shared" si="0"/>
        <v>7200</v>
      </c>
      <c r="L28" s="18">
        <f t="shared" si="1"/>
        <v>1249.5867768595042</v>
      </c>
    </row>
    <row r="29" spans="2:17" x14ac:dyDescent="0.25">
      <c r="B29" s="11">
        <v>42536</v>
      </c>
      <c r="C29" s="2" t="s">
        <v>17</v>
      </c>
      <c r="D29" s="12" t="s">
        <v>18</v>
      </c>
      <c r="E29" s="2">
        <v>33</v>
      </c>
      <c r="F29" s="12" t="s">
        <v>33</v>
      </c>
      <c r="G29" s="4" t="s">
        <v>14</v>
      </c>
      <c r="H29" s="12" t="s">
        <v>34</v>
      </c>
      <c r="I29" s="13">
        <v>90</v>
      </c>
      <c r="J29" s="14">
        <v>65</v>
      </c>
      <c r="K29" s="18">
        <f t="shared" si="0"/>
        <v>5850</v>
      </c>
      <c r="L29" s="18">
        <f t="shared" si="1"/>
        <v>1015.2892561983472</v>
      </c>
    </row>
    <row r="30" spans="2:17" x14ac:dyDescent="0.25">
      <c r="B30" s="11">
        <v>42537</v>
      </c>
      <c r="C30" s="2" t="s">
        <v>35</v>
      </c>
      <c r="D30" s="12" t="s">
        <v>36</v>
      </c>
      <c r="E30" s="2">
        <v>38</v>
      </c>
      <c r="F30" s="12" t="s">
        <v>29</v>
      </c>
      <c r="G30" s="4" t="s">
        <v>20</v>
      </c>
      <c r="H30" s="12" t="s">
        <v>30</v>
      </c>
      <c r="I30" s="13">
        <v>-20</v>
      </c>
      <c r="J30" s="14">
        <v>29.98</v>
      </c>
      <c r="K30" s="18">
        <f t="shared" si="0"/>
        <v>-599.6</v>
      </c>
      <c r="L30" s="18">
        <f t="shared" si="1"/>
        <v>-104.06280991735537</v>
      </c>
    </row>
    <row r="31" spans="2:17" x14ac:dyDescent="0.25">
      <c r="B31" s="11">
        <v>42538</v>
      </c>
      <c r="C31" s="2" t="s">
        <v>22</v>
      </c>
      <c r="D31" s="12" t="s">
        <v>23</v>
      </c>
      <c r="E31" s="2">
        <v>32</v>
      </c>
      <c r="F31" s="12" t="s">
        <v>19</v>
      </c>
      <c r="G31" s="4" t="s">
        <v>20</v>
      </c>
      <c r="H31" s="12" t="s">
        <v>21</v>
      </c>
      <c r="I31" s="13">
        <v>230</v>
      </c>
      <c r="J31" s="14">
        <v>45</v>
      </c>
      <c r="K31" s="18">
        <f t="shared" si="0"/>
        <v>10350</v>
      </c>
      <c r="L31" s="18">
        <f t="shared" si="1"/>
        <v>1796.2809917355373</v>
      </c>
    </row>
    <row r="32" spans="2:17" x14ac:dyDescent="0.25">
      <c r="B32" s="11">
        <v>42539</v>
      </c>
      <c r="C32" s="4" t="s">
        <v>17</v>
      </c>
      <c r="D32" s="12" t="s">
        <v>18</v>
      </c>
      <c r="E32" s="2">
        <v>35</v>
      </c>
      <c r="F32" s="12" t="s">
        <v>13</v>
      </c>
      <c r="G32" s="4" t="s">
        <v>14</v>
      </c>
      <c r="H32" s="12" t="s">
        <v>15</v>
      </c>
      <c r="I32" s="13">
        <v>130</v>
      </c>
      <c r="J32" s="14">
        <v>64</v>
      </c>
      <c r="K32" s="18">
        <f t="shared" si="0"/>
        <v>8320</v>
      </c>
      <c r="L32" s="18">
        <f t="shared" si="1"/>
        <v>1443.9669421487604</v>
      </c>
    </row>
    <row r="33" spans="2:12" x14ac:dyDescent="0.25">
      <c r="B33" s="11">
        <v>42539</v>
      </c>
      <c r="C33" s="2" t="s">
        <v>27</v>
      </c>
      <c r="D33" s="5" t="s">
        <v>28</v>
      </c>
      <c r="E33" s="2">
        <v>34</v>
      </c>
      <c r="F33" s="12" t="s">
        <v>24</v>
      </c>
      <c r="G33" s="4" t="s">
        <v>25</v>
      </c>
      <c r="H33" s="12" t="s">
        <v>26</v>
      </c>
      <c r="I33" s="13">
        <v>150</v>
      </c>
      <c r="J33" s="14">
        <v>37</v>
      </c>
      <c r="K33" s="18">
        <f t="shared" si="0"/>
        <v>5550</v>
      </c>
      <c r="L33" s="18">
        <f t="shared" si="1"/>
        <v>963.22314049586782</v>
      </c>
    </row>
    <row r="34" spans="2:12" x14ac:dyDescent="0.25">
      <c r="B34" s="11">
        <v>42539</v>
      </c>
      <c r="C34" s="2" t="s">
        <v>35</v>
      </c>
      <c r="D34" s="12" t="s">
        <v>36</v>
      </c>
      <c r="E34" s="2">
        <v>36</v>
      </c>
      <c r="F34" s="12" t="s">
        <v>37</v>
      </c>
      <c r="G34" s="4" t="s">
        <v>20</v>
      </c>
      <c r="H34" s="12" t="s">
        <v>30</v>
      </c>
      <c r="I34" s="13">
        <v>180</v>
      </c>
      <c r="J34" s="14">
        <v>29.87</v>
      </c>
      <c r="K34" s="18">
        <f t="shared" si="0"/>
        <v>5376.6</v>
      </c>
      <c r="L34" s="18">
        <f t="shared" si="1"/>
        <v>933.12892561983472</v>
      </c>
    </row>
    <row r="35" spans="2:12" x14ac:dyDescent="0.25">
      <c r="B35" s="11">
        <v>42539</v>
      </c>
      <c r="C35" s="2" t="s">
        <v>11</v>
      </c>
      <c r="D35" s="12" t="s">
        <v>12</v>
      </c>
      <c r="E35" s="2">
        <v>34</v>
      </c>
      <c r="F35" s="12" t="s">
        <v>24</v>
      </c>
      <c r="G35" s="4" t="s">
        <v>25</v>
      </c>
      <c r="H35" s="12" t="s">
        <v>26</v>
      </c>
      <c r="I35" s="13">
        <v>-15</v>
      </c>
      <c r="J35" s="14">
        <v>55.15</v>
      </c>
      <c r="K35" s="18">
        <f t="shared" si="0"/>
        <v>-827.25</v>
      </c>
      <c r="L35" s="18">
        <f t="shared" ref="L35:L66" si="2">I35*J35*0.21/1.21</f>
        <v>-143.57231404958677</v>
      </c>
    </row>
    <row r="36" spans="2:12" x14ac:dyDescent="0.25">
      <c r="B36" s="11">
        <v>42540</v>
      </c>
      <c r="C36" s="2" t="s">
        <v>31</v>
      </c>
      <c r="D36" s="12" t="s">
        <v>32</v>
      </c>
      <c r="E36" s="2">
        <v>35</v>
      </c>
      <c r="F36" s="12" t="s">
        <v>13</v>
      </c>
      <c r="G36" s="4" t="s">
        <v>14</v>
      </c>
      <c r="H36" s="12" t="s">
        <v>15</v>
      </c>
      <c r="I36" s="13">
        <v>60</v>
      </c>
      <c r="J36" s="14">
        <v>78</v>
      </c>
      <c r="K36" s="18">
        <f t="shared" si="0"/>
        <v>4680</v>
      </c>
      <c r="L36" s="18">
        <f t="shared" si="2"/>
        <v>812.23140495867767</v>
      </c>
    </row>
    <row r="37" spans="2:12" x14ac:dyDescent="0.25">
      <c r="B37" s="11">
        <v>42541</v>
      </c>
      <c r="C37" s="2" t="s">
        <v>17</v>
      </c>
      <c r="D37" s="12" t="s">
        <v>18</v>
      </c>
      <c r="E37" s="2">
        <v>32</v>
      </c>
      <c r="F37" s="12" t="s">
        <v>19</v>
      </c>
      <c r="G37" s="4" t="s">
        <v>20</v>
      </c>
      <c r="H37" s="12" t="s">
        <v>21</v>
      </c>
      <c r="I37" s="13">
        <v>110</v>
      </c>
      <c r="J37" s="14">
        <v>66</v>
      </c>
      <c r="K37" s="18">
        <f t="shared" si="0"/>
        <v>7260</v>
      </c>
      <c r="L37" s="18">
        <f t="shared" si="2"/>
        <v>1260</v>
      </c>
    </row>
    <row r="38" spans="2:12" x14ac:dyDescent="0.25">
      <c r="B38" s="11">
        <v>42542</v>
      </c>
      <c r="C38" s="2" t="s">
        <v>22</v>
      </c>
      <c r="D38" s="12" t="s">
        <v>23</v>
      </c>
      <c r="E38" s="2">
        <v>33</v>
      </c>
      <c r="F38" s="12" t="s">
        <v>33</v>
      </c>
      <c r="G38" s="4" t="s">
        <v>14</v>
      </c>
      <c r="H38" s="12" t="s">
        <v>34</v>
      </c>
      <c r="I38" s="13">
        <v>210</v>
      </c>
      <c r="J38" s="14">
        <v>46</v>
      </c>
      <c r="K38" s="18">
        <f t="shared" si="0"/>
        <v>9660</v>
      </c>
      <c r="L38" s="18">
        <f t="shared" si="2"/>
        <v>1676.5289256198346</v>
      </c>
    </row>
    <row r="39" spans="2:12" x14ac:dyDescent="0.25">
      <c r="B39" s="11">
        <v>42542</v>
      </c>
      <c r="C39" s="2" t="s">
        <v>35</v>
      </c>
      <c r="D39" s="12" t="s">
        <v>36</v>
      </c>
      <c r="E39" s="2">
        <v>37</v>
      </c>
      <c r="F39" s="5" t="s">
        <v>38</v>
      </c>
      <c r="G39" s="4" t="s">
        <v>25</v>
      </c>
      <c r="H39" s="12" t="s">
        <v>39</v>
      </c>
      <c r="I39" s="13">
        <v>50</v>
      </c>
      <c r="J39" s="14">
        <v>30.11</v>
      </c>
      <c r="K39" s="18">
        <f t="shared" si="0"/>
        <v>1505.5</v>
      </c>
      <c r="L39" s="18">
        <f t="shared" si="2"/>
        <v>261.28512396694214</v>
      </c>
    </row>
    <row r="40" spans="2:12" x14ac:dyDescent="0.25">
      <c r="B40" s="11">
        <v>42542</v>
      </c>
      <c r="C40" s="2" t="s">
        <v>31</v>
      </c>
      <c r="D40" s="12" t="s">
        <v>32</v>
      </c>
      <c r="E40" s="2">
        <v>32</v>
      </c>
      <c r="F40" s="12" t="s">
        <v>19</v>
      </c>
      <c r="G40" s="4" t="s">
        <v>20</v>
      </c>
      <c r="H40" s="12" t="s">
        <v>21</v>
      </c>
      <c r="I40" s="13">
        <v>50</v>
      </c>
      <c r="J40" s="14">
        <v>81</v>
      </c>
      <c r="K40" s="18">
        <f t="shared" si="0"/>
        <v>4050</v>
      </c>
      <c r="L40" s="18">
        <f t="shared" si="2"/>
        <v>702.89256198347107</v>
      </c>
    </row>
    <row r="41" spans="2:12" x14ac:dyDescent="0.25">
      <c r="B41" s="11">
        <v>42542</v>
      </c>
      <c r="C41" s="2" t="s">
        <v>27</v>
      </c>
      <c r="D41" s="5" t="s">
        <v>28</v>
      </c>
      <c r="E41" s="2">
        <v>33</v>
      </c>
      <c r="F41" s="12" t="s">
        <v>33</v>
      </c>
      <c r="G41" s="4" t="s">
        <v>14</v>
      </c>
      <c r="H41" s="12" t="s">
        <v>34</v>
      </c>
      <c r="I41" s="13">
        <v>240</v>
      </c>
      <c r="J41" s="14">
        <v>38</v>
      </c>
      <c r="K41" s="18">
        <f t="shared" si="0"/>
        <v>9120</v>
      </c>
      <c r="L41" s="18">
        <f t="shared" si="2"/>
        <v>1582.8099173553719</v>
      </c>
    </row>
    <row r="42" spans="2:12" x14ac:dyDescent="0.25">
      <c r="B42" s="11">
        <v>42543</v>
      </c>
      <c r="C42" s="2" t="s">
        <v>17</v>
      </c>
      <c r="D42" s="12" t="s">
        <v>18</v>
      </c>
      <c r="E42" s="2">
        <v>37</v>
      </c>
      <c r="F42" s="5" t="s">
        <v>38</v>
      </c>
      <c r="G42" s="4" t="s">
        <v>25</v>
      </c>
      <c r="H42" s="12" t="s">
        <v>39</v>
      </c>
      <c r="I42" s="13">
        <v>100</v>
      </c>
      <c r="J42" s="14">
        <v>65</v>
      </c>
      <c r="K42" s="18">
        <f t="shared" si="0"/>
        <v>6500</v>
      </c>
      <c r="L42" s="18">
        <f t="shared" si="2"/>
        <v>1128.0991735537191</v>
      </c>
    </row>
    <row r="43" spans="2:12" x14ac:dyDescent="0.25">
      <c r="B43" s="11">
        <v>42544</v>
      </c>
      <c r="C43" s="2" t="s">
        <v>27</v>
      </c>
      <c r="D43" s="5" t="s">
        <v>28</v>
      </c>
      <c r="E43" s="2">
        <v>34</v>
      </c>
      <c r="F43" s="12" t="s">
        <v>24</v>
      </c>
      <c r="G43" s="4" t="s">
        <v>25</v>
      </c>
      <c r="H43" s="12" t="s">
        <v>26</v>
      </c>
      <c r="I43" s="13">
        <v>150</v>
      </c>
      <c r="J43" s="14">
        <v>37</v>
      </c>
      <c r="K43" s="18">
        <f t="shared" si="0"/>
        <v>5550</v>
      </c>
      <c r="L43" s="18">
        <f t="shared" si="2"/>
        <v>963.22314049586782</v>
      </c>
    </row>
    <row r="44" spans="2:12" x14ac:dyDescent="0.25">
      <c r="B44" s="11">
        <v>42544</v>
      </c>
      <c r="C44" s="2" t="s">
        <v>35</v>
      </c>
      <c r="D44" s="12" t="s">
        <v>36</v>
      </c>
      <c r="E44" s="2">
        <v>36</v>
      </c>
      <c r="F44" s="12" t="s">
        <v>37</v>
      </c>
      <c r="G44" s="4" t="s">
        <v>20</v>
      </c>
      <c r="H44" s="12" t="s">
        <v>30</v>
      </c>
      <c r="I44" s="13">
        <v>180</v>
      </c>
      <c r="J44" s="14">
        <v>29.87</v>
      </c>
      <c r="K44" s="18">
        <f t="shared" si="0"/>
        <v>5376.6</v>
      </c>
      <c r="L44" s="18">
        <f t="shared" si="2"/>
        <v>933.12892561983472</v>
      </c>
    </row>
    <row r="45" spans="2:12" x14ac:dyDescent="0.25">
      <c r="B45" s="11">
        <v>42545</v>
      </c>
      <c r="C45" s="2" t="s">
        <v>11</v>
      </c>
      <c r="D45" s="12" t="s">
        <v>12</v>
      </c>
      <c r="E45" s="2">
        <v>34</v>
      </c>
      <c r="F45" s="12" t="s">
        <v>24</v>
      </c>
      <c r="G45" s="4" t="s">
        <v>25</v>
      </c>
      <c r="H45" s="12" t="s">
        <v>26</v>
      </c>
      <c r="I45" s="13">
        <v>-15</v>
      </c>
      <c r="J45" s="14">
        <v>55.15</v>
      </c>
      <c r="K45" s="18">
        <f t="shared" si="0"/>
        <v>-827.25</v>
      </c>
      <c r="L45" s="18">
        <f t="shared" si="2"/>
        <v>-143.57231404958677</v>
      </c>
    </row>
    <row r="46" spans="2:12" x14ac:dyDescent="0.25">
      <c r="B46" s="11">
        <v>42545</v>
      </c>
      <c r="C46" s="2" t="s">
        <v>11</v>
      </c>
      <c r="D46" s="12" t="s">
        <v>12</v>
      </c>
      <c r="E46" s="2">
        <v>38</v>
      </c>
      <c r="F46" s="12" t="s">
        <v>29</v>
      </c>
      <c r="G46" s="4" t="s">
        <v>20</v>
      </c>
      <c r="H46" s="12" t="s">
        <v>30</v>
      </c>
      <c r="I46" s="15">
        <v>100</v>
      </c>
      <c r="J46" s="14">
        <v>54.89</v>
      </c>
      <c r="K46" s="18">
        <f t="shared" si="0"/>
        <v>5489</v>
      </c>
      <c r="L46" s="18">
        <f t="shared" si="2"/>
        <v>952.63636363636374</v>
      </c>
    </row>
    <row r="47" spans="2:12" x14ac:dyDescent="0.25">
      <c r="B47" s="11">
        <v>42545</v>
      </c>
      <c r="C47" s="2" t="s">
        <v>31</v>
      </c>
      <c r="D47" s="12" t="s">
        <v>32</v>
      </c>
      <c r="E47" s="2">
        <v>32</v>
      </c>
      <c r="F47" s="12" t="s">
        <v>19</v>
      </c>
      <c r="G47" s="4" t="s">
        <v>20</v>
      </c>
      <c r="H47" s="12" t="s">
        <v>21</v>
      </c>
      <c r="I47" s="15">
        <v>80</v>
      </c>
      <c r="J47" s="14">
        <v>54.89</v>
      </c>
      <c r="K47" s="18">
        <f t="shared" si="0"/>
        <v>4391.2</v>
      </c>
      <c r="L47" s="18">
        <f t="shared" si="2"/>
        <v>762.10909090909092</v>
      </c>
    </row>
    <row r="48" spans="2:12" x14ac:dyDescent="0.25">
      <c r="B48" s="11">
        <v>42547</v>
      </c>
      <c r="C48" s="2" t="s">
        <v>17</v>
      </c>
      <c r="D48" s="12" t="s">
        <v>18</v>
      </c>
      <c r="E48" s="2">
        <v>35</v>
      </c>
      <c r="F48" s="12" t="s">
        <v>13</v>
      </c>
      <c r="G48" s="4" t="s">
        <v>14</v>
      </c>
      <c r="H48" s="12" t="s">
        <v>15</v>
      </c>
      <c r="I48" s="15">
        <v>20</v>
      </c>
      <c r="J48" s="14">
        <v>80</v>
      </c>
      <c r="K48" s="18">
        <f t="shared" si="0"/>
        <v>1600</v>
      </c>
      <c r="L48" s="18">
        <f t="shared" si="2"/>
        <v>277.68595041322317</v>
      </c>
    </row>
    <row r="49" spans="2:12" x14ac:dyDescent="0.25">
      <c r="B49" s="11">
        <v>42547</v>
      </c>
      <c r="C49" s="2" t="s">
        <v>22</v>
      </c>
      <c r="D49" s="12" t="s">
        <v>23</v>
      </c>
      <c r="E49" s="2">
        <v>33</v>
      </c>
      <c r="F49" s="12" t="s">
        <v>33</v>
      </c>
      <c r="G49" s="4" t="s">
        <v>14</v>
      </c>
      <c r="H49" s="12" t="s">
        <v>34</v>
      </c>
      <c r="I49" s="15">
        <v>40</v>
      </c>
      <c r="J49" s="14">
        <v>65</v>
      </c>
      <c r="K49" s="18">
        <f t="shared" si="0"/>
        <v>2600</v>
      </c>
      <c r="L49" s="18">
        <f t="shared" si="2"/>
        <v>451.23966942148763</v>
      </c>
    </row>
    <row r="50" spans="2:12" x14ac:dyDescent="0.25">
      <c r="B50" s="11">
        <v>42548</v>
      </c>
      <c r="C50" s="2" t="s">
        <v>35</v>
      </c>
      <c r="D50" s="12" t="s">
        <v>36</v>
      </c>
      <c r="E50" s="2">
        <v>38</v>
      </c>
      <c r="F50" s="12" t="s">
        <v>29</v>
      </c>
      <c r="G50" s="4" t="s">
        <v>20</v>
      </c>
      <c r="H50" s="12" t="s">
        <v>30</v>
      </c>
      <c r="I50" s="15">
        <v>50</v>
      </c>
      <c r="J50" s="14">
        <v>45</v>
      </c>
      <c r="K50" s="18">
        <f t="shared" si="0"/>
        <v>2250</v>
      </c>
      <c r="L50" s="18">
        <f t="shared" si="2"/>
        <v>390.49586776859508</v>
      </c>
    </row>
    <row r="51" spans="2:12" x14ac:dyDescent="0.25">
      <c r="B51" s="11">
        <v>42548</v>
      </c>
      <c r="C51" s="2" t="s">
        <v>31</v>
      </c>
      <c r="D51" s="12" t="s">
        <v>32</v>
      </c>
      <c r="E51" s="2">
        <v>32</v>
      </c>
      <c r="F51" s="12" t="s">
        <v>19</v>
      </c>
      <c r="G51" s="4" t="s">
        <v>20</v>
      </c>
      <c r="H51" s="12" t="s">
        <v>21</v>
      </c>
      <c r="I51" s="15">
        <v>80</v>
      </c>
      <c r="J51" s="14">
        <v>29.98</v>
      </c>
      <c r="K51" s="18">
        <f t="shared" si="0"/>
        <v>2398.4</v>
      </c>
      <c r="L51" s="18">
        <f t="shared" si="2"/>
        <v>416.25123966942147</v>
      </c>
    </row>
    <row r="52" spans="2:12" x14ac:dyDescent="0.25">
      <c r="B52" s="11">
        <v>42548</v>
      </c>
      <c r="C52" s="2" t="s">
        <v>27</v>
      </c>
      <c r="D52" s="5" t="s">
        <v>28</v>
      </c>
      <c r="E52" s="2">
        <v>32</v>
      </c>
      <c r="F52" s="12" t="s">
        <v>19</v>
      </c>
      <c r="G52" s="4" t="s">
        <v>20</v>
      </c>
      <c r="H52" s="12" t="s">
        <v>21</v>
      </c>
      <c r="I52" s="15">
        <v>-20</v>
      </c>
      <c r="J52" s="14">
        <v>80</v>
      </c>
      <c r="K52" s="18">
        <f t="shared" si="0"/>
        <v>-1600</v>
      </c>
      <c r="L52" s="18">
        <f t="shared" si="2"/>
        <v>-277.68595041322317</v>
      </c>
    </row>
    <row r="53" spans="2:12" x14ac:dyDescent="0.25">
      <c r="B53" s="11">
        <v>42550</v>
      </c>
      <c r="C53" s="2" t="s">
        <v>17</v>
      </c>
      <c r="D53" s="12" t="s">
        <v>18</v>
      </c>
      <c r="E53" s="2">
        <v>33</v>
      </c>
      <c r="F53" s="12" t="s">
        <v>33</v>
      </c>
      <c r="G53" s="4" t="s">
        <v>14</v>
      </c>
      <c r="H53" s="12" t="s">
        <v>34</v>
      </c>
      <c r="I53" s="15">
        <v>40</v>
      </c>
      <c r="J53" s="14">
        <v>35</v>
      </c>
      <c r="K53" s="18">
        <f t="shared" si="0"/>
        <v>1400</v>
      </c>
      <c r="L53" s="18">
        <f t="shared" si="2"/>
        <v>242.97520661157026</v>
      </c>
    </row>
    <row r="54" spans="2:12" x14ac:dyDescent="0.25">
      <c r="B54" s="11">
        <v>42550</v>
      </c>
      <c r="C54" s="2" t="s">
        <v>35</v>
      </c>
      <c r="D54" s="12" t="s">
        <v>36</v>
      </c>
      <c r="E54" s="2">
        <v>37</v>
      </c>
      <c r="F54" s="5" t="s">
        <v>38</v>
      </c>
      <c r="G54" s="4" t="s">
        <v>25</v>
      </c>
      <c r="H54" s="12" t="s">
        <v>39</v>
      </c>
      <c r="I54" s="15">
        <v>30</v>
      </c>
      <c r="J54" s="14">
        <v>65</v>
      </c>
      <c r="K54" s="18">
        <f t="shared" si="0"/>
        <v>1950</v>
      </c>
      <c r="L54" s="18">
        <f t="shared" si="2"/>
        <v>338.42975206611573</v>
      </c>
    </row>
    <row r="55" spans="2:12" x14ac:dyDescent="0.25">
      <c r="B55" s="11">
        <v>42551</v>
      </c>
      <c r="C55" s="2" t="s">
        <v>22</v>
      </c>
      <c r="D55" s="12" t="s">
        <v>23</v>
      </c>
      <c r="E55" s="2">
        <v>32</v>
      </c>
      <c r="F55" s="12" t="s">
        <v>19</v>
      </c>
      <c r="G55" s="4" t="s">
        <v>20</v>
      </c>
      <c r="H55" s="12" t="s">
        <v>21</v>
      </c>
      <c r="I55" s="15">
        <v>60</v>
      </c>
      <c r="J55" s="14">
        <v>29.98</v>
      </c>
      <c r="K55" s="18">
        <f t="shared" si="0"/>
        <v>1798.8</v>
      </c>
      <c r="L55" s="18">
        <f t="shared" si="2"/>
        <v>312.1884297520661</v>
      </c>
    </row>
    <row r="56" spans="2:12" x14ac:dyDescent="0.25">
      <c r="B56" s="11">
        <v>42551</v>
      </c>
      <c r="C56" s="4" t="s">
        <v>17</v>
      </c>
      <c r="D56" s="12" t="s">
        <v>18</v>
      </c>
      <c r="E56" s="2">
        <v>33</v>
      </c>
      <c r="F56" s="12" t="s">
        <v>33</v>
      </c>
      <c r="G56" s="4" t="s">
        <v>14</v>
      </c>
      <c r="H56" s="12" t="s">
        <v>34</v>
      </c>
      <c r="I56" s="15">
        <v>180</v>
      </c>
      <c r="J56" s="14">
        <v>45</v>
      </c>
      <c r="K56" s="18">
        <f t="shared" si="0"/>
        <v>8100</v>
      </c>
      <c r="L56" s="18">
        <f t="shared" si="2"/>
        <v>1405.7851239669421</v>
      </c>
    </row>
    <row r="57" spans="2:12" x14ac:dyDescent="0.25">
      <c r="B57" s="11">
        <v>42551</v>
      </c>
      <c r="C57" s="2" t="s">
        <v>27</v>
      </c>
      <c r="D57" s="5" t="s">
        <v>28</v>
      </c>
      <c r="E57" s="2">
        <v>37</v>
      </c>
      <c r="F57" s="5" t="s">
        <v>38</v>
      </c>
      <c r="G57" s="4" t="s">
        <v>25</v>
      </c>
      <c r="H57" s="12" t="s">
        <v>39</v>
      </c>
      <c r="I57" s="15">
        <v>210</v>
      </c>
      <c r="J57" s="14">
        <v>65</v>
      </c>
      <c r="K57" s="18">
        <f t="shared" si="0"/>
        <v>13650</v>
      </c>
      <c r="L57" s="18">
        <f t="shared" si="2"/>
        <v>2369.0082644628101</v>
      </c>
    </row>
    <row r="58" spans="2:12" x14ac:dyDescent="0.25">
      <c r="B58" s="11">
        <v>42553</v>
      </c>
      <c r="C58" s="2" t="s">
        <v>17</v>
      </c>
      <c r="D58" s="12" t="s">
        <v>18</v>
      </c>
      <c r="E58" s="2">
        <v>37</v>
      </c>
      <c r="F58" s="5" t="s">
        <v>38</v>
      </c>
      <c r="G58" s="4" t="s">
        <v>25</v>
      </c>
      <c r="H58" s="12" t="s">
        <v>39</v>
      </c>
      <c r="I58" s="15">
        <v>130</v>
      </c>
      <c r="J58" s="14">
        <v>35</v>
      </c>
      <c r="K58" s="18">
        <f t="shared" si="0"/>
        <v>4550</v>
      </c>
      <c r="L58" s="18">
        <f t="shared" si="2"/>
        <v>789.66942148760336</v>
      </c>
    </row>
    <row r="59" spans="2:12" x14ac:dyDescent="0.25">
      <c r="B59" s="11">
        <v>42553</v>
      </c>
      <c r="C59" s="2" t="s">
        <v>22</v>
      </c>
      <c r="D59" s="12" t="s">
        <v>23</v>
      </c>
      <c r="E59" s="2">
        <v>32</v>
      </c>
      <c r="F59" s="12" t="s">
        <v>19</v>
      </c>
      <c r="G59" s="4" t="s">
        <v>20</v>
      </c>
      <c r="H59" s="12" t="s">
        <v>21</v>
      </c>
      <c r="I59" s="15">
        <v>120</v>
      </c>
      <c r="J59" s="14">
        <v>65</v>
      </c>
      <c r="K59" s="18">
        <f t="shared" si="0"/>
        <v>7800</v>
      </c>
      <c r="L59" s="18">
        <f t="shared" si="2"/>
        <v>1353.7190082644629</v>
      </c>
    </row>
    <row r="60" spans="2:12" x14ac:dyDescent="0.25">
      <c r="B60" s="11">
        <v>42553</v>
      </c>
      <c r="C60" s="2" t="s">
        <v>27</v>
      </c>
      <c r="D60" s="5" t="s">
        <v>28</v>
      </c>
      <c r="E60" s="2">
        <v>33</v>
      </c>
      <c r="F60" s="12" t="s">
        <v>33</v>
      </c>
      <c r="G60" s="4" t="s">
        <v>14</v>
      </c>
      <c r="H60" s="12" t="s">
        <v>34</v>
      </c>
      <c r="I60" s="15">
        <v>80</v>
      </c>
      <c r="J60" s="14">
        <v>45</v>
      </c>
      <c r="K60" s="18">
        <f t="shared" si="0"/>
        <v>3600</v>
      </c>
      <c r="L60" s="18">
        <f t="shared" si="2"/>
        <v>624.7933884297521</v>
      </c>
    </row>
    <row r="61" spans="2:12" x14ac:dyDescent="0.25">
      <c r="B61" s="11">
        <v>42554</v>
      </c>
      <c r="C61" s="2" t="s">
        <v>11</v>
      </c>
      <c r="D61" s="12" t="s">
        <v>12</v>
      </c>
      <c r="E61" s="2">
        <v>37</v>
      </c>
      <c r="F61" s="5" t="s">
        <v>38</v>
      </c>
      <c r="G61" s="4" t="s">
        <v>25</v>
      </c>
      <c r="H61" s="12" t="s">
        <v>39</v>
      </c>
      <c r="I61" s="15">
        <v>90</v>
      </c>
      <c r="J61" s="14">
        <v>35</v>
      </c>
      <c r="K61" s="18">
        <f t="shared" si="0"/>
        <v>3150</v>
      </c>
      <c r="L61" s="18">
        <f t="shared" si="2"/>
        <v>546.69421487603313</v>
      </c>
    </row>
    <row r="62" spans="2:12" x14ac:dyDescent="0.25">
      <c r="B62" s="11">
        <v>42554</v>
      </c>
      <c r="C62" s="2" t="s">
        <v>31</v>
      </c>
      <c r="D62" s="12" t="s">
        <v>32</v>
      </c>
      <c r="E62" s="2">
        <v>35</v>
      </c>
      <c r="F62" s="12" t="s">
        <v>13</v>
      </c>
      <c r="G62" s="4" t="s">
        <v>14</v>
      </c>
      <c r="H62" s="12" t="s">
        <v>15</v>
      </c>
      <c r="I62" s="15">
        <v>110</v>
      </c>
      <c r="J62" s="14">
        <v>54.89</v>
      </c>
      <c r="K62" s="18">
        <f t="shared" si="0"/>
        <v>6037.9</v>
      </c>
      <c r="L62" s="18">
        <f t="shared" si="2"/>
        <v>1047.8999999999999</v>
      </c>
    </row>
    <row r="63" spans="2:12" x14ac:dyDescent="0.25">
      <c r="B63" s="11">
        <v>42554</v>
      </c>
      <c r="C63" s="2" t="s">
        <v>17</v>
      </c>
      <c r="D63" s="12" t="s">
        <v>18</v>
      </c>
      <c r="E63" s="2">
        <v>32</v>
      </c>
      <c r="F63" s="12" t="s">
        <v>19</v>
      </c>
      <c r="G63" s="4" t="s">
        <v>20</v>
      </c>
      <c r="H63" s="12" t="s">
        <v>21</v>
      </c>
      <c r="I63" s="15">
        <v>120</v>
      </c>
      <c r="J63" s="14">
        <v>80</v>
      </c>
      <c r="K63" s="18">
        <f t="shared" si="0"/>
        <v>9600</v>
      </c>
      <c r="L63" s="18">
        <f t="shared" si="2"/>
        <v>1666.1157024793388</v>
      </c>
    </row>
    <row r="64" spans="2:12" x14ac:dyDescent="0.25">
      <c r="B64" s="11">
        <v>42556</v>
      </c>
      <c r="C64" s="2" t="s">
        <v>35</v>
      </c>
      <c r="D64" s="12" t="s">
        <v>36</v>
      </c>
      <c r="E64" s="2">
        <v>34</v>
      </c>
      <c r="F64" s="12" t="s">
        <v>24</v>
      </c>
      <c r="G64" s="4" t="s">
        <v>25</v>
      </c>
      <c r="H64" s="12" t="s">
        <v>26</v>
      </c>
      <c r="I64" s="15">
        <v>140</v>
      </c>
      <c r="J64" s="14">
        <v>65</v>
      </c>
      <c r="K64" s="18">
        <f t="shared" si="0"/>
        <v>9100</v>
      </c>
      <c r="L64" s="18">
        <f t="shared" si="2"/>
        <v>1579.3388429752067</v>
      </c>
    </row>
    <row r="65" spans="2:12" x14ac:dyDescent="0.25">
      <c r="B65" s="11">
        <v>42556</v>
      </c>
      <c r="C65" s="2" t="s">
        <v>22</v>
      </c>
      <c r="D65" s="12" t="s">
        <v>23</v>
      </c>
      <c r="E65" s="2">
        <v>38</v>
      </c>
      <c r="F65" s="12" t="s">
        <v>29</v>
      </c>
      <c r="G65" s="4" t="s">
        <v>20</v>
      </c>
      <c r="H65" s="12" t="s">
        <v>30</v>
      </c>
      <c r="I65" s="15">
        <v>150</v>
      </c>
      <c r="J65" s="14">
        <v>29.98</v>
      </c>
      <c r="K65" s="18">
        <f t="shared" si="0"/>
        <v>4497</v>
      </c>
      <c r="L65" s="18">
        <f t="shared" si="2"/>
        <v>780.47107438016531</v>
      </c>
    </row>
    <row r="66" spans="2:12" x14ac:dyDescent="0.25">
      <c r="B66" s="11">
        <v>42556</v>
      </c>
      <c r="C66" s="4" t="s">
        <v>17</v>
      </c>
      <c r="D66" s="12" t="s">
        <v>18</v>
      </c>
      <c r="E66" s="2">
        <v>32</v>
      </c>
      <c r="F66" s="12" t="s">
        <v>19</v>
      </c>
      <c r="G66" s="4" t="s">
        <v>20</v>
      </c>
      <c r="H66" s="12" t="s">
        <v>21</v>
      </c>
      <c r="I66" s="15">
        <v>30</v>
      </c>
      <c r="J66" s="14">
        <v>45</v>
      </c>
      <c r="K66" s="18">
        <f t="shared" si="0"/>
        <v>1350</v>
      </c>
      <c r="L66" s="18">
        <f t="shared" si="2"/>
        <v>234.29752066115702</v>
      </c>
    </row>
    <row r="67" spans="2:12" x14ac:dyDescent="0.25">
      <c r="B67" s="11">
        <v>42557</v>
      </c>
      <c r="C67" s="2" t="s">
        <v>27</v>
      </c>
      <c r="D67" s="5" t="s">
        <v>28</v>
      </c>
      <c r="E67" s="2">
        <v>35</v>
      </c>
      <c r="F67" s="12" t="s">
        <v>13</v>
      </c>
      <c r="G67" s="4" t="s">
        <v>14</v>
      </c>
      <c r="H67" s="12" t="s">
        <v>15</v>
      </c>
      <c r="I67" s="15">
        <v>40</v>
      </c>
      <c r="J67" s="14">
        <v>65</v>
      </c>
      <c r="K67" s="18">
        <f t="shared" ref="K67:K109" si="3">I67*J67</f>
        <v>2600</v>
      </c>
      <c r="L67" s="18">
        <f t="shared" ref="L67:L98" si="4">I67*J67*0.21/1.21</f>
        <v>451.23966942148763</v>
      </c>
    </row>
    <row r="68" spans="2:12" x14ac:dyDescent="0.25">
      <c r="B68" s="11">
        <v>42557</v>
      </c>
      <c r="C68" s="2" t="s">
        <v>35</v>
      </c>
      <c r="D68" s="12" t="s">
        <v>36</v>
      </c>
      <c r="E68" s="2">
        <v>33</v>
      </c>
      <c r="F68" s="12" t="s">
        <v>33</v>
      </c>
      <c r="G68" s="4" t="s">
        <v>14</v>
      </c>
      <c r="H68" s="12" t="s">
        <v>34</v>
      </c>
      <c r="I68" s="15">
        <v>50</v>
      </c>
      <c r="J68" s="14">
        <v>35</v>
      </c>
      <c r="K68" s="18">
        <f t="shared" si="3"/>
        <v>1750</v>
      </c>
      <c r="L68" s="18">
        <f t="shared" si="4"/>
        <v>303.71900826446284</v>
      </c>
    </row>
    <row r="69" spans="2:12" x14ac:dyDescent="0.25">
      <c r="B69" s="11">
        <v>42559</v>
      </c>
      <c r="C69" s="2" t="s">
        <v>11</v>
      </c>
      <c r="D69" s="12" t="s">
        <v>12</v>
      </c>
      <c r="E69" s="2">
        <v>38</v>
      </c>
      <c r="F69" s="12" t="s">
        <v>29</v>
      </c>
      <c r="G69" s="4" t="s">
        <v>20</v>
      </c>
      <c r="H69" s="12" t="s">
        <v>30</v>
      </c>
      <c r="I69" s="15">
        <v>70</v>
      </c>
      <c r="J69" s="14">
        <v>29.98</v>
      </c>
      <c r="K69" s="18">
        <f t="shared" si="3"/>
        <v>2098.6</v>
      </c>
      <c r="L69" s="18">
        <f t="shared" si="4"/>
        <v>364.21983471074378</v>
      </c>
    </row>
    <row r="70" spans="2:12" x14ac:dyDescent="0.25">
      <c r="B70" s="11">
        <v>42559</v>
      </c>
      <c r="C70" s="2" t="s">
        <v>35</v>
      </c>
      <c r="D70" s="12" t="s">
        <v>36</v>
      </c>
      <c r="E70" s="2">
        <v>32</v>
      </c>
      <c r="F70" s="12" t="s">
        <v>19</v>
      </c>
      <c r="G70" s="4" t="s">
        <v>20</v>
      </c>
      <c r="H70" s="12" t="s">
        <v>21</v>
      </c>
      <c r="I70" s="15">
        <v>20</v>
      </c>
      <c r="J70" s="14">
        <v>54.89</v>
      </c>
      <c r="K70" s="18">
        <f t="shared" si="3"/>
        <v>1097.8</v>
      </c>
      <c r="L70" s="18">
        <f t="shared" si="4"/>
        <v>190.52727272727273</v>
      </c>
    </row>
    <row r="71" spans="2:12" x14ac:dyDescent="0.25">
      <c r="B71" s="11">
        <v>42559</v>
      </c>
      <c r="C71" s="2" t="s">
        <v>22</v>
      </c>
      <c r="D71" s="12" t="s">
        <v>23</v>
      </c>
      <c r="E71" s="2">
        <v>35</v>
      </c>
      <c r="F71" s="12" t="s">
        <v>13</v>
      </c>
      <c r="G71" s="4" t="s">
        <v>14</v>
      </c>
      <c r="H71" s="12" t="s">
        <v>15</v>
      </c>
      <c r="I71" s="15">
        <v>10</v>
      </c>
      <c r="J71" s="14">
        <v>29.98</v>
      </c>
      <c r="K71" s="18">
        <f t="shared" si="3"/>
        <v>299.8</v>
      </c>
      <c r="L71" s="18">
        <f t="shared" si="4"/>
        <v>52.031404958677683</v>
      </c>
    </row>
    <row r="72" spans="2:12" x14ac:dyDescent="0.25">
      <c r="B72" s="11">
        <v>42559</v>
      </c>
      <c r="C72" s="4" t="s">
        <v>17</v>
      </c>
      <c r="D72" s="12" t="s">
        <v>18</v>
      </c>
      <c r="E72" s="2">
        <v>34</v>
      </c>
      <c r="F72" s="12" t="s">
        <v>24</v>
      </c>
      <c r="G72" s="4" t="s">
        <v>25</v>
      </c>
      <c r="H72" s="12" t="s">
        <v>26</v>
      </c>
      <c r="I72" s="15">
        <v>50</v>
      </c>
      <c r="J72" s="14">
        <v>45</v>
      </c>
      <c r="K72" s="18">
        <f t="shared" si="3"/>
        <v>2250</v>
      </c>
      <c r="L72" s="18">
        <f t="shared" si="4"/>
        <v>390.49586776859508</v>
      </c>
    </row>
    <row r="73" spans="2:12" x14ac:dyDescent="0.25">
      <c r="B73" s="11">
        <v>42560</v>
      </c>
      <c r="C73" s="2" t="s">
        <v>27</v>
      </c>
      <c r="D73" s="5" t="s">
        <v>28</v>
      </c>
      <c r="E73" s="2">
        <v>36</v>
      </c>
      <c r="F73" s="12" t="s">
        <v>37</v>
      </c>
      <c r="G73" s="4" t="s">
        <v>20</v>
      </c>
      <c r="H73" s="12" t="s">
        <v>30</v>
      </c>
      <c r="I73" s="15">
        <v>40</v>
      </c>
      <c r="J73" s="14">
        <v>65</v>
      </c>
      <c r="K73" s="18">
        <f t="shared" si="3"/>
        <v>2600</v>
      </c>
      <c r="L73" s="18">
        <f t="shared" si="4"/>
        <v>451.23966942148763</v>
      </c>
    </row>
    <row r="74" spans="2:12" x14ac:dyDescent="0.25">
      <c r="B74" s="11">
        <v>42560</v>
      </c>
      <c r="C74" s="2" t="s">
        <v>35</v>
      </c>
      <c r="D74" s="12" t="s">
        <v>36</v>
      </c>
      <c r="E74" s="2">
        <v>34</v>
      </c>
      <c r="F74" s="12" t="s">
        <v>24</v>
      </c>
      <c r="G74" s="4" t="s">
        <v>25</v>
      </c>
      <c r="H74" s="12" t="s">
        <v>26</v>
      </c>
      <c r="I74" s="15">
        <v>30</v>
      </c>
      <c r="J74" s="14">
        <v>35</v>
      </c>
      <c r="K74" s="18">
        <f t="shared" si="3"/>
        <v>1050</v>
      </c>
      <c r="L74" s="18">
        <f t="shared" si="4"/>
        <v>182.2314049586777</v>
      </c>
    </row>
    <row r="75" spans="2:12" x14ac:dyDescent="0.25">
      <c r="B75" s="11">
        <v>42562</v>
      </c>
      <c r="C75" s="2" t="s">
        <v>11</v>
      </c>
      <c r="D75" s="12" t="s">
        <v>12</v>
      </c>
      <c r="E75" s="2">
        <v>35</v>
      </c>
      <c r="F75" s="12" t="s">
        <v>13</v>
      </c>
      <c r="G75" s="4" t="s">
        <v>14</v>
      </c>
      <c r="H75" s="12" t="s">
        <v>15</v>
      </c>
      <c r="I75" s="15">
        <v>50</v>
      </c>
      <c r="J75" s="14">
        <v>29.98</v>
      </c>
      <c r="K75" s="18">
        <f t="shared" si="3"/>
        <v>1499</v>
      </c>
      <c r="L75" s="18">
        <f t="shared" si="4"/>
        <v>260.15702479338842</v>
      </c>
    </row>
    <row r="76" spans="2:12" x14ac:dyDescent="0.25">
      <c r="B76" s="11">
        <v>42562</v>
      </c>
      <c r="C76" s="2" t="s">
        <v>31</v>
      </c>
      <c r="D76" s="12" t="s">
        <v>32</v>
      </c>
      <c r="E76" s="2">
        <v>32</v>
      </c>
      <c r="F76" s="12" t="s">
        <v>19</v>
      </c>
      <c r="G76" s="4" t="s">
        <v>20</v>
      </c>
      <c r="H76" s="12" t="s">
        <v>21</v>
      </c>
      <c r="I76" s="15">
        <v>70</v>
      </c>
      <c r="J76" s="14">
        <v>54.89</v>
      </c>
      <c r="K76" s="18">
        <f t="shared" si="3"/>
        <v>3842.3</v>
      </c>
      <c r="L76" s="18">
        <f t="shared" si="4"/>
        <v>666.84545454545457</v>
      </c>
    </row>
    <row r="77" spans="2:12" x14ac:dyDescent="0.25">
      <c r="B77" s="11">
        <v>42562</v>
      </c>
      <c r="C77" s="2" t="s">
        <v>17</v>
      </c>
      <c r="D77" s="12" t="s">
        <v>18</v>
      </c>
      <c r="E77" s="2">
        <v>33</v>
      </c>
      <c r="F77" s="12" t="s">
        <v>33</v>
      </c>
      <c r="G77" s="4" t="s">
        <v>14</v>
      </c>
      <c r="H77" s="12" t="s">
        <v>34</v>
      </c>
      <c r="I77" s="15">
        <v>20</v>
      </c>
      <c r="J77" s="14">
        <v>80</v>
      </c>
      <c r="K77" s="18">
        <f t="shared" si="3"/>
        <v>1600</v>
      </c>
      <c r="L77" s="18">
        <f t="shared" si="4"/>
        <v>277.68595041322317</v>
      </c>
    </row>
    <row r="78" spans="2:12" x14ac:dyDescent="0.25">
      <c r="B78" s="11">
        <v>42563</v>
      </c>
      <c r="C78" s="2" t="s">
        <v>22</v>
      </c>
      <c r="D78" s="12" t="s">
        <v>23</v>
      </c>
      <c r="E78" s="2">
        <v>32</v>
      </c>
      <c r="F78" s="12" t="s">
        <v>19</v>
      </c>
      <c r="G78" s="4" t="s">
        <v>20</v>
      </c>
      <c r="H78" s="12" t="s">
        <v>21</v>
      </c>
      <c r="I78" s="15">
        <v>30</v>
      </c>
      <c r="J78" s="14">
        <v>65</v>
      </c>
      <c r="K78" s="18">
        <f t="shared" si="3"/>
        <v>1950</v>
      </c>
      <c r="L78" s="18">
        <f t="shared" si="4"/>
        <v>338.42975206611573</v>
      </c>
    </row>
    <row r="79" spans="2:12" x14ac:dyDescent="0.25">
      <c r="B79" s="11">
        <v>42563</v>
      </c>
      <c r="C79" s="2" t="s">
        <v>35</v>
      </c>
      <c r="D79" s="12" t="s">
        <v>36</v>
      </c>
      <c r="E79" s="2">
        <v>33</v>
      </c>
      <c r="F79" s="12" t="s">
        <v>33</v>
      </c>
      <c r="G79" s="4" t="s">
        <v>14</v>
      </c>
      <c r="H79" s="12" t="s">
        <v>34</v>
      </c>
      <c r="I79" s="15">
        <v>100</v>
      </c>
      <c r="J79" s="14">
        <v>45</v>
      </c>
      <c r="K79" s="18">
        <f t="shared" si="3"/>
        <v>4500</v>
      </c>
      <c r="L79" s="18">
        <f t="shared" si="4"/>
        <v>780.99173553719015</v>
      </c>
    </row>
    <row r="80" spans="2:12" x14ac:dyDescent="0.25">
      <c r="B80" s="11">
        <v>42563</v>
      </c>
      <c r="C80" s="2" t="s">
        <v>31</v>
      </c>
      <c r="D80" s="12" t="s">
        <v>32</v>
      </c>
      <c r="E80" s="2">
        <v>37</v>
      </c>
      <c r="F80" s="5" t="s">
        <v>38</v>
      </c>
      <c r="G80" s="4" t="s">
        <v>25</v>
      </c>
      <c r="H80" s="12" t="s">
        <v>39</v>
      </c>
      <c r="I80" s="15">
        <v>80</v>
      </c>
      <c r="J80" s="14">
        <v>29.98</v>
      </c>
      <c r="K80" s="18">
        <f t="shared" si="3"/>
        <v>2398.4</v>
      </c>
      <c r="L80" s="18">
        <f t="shared" si="4"/>
        <v>416.25123966942147</v>
      </c>
    </row>
    <row r="81" spans="2:12" x14ac:dyDescent="0.25">
      <c r="B81" s="11">
        <v>42565</v>
      </c>
      <c r="C81" s="4" t="s">
        <v>17</v>
      </c>
      <c r="D81" s="12" t="s">
        <v>18</v>
      </c>
      <c r="E81" s="2">
        <v>34</v>
      </c>
      <c r="F81" s="12" t="s">
        <v>24</v>
      </c>
      <c r="G81" s="4" t="s">
        <v>25</v>
      </c>
      <c r="H81" s="12" t="s">
        <v>26</v>
      </c>
      <c r="I81" s="15">
        <v>20</v>
      </c>
      <c r="J81" s="14">
        <v>80</v>
      </c>
      <c r="K81" s="18">
        <f t="shared" si="3"/>
        <v>1600</v>
      </c>
      <c r="L81" s="18">
        <f t="shared" si="4"/>
        <v>277.68595041322317</v>
      </c>
    </row>
    <row r="82" spans="2:12" x14ac:dyDescent="0.25">
      <c r="B82" s="11">
        <v>42565</v>
      </c>
      <c r="C82" s="2" t="s">
        <v>27</v>
      </c>
      <c r="D82" s="5" t="s">
        <v>28</v>
      </c>
      <c r="E82" s="2">
        <v>36</v>
      </c>
      <c r="F82" s="12" t="s">
        <v>37</v>
      </c>
      <c r="G82" s="4" t="s">
        <v>20</v>
      </c>
      <c r="H82" s="12" t="s">
        <v>30</v>
      </c>
      <c r="I82" s="15">
        <v>40</v>
      </c>
      <c r="J82" s="14">
        <v>65</v>
      </c>
      <c r="K82" s="18">
        <f t="shared" si="3"/>
        <v>2600</v>
      </c>
      <c r="L82" s="18">
        <f t="shared" si="4"/>
        <v>451.23966942148763</v>
      </c>
    </row>
    <row r="83" spans="2:12" x14ac:dyDescent="0.25">
      <c r="B83" s="11">
        <v>42565</v>
      </c>
      <c r="C83" s="2" t="s">
        <v>17</v>
      </c>
      <c r="D83" s="12" t="s">
        <v>18</v>
      </c>
      <c r="E83" s="2">
        <v>34</v>
      </c>
      <c r="F83" s="12" t="s">
        <v>24</v>
      </c>
      <c r="G83" s="4" t="s">
        <v>25</v>
      </c>
      <c r="H83" s="12" t="s">
        <v>26</v>
      </c>
      <c r="I83" s="15">
        <v>50</v>
      </c>
      <c r="J83" s="14">
        <v>35</v>
      </c>
      <c r="K83" s="18">
        <f t="shared" si="3"/>
        <v>1750</v>
      </c>
      <c r="L83" s="18">
        <f t="shared" si="4"/>
        <v>303.71900826446284</v>
      </c>
    </row>
    <row r="84" spans="2:12" x14ac:dyDescent="0.25">
      <c r="B84" s="11">
        <v>42566</v>
      </c>
      <c r="C84" s="2" t="s">
        <v>22</v>
      </c>
      <c r="D84" s="12" t="s">
        <v>23</v>
      </c>
      <c r="E84" s="2">
        <v>38</v>
      </c>
      <c r="F84" s="12" t="s">
        <v>29</v>
      </c>
      <c r="G84" s="4" t="s">
        <v>20</v>
      </c>
      <c r="H84" s="12" t="s">
        <v>30</v>
      </c>
      <c r="I84" s="15">
        <v>80</v>
      </c>
      <c r="J84" s="14">
        <v>65</v>
      </c>
      <c r="K84" s="18">
        <f t="shared" si="3"/>
        <v>5200</v>
      </c>
      <c r="L84" s="18">
        <f t="shared" si="4"/>
        <v>902.47933884297527</v>
      </c>
    </row>
    <row r="85" spans="2:12" x14ac:dyDescent="0.25">
      <c r="B85" s="11">
        <v>42566</v>
      </c>
      <c r="C85" s="2" t="s">
        <v>27</v>
      </c>
      <c r="D85" s="5" t="s">
        <v>28</v>
      </c>
      <c r="E85" s="2">
        <v>32</v>
      </c>
      <c r="F85" s="12" t="s">
        <v>19</v>
      </c>
      <c r="G85" s="4" t="s">
        <v>20</v>
      </c>
      <c r="H85" s="12" t="s">
        <v>21</v>
      </c>
      <c r="I85" s="15">
        <v>-20</v>
      </c>
      <c r="J85" s="14">
        <v>45</v>
      </c>
      <c r="K85" s="18">
        <f t="shared" si="3"/>
        <v>-900</v>
      </c>
      <c r="L85" s="18">
        <f t="shared" si="4"/>
        <v>-156.19834710743802</v>
      </c>
    </row>
    <row r="86" spans="2:12" x14ac:dyDescent="0.25">
      <c r="B86" s="11">
        <v>42566</v>
      </c>
      <c r="C86" s="2" t="s">
        <v>11</v>
      </c>
      <c r="D86" s="12" t="s">
        <v>12</v>
      </c>
      <c r="E86" s="2">
        <v>35</v>
      </c>
      <c r="F86" s="12" t="s">
        <v>13</v>
      </c>
      <c r="G86" s="4" t="s">
        <v>14</v>
      </c>
      <c r="H86" s="12" t="s">
        <v>15</v>
      </c>
      <c r="I86" s="15">
        <v>40</v>
      </c>
      <c r="J86" s="14">
        <v>35</v>
      </c>
      <c r="K86" s="18">
        <f t="shared" si="3"/>
        <v>1400</v>
      </c>
      <c r="L86" s="18">
        <f t="shared" si="4"/>
        <v>242.97520661157026</v>
      </c>
    </row>
    <row r="87" spans="2:12" x14ac:dyDescent="0.25">
      <c r="B87" s="11">
        <v>42568</v>
      </c>
      <c r="C87" s="2" t="s">
        <v>31</v>
      </c>
      <c r="D87" s="12" t="s">
        <v>32</v>
      </c>
      <c r="E87" s="2">
        <v>33</v>
      </c>
      <c r="F87" s="12" t="s">
        <v>33</v>
      </c>
      <c r="G87" s="4" t="s">
        <v>14</v>
      </c>
      <c r="H87" s="12" t="s">
        <v>34</v>
      </c>
      <c r="I87" s="15">
        <v>30</v>
      </c>
      <c r="J87" s="14">
        <v>54.89</v>
      </c>
      <c r="K87" s="18">
        <f t="shared" si="3"/>
        <v>1646.7</v>
      </c>
      <c r="L87" s="18">
        <f t="shared" si="4"/>
        <v>285.79090909090911</v>
      </c>
    </row>
    <row r="88" spans="2:12" x14ac:dyDescent="0.25">
      <c r="B88" s="11">
        <v>42568</v>
      </c>
      <c r="C88" s="2" t="s">
        <v>17</v>
      </c>
      <c r="D88" s="12" t="s">
        <v>18</v>
      </c>
      <c r="E88" s="2">
        <v>38</v>
      </c>
      <c r="F88" s="12" t="s">
        <v>29</v>
      </c>
      <c r="G88" s="4" t="s">
        <v>20</v>
      </c>
      <c r="H88" s="12" t="s">
        <v>30</v>
      </c>
      <c r="I88" s="15">
        <v>60</v>
      </c>
      <c r="J88" s="14">
        <v>80</v>
      </c>
      <c r="K88" s="18">
        <f t="shared" si="3"/>
        <v>4800</v>
      </c>
      <c r="L88" s="18">
        <f t="shared" si="4"/>
        <v>833.05785123966939</v>
      </c>
    </row>
    <row r="89" spans="2:12" x14ac:dyDescent="0.25">
      <c r="B89" s="11">
        <v>42569</v>
      </c>
      <c r="C89" s="2" t="s">
        <v>35</v>
      </c>
      <c r="D89" s="12" t="s">
        <v>36</v>
      </c>
      <c r="E89" s="2">
        <v>32</v>
      </c>
      <c r="F89" s="12" t="s">
        <v>19</v>
      </c>
      <c r="G89" s="4" t="s">
        <v>20</v>
      </c>
      <c r="H89" s="12" t="s">
        <v>21</v>
      </c>
      <c r="I89" s="15">
        <v>180</v>
      </c>
      <c r="J89" s="14">
        <v>65</v>
      </c>
      <c r="K89" s="18">
        <f t="shared" si="3"/>
        <v>11700</v>
      </c>
      <c r="L89" s="18">
        <f t="shared" si="4"/>
        <v>2030.5785123966944</v>
      </c>
    </row>
    <row r="90" spans="2:12" x14ac:dyDescent="0.25">
      <c r="B90" s="11">
        <v>42569</v>
      </c>
      <c r="C90" s="2" t="s">
        <v>22</v>
      </c>
      <c r="D90" s="12" t="s">
        <v>23</v>
      </c>
      <c r="E90" s="2">
        <v>32</v>
      </c>
      <c r="F90" s="12" t="s">
        <v>19</v>
      </c>
      <c r="G90" s="4" t="s">
        <v>20</v>
      </c>
      <c r="H90" s="12" t="s">
        <v>21</v>
      </c>
      <c r="I90" s="15">
        <v>210</v>
      </c>
      <c r="J90" s="14">
        <v>29.98</v>
      </c>
      <c r="K90" s="18">
        <f t="shared" si="3"/>
        <v>6295.8</v>
      </c>
      <c r="L90" s="18">
        <f t="shared" si="4"/>
        <v>1092.6595041322314</v>
      </c>
    </row>
    <row r="91" spans="2:12" x14ac:dyDescent="0.25">
      <c r="B91" s="11">
        <v>42569</v>
      </c>
      <c r="C91" s="4" t="s">
        <v>17</v>
      </c>
      <c r="D91" s="12" t="s">
        <v>18</v>
      </c>
      <c r="E91" s="2">
        <v>33</v>
      </c>
      <c r="F91" s="12" t="s">
        <v>33</v>
      </c>
      <c r="G91" s="4" t="s">
        <v>14</v>
      </c>
      <c r="H91" s="12" t="s">
        <v>34</v>
      </c>
      <c r="I91" s="15">
        <v>130</v>
      </c>
      <c r="J91" s="14">
        <v>45</v>
      </c>
      <c r="K91" s="18">
        <f t="shared" si="3"/>
        <v>5850</v>
      </c>
      <c r="L91" s="18">
        <f t="shared" si="4"/>
        <v>1015.2892561983472</v>
      </c>
    </row>
    <row r="92" spans="2:12" x14ac:dyDescent="0.25">
      <c r="B92" s="11">
        <v>42569</v>
      </c>
      <c r="C92" s="2" t="s">
        <v>27</v>
      </c>
      <c r="D92" s="5" t="s">
        <v>28</v>
      </c>
      <c r="E92" s="2">
        <v>37</v>
      </c>
      <c r="F92" s="5" t="s">
        <v>38</v>
      </c>
      <c r="G92" s="4" t="s">
        <v>25</v>
      </c>
      <c r="H92" s="12" t="s">
        <v>39</v>
      </c>
      <c r="I92" s="15">
        <v>120</v>
      </c>
      <c r="J92" s="14">
        <v>65</v>
      </c>
      <c r="K92" s="18">
        <f t="shared" si="3"/>
        <v>7800</v>
      </c>
      <c r="L92" s="18">
        <f t="shared" si="4"/>
        <v>1353.7190082644629</v>
      </c>
    </row>
    <row r="93" spans="2:12" x14ac:dyDescent="0.25">
      <c r="B93" s="11">
        <v>42571</v>
      </c>
      <c r="C93" s="2" t="s">
        <v>35</v>
      </c>
      <c r="D93" s="12" t="s">
        <v>36</v>
      </c>
      <c r="E93" s="2">
        <v>32</v>
      </c>
      <c r="F93" s="12" t="s">
        <v>19</v>
      </c>
      <c r="G93" s="4" t="s">
        <v>20</v>
      </c>
      <c r="H93" s="12" t="s">
        <v>21</v>
      </c>
      <c r="I93" s="15">
        <v>80</v>
      </c>
      <c r="J93" s="14">
        <v>35</v>
      </c>
      <c r="K93" s="18">
        <f t="shared" si="3"/>
        <v>2800</v>
      </c>
      <c r="L93" s="18">
        <f t="shared" si="4"/>
        <v>485.95041322314052</v>
      </c>
    </row>
    <row r="94" spans="2:12" x14ac:dyDescent="0.25">
      <c r="B94" s="11">
        <v>42571</v>
      </c>
      <c r="C94" s="2" t="s">
        <v>11</v>
      </c>
      <c r="D94" s="12" t="s">
        <v>12</v>
      </c>
      <c r="E94" s="2">
        <v>33</v>
      </c>
      <c r="F94" s="12" t="s">
        <v>33</v>
      </c>
      <c r="G94" s="4" t="s">
        <v>14</v>
      </c>
      <c r="H94" s="12" t="s">
        <v>34</v>
      </c>
      <c r="I94" s="13">
        <v>190</v>
      </c>
      <c r="J94" s="14">
        <v>29.98</v>
      </c>
      <c r="K94" s="18">
        <f t="shared" si="3"/>
        <v>5696.2</v>
      </c>
      <c r="L94" s="18">
        <f t="shared" si="4"/>
        <v>988.59669421487604</v>
      </c>
    </row>
    <row r="95" spans="2:12" x14ac:dyDescent="0.25">
      <c r="B95" s="11">
        <v>42572</v>
      </c>
      <c r="C95" s="2" t="s">
        <v>35</v>
      </c>
      <c r="D95" s="12" t="s">
        <v>36</v>
      </c>
      <c r="E95" s="2">
        <v>37</v>
      </c>
      <c r="F95" s="5" t="s">
        <v>38</v>
      </c>
      <c r="G95" s="4" t="s">
        <v>25</v>
      </c>
      <c r="H95" s="12" t="s">
        <v>39</v>
      </c>
      <c r="I95" s="13">
        <v>120</v>
      </c>
      <c r="J95" s="14">
        <v>54.89</v>
      </c>
      <c r="K95" s="18">
        <f t="shared" si="3"/>
        <v>6586.8</v>
      </c>
      <c r="L95" s="18">
        <f t="shared" si="4"/>
        <v>1143.1636363636364</v>
      </c>
    </row>
    <row r="96" spans="2:12" x14ac:dyDescent="0.25">
      <c r="B96" s="11">
        <v>42572</v>
      </c>
      <c r="C96" s="2" t="s">
        <v>22</v>
      </c>
      <c r="D96" s="12" t="s">
        <v>23</v>
      </c>
      <c r="E96" s="2">
        <v>37</v>
      </c>
      <c r="F96" s="5" t="s">
        <v>38</v>
      </c>
      <c r="G96" s="4" t="s">
        <v>25</v>
      </c>
      <c r="H96" s="12" t="s">
        <v>39</v>
      </c>
      <c r="I96" s="13">
        <v>100</v>
      </c>
      <c r="J96" s="14">
        <v>29.98</v>
      </c>
      <c r="K96" s="18">
        <f t="shared" si="3"/>
        <v>2998</v>
      </c>
      <c r="L96" s="18">
        <f t="shared" si="4"/>
        <v>520.31404958677683</v>
      </c>
    </row>
    <row r="97" spans="2:12" x14ac:dyDescent="0.25">
      <c r="B97" s="11">
        <v>42572</v>
      </c>
      <c r="C97" s="4" t="s">
        <v>17</v>
      </c>
      <c r="D97" s="12" t="s">
        <v>18</v>
      </c>
      <c r="E97" s="2">
        <v>32</v>
      </c>
      <c r="F97" s="12" t="s">
        <v>19</v>
      </c>
      <c r="G97" s="4" t="s">
        <v>20</v>
      </c>
      <c r="H97" s="12" t="s">
        <v>21</v>
      </c>
      <c r="I97" s="13">
        <v>90</v>
      </c>
      <c r="J97" s="14">
        <v>45</v>
      </c>
      <c r="K97" s="18">
        <f t="shared" si="3"/>
        <v>4050</v>
      </c>
      <c r="L97" s="18">
        <f t="shared" si="4"/>
        <v>702.89256198347107</v>
      </c>
    </row>
    <row r="98" spans="2:12" x14ac:dyDescent="0.25">
      <c r="B98" s="11">
        <v>42574</v>
      </c>
      <c r="C98" s="2" t="s">
        <v>27</v>
      </c>
      <c r="D98" s="5" t="s">
        <v>28</v>
      </c>
      <c r="E98" s="2">
        <v>33</v>
      </c>
      <c r="F98" s="12" t="s">
        <v>33</v>
      </c>
      <c r="G98" s="4" t="s">
        <v>14</v>
      </c>
      <c r="H98" s="12" t="s">
        <v>34</v>
      </c>
      <c r="I98" s="13">
        <v>90</v>
      </c>
      <c r="J98" s="14">
        <v>65</v>
      </c>
      <c r="K98" s="18">
        <f t="shared" si="3"/>
        <v>5850</v>
      </c>
      <c r="L98" s="18">
        <f t="shared" si="4"/>
        <v>1015.2892561983472</v>
      </c>
    </row>
    <row r="99" spans="2:12" x14ac:dyDescent="0.25">
      <c r="B99" s="11">
        <v>42574</v>
      </c>
      <c r="C99" s="2" t="s">
        <v>35</v>
      </c>
      <c r="D99" s="12" t="s">
        <v>36</v>
      </c>
      <c r="E99" s="2">
        <v>37</v>
      </c>
      <c r="F99" s="5" t="s">
        <v>38</v>
      </c>
      <c r="G99" s="4" t="s">
        <v>25</v>
      </c>
      <c r="H99" s="12" t="s">
        <v>39</v>
      </c>
      <c r="I99" s="13">
        <v>-20</v>
      </c>
      <c r="J99" s="14">
        <v>35</v>
      </c>
      <c r="K99" s="18">
        <f t="shared" si="3"/>
        <v>-700</v>
      </c>
      <c r="L99" s="18">
        <f t="shared" ref="L99:L109" si="5">I99*J99*0.21/1.21</f>
        <v>-121.48760330578513</v>
      </c>
    </row>
    <row r="100" spans="2:12" x14ac:dyDescent="0.25">
      <c r="B100" s="11">
        <v>42574</v>
      </c>
      <c r="C100" s="2" t="s">
        <v>11</v>
      </c>
      <c r="D100" s="12" t="s">
        <v>12</v>
      </c>
      <c r="E100" s="2">
        <v>35</v>
      </c>
      <c r="F100" s="12" t="s">
        <v>13</v>
      </c>
      <c r="G100" s="4" t="s">
        <v>14</v>
      </c>
      <c r="H100" s="12" t="s">
        <v>15</v>
      </c>
      <c r="I100" s="13">
        <v>230</v>
      </c>
      <c r="J100" s="14">
        <v>29.98</v>
      </c>
      <c r="K100" s="18">
        <f t="shared" si="3"/>
        <v>6895.4000000000005</v>
      </c>
      <c r="L100" s="18">
        <f t="shared" si="5"/>
        <v>1196.7223140495869</v>
      </c>
    </row>
    <row r="101" spans="2:12" x14ac:dyDescent="0.25">
      <c r="B101" s="11">
        <v>42575</v>
      </c>
      <c r="C101" s="2" t="s">
        <v>31</v>
      </c>
      <c r="D101" s="12" t="s">
        <v>32</v>
      </c>
      <c r="E101" s="2">
        <v>32</v>
      </c>
      <c r="F101" s="12" t="s">
        <v>19</v>
      </c>
      <c r="G101" s="4" t="s">
        <v>20</v>
      </c>
      <c r="H101" s="12" t="s">
        <v>21</v>
      </c>
      <c r="I101" s="13">
        <v>130</v>
      </c>
      <c r="J101" s="14">
        <v>54.89</v>
      </c>
      <c r="K101" s="18">
        <f t="shared" si="3"/>
        <v>7135.7</v>
      </c>
      <c r="L101" s="18">
        <f t="shared" si="5"/>
        <v>1238.4272727272726</v>
      </c>
    </row>
    <row r="102" spans="2:12" x14ac:dyDescent="0.25">
      <c r="B102" s="11">
        <v>42575</v>
      </c>
      <c r="C102" s="2" t="s">
        <v>17</v>
      </c>
      <c r="D102" s="12" t="s">
        <v>18</v>
      </c>
      <c r="E102" s="2">
        <v>34</v>
      </c>
      <c r="F102" s="12" t="s">
        <v>24</v>
      </c>
      <c r="G102" s="4" t="s">
        <v>25</v>
      </c>
      <c r="H102" s="12" t="s">
        <v>26</v>
      </c>
      <c r="I102" s="13">
        <v>150</v>
      </c>
      <c r="J102" s="14">
        <v>80</v>
      </c>
      <c r="K102" s="18">
        <f t="shared" si="3"/>
        <v>12000</v>
      </c>
      <c r="L102" s="18">
        <f t="shared" si="5"/>
        <v>2082.6446280991736</v>
      </c>
    </row>
    <row r="103" spans="2:12" x14ac:dyDescent="0.25">
      <c r="B103" s="11">
        <v>42575</v>
      </c>
      <c r="C103" s="2" t="s">
        <v>22</v>
      </c>
      <c r="D103" s="12" t="s">
        <v>23</v>
      </c>
      <c r="E103" s="2">
        <v>38</v>
      </c>
      <c r="F103" s="12" t="s">
        <v>29</v>
      </c>
      <c r="G103" s="4" t="s">
        <v>20</v>
      </c>
      <c r="H103" s="12" t="s">
        <v>30</v>
      </c>
      <c r="I103" s="13">
        <v>180</v>
      </c>
      <c r="J103" s="14">
        <v>65</v>
      </c>
      <c r="K103" s="18">
        <f t="shared" si="3"/>
        <v>11700</v>
      </c>
      <c r="L103" s="18">
        <f t="shared" si="5"/>
        <v>2030.5785123966944</v>
      </c>
    </row>
    <row r="104" spans="2:12" x14ac:dyDescent="0.25">
      <c r="B104" s="11">
        <v>42577</v>
      </c>
      <c r="C104" s="2" t="s">
        <v>35</v>
      </c>
      <c r="D104" s="12" t="s">
        <v>36</v>
      </c>
      <c r="E104" s="2">
        <v>32</v>
      </c>
      <c r="F104" s="12" t="s">
        <v>19</v>
      </c>
      <c r="G104" s="4" t="s">
        <v>20</v>
      </c>
      <c r="H104" s="12" t="s">
        <v>21</v>
      </c>
      <c r="I104" s="13">
        <v>-15</v>
      </c>
      <c r="J104" s="14">
        <v>45</v>
      </c>
      <c r="K104" s="18">
        <f t="shared" si="3"/>
        <v>-675</v>
      </c>
      <c r="L104" s="18">
        <f t="shared" si="5"/>
        <v>-117.14876033057851</v>
      </c>
    </row>
    <row r="105" spans="2:12" x14ac:dyDescent="0.25">
      <c r="B105" s="11">
        <v>42577</v>
      </c>
      <c r="C105" s="2" t="s">
        <v>31</v>
      </c>
      <c r="D105" s="12" t="s">
        <v>32</v>
      </c>
      <c r="E105" s="2">
        <v>35</v>
      </c>
      <c r="F105" s="12" t="s">
        <v>13</v>
      </c>
      <c r="G105" s="4" t="s">
        <v>14</v>
      </c>
      <c r="H105" s="12" t="s">
        <v>15</v>
      </c>
      <c r="I105" s="13">
        <v>60</v>
      </c>
      <c r="J105" s="14">
        <v>29.98</v>
      </c>
      <c r="K105" s="18">
        <f t="shared" si="3"/>
        <v>1798.8</v>
      </c>
      <c r="L105" s="18">
        <f t="shared" si="5"/>
        <v>312.1884297520661</v>
      </c>
    </row>
    <row r="106" spans="2:12" x14ac:dyDescent="0.25">
      <c r="B106" s="11">
        <v>42578</v>
      </c>
      <c r="C106" s="2" t="s">
        <v>11</v>
      </c>
      <c r="D106" s="12" t="s">
        <v>12</v>
      </c>
      <c r="E106" s="2">
        <v>33</v>
      </c>
      <c r="F106" s="12" t="s">
        <v>33</v>
      </c>
      <c r="G106" s="4" t="s">
        <v>14</v>
      </c>
      <c r="H106" s="12" t="s">
        <v>34</v>
      </c>
      <c r="I106" s="13">
        <v>110</v>
      </c>
      <c r="J106" s="14">
        <v>80</v>
      </c>
      <c r="K106" s="18">
        <f t="shared" si="3"/>
        <v>8800</v>
      </c>
      <c r="L106" s="18">
        <f t="shared" si="5"/>
        <v>1527.2727272727273</v>
      </c>
    </row>
    <row r="107" spans="2:12" x14ac:dyDescent="0.25">
      <c r="B107" s="11">
        <v>42578</v>
      </c>
      <c r="C107" s="2" t="s">
        <v>31</v>
      </c>
      <c r="D107" s="12" t="s">
        <v>32</v>
      </c>
      <c r="E107" s="2">
        <v>38</v>
      </c>
      <c r="F107" s="12" t="s">
        <v>29</v>
      </c>
      <c r="G107" s="4" t="s">
        <v>20</v>
      </c>
      <c r="H107" s="12" t="s">
        <v>30</v>
      </c>
      <c r="I107" s="13">
        <v>210</v>
      </c>
      <c r="J107" s="14">
        <v>54.89</v>
      </c>
      <c r="K107" s="18">
        <f t="shared" si="3"/>
        <v>11526.9</v>
      </c>
      <c r="L107" s="18">
        <f t="shared" si="5"/>
        <v>2000.5363636363636</v>
      </c>
    </row>
    <row r="108" spans="2:12" x14ac:dyDescent="0.25">
      <c r="B108" s="11">
        <v>42578</v>
      </c>
      <c r="C108" s="4" t="s">
        <v>17</v>
      </c>
      <c r="D108" s="12" t="s">
        <v>18</v>
      </c>
      <c r="E108" s="2">
        <v>32</v>
      </c>
      <c r="F108" s="12" t="s">
        <v>19</v>
      </c>
      <c r="G108" s="4" t="s">
        <v>20</v>
      </c>
      <c r="H108" s="12" t="s">
        <v>21</v>
      </c>
      <c r="I108" s="13">
        <v>130</v>
      </c>
      <c r="J108" s="14">
        <v>80</v>
      </c>
      <c r="K108" s="18">
        <f t="shared" si="3"/>
        <v>10400</v>
      </c>
      <c r="L108" s="18">
        <f t="shared" si="5"/>
        <v>1804.9586776859505</v>
      </c>
    </row>
    <row r="109" spans="2:12" x14ac:dyDescent="0.25">
      <c r="B109" s="11">
        <v>42578</v>
      </c>
      <c r="C109" s="2" t="s">
        <v>27</v>
      </c>
      <c r="D109" s="5" t="s">
        <v>28</v>
      </c>
      <c r="E109" s="2">
        <v>35</v>
      </c>
      <c r="F109" s="12" t="s">
        <v>13</v>
      </c>
      <c r="G109" s="4" t="s">
        <v>14</v>
      </c>
      <c r="H109" s="12" t="s">
        <v>15</v>
      </c>
      <c r="I109" s="13">
        <v>150</v>
      </c>
      <c r="J109" s="14">
        <v>65</v>
      </c>
      <c r="K109" s="18">
        <f t="shared" si="3"/>
        <v>9750</v>
      </c>
      <c r="L109" s="18">
        <f t="shared" si="5"/>
        <v>1692.1487603305786</v>
      </c>
    </row>
    <row r="110" spans="2:12" x14ac:dyDescent="0.25">
      <c r="B110" s="10"/>
      <c r="C110" s="3"/>
      <c r="D110" s="3"/>
      <c r="E110" s="2"/>
      <c r="F110" s="3"/>
      <c r="G110" s="3"/>
      <c r="H110" s="3"/>
      <c r="I110" s="3"/>
      <c r="J110" s="3"/>
      <c r="K110" s="3"/>
    </row>
    <row r="111" spans="2:12" x14ac:dyDescent="0.25">
      <c r="B111" s="7"/>
      <c r="E111" s="2"/>
      <c r="F111" s="3"/>
    </row>
    <row r="112" spans="2:12" x14ac:dyDescent="0.25">
      <c r="B112" s="7"/>
      <c r="E112" s="2"/>
      <c r="F112" s="3"/>
    </row>
    <row r="113" spans="2:6" x14ac:dyDescent="0.25">
      <c r="B113" s="7"/>
      <c r="E113" s="2"/>
      <c r="F113" s="3"/>
    </row>
    <row r="114" spans="2:6" x14ac:dyDescent="0.25">
      <c r="E114" s="2"/>
      <c r="F114" s="3"/>
    </row>
  </sheetData>
  <pageMargins left="0.78740157480314965" right="0.78740157480314965" top="0.78740157480314965" bottom="0.78740157480314965" header="0.31496062992125984" footer="0.31496062992125984"/>
  <pageSetup scale="90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ignacio sepulveda</cp:lastModifiedBy>
  <dcterms:created xsi:type="dcterms:W3CDTF">2017-08-09T12:48:47Z</dcterms:created>
  <dcterms:modified xsi:type="dcterms:W3CDTF">2020-07-05T01:37:00Z</dcterms:modified>
</cp:coreProperties>
</file>