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5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3" i="1" l="1"/>
  <c r="H82" i="1"/>
  <c r="J28" i="1"/>
  <c r="C174" i="1" l="1"/>
  <c r="C158" i="1"/>
  <c r="C159" i="1"/>
  <c r="B159" i="1"/>
  <c r="D157" i="1"/>
  <c r="C146" i="1"/>
  <c r="D145" i="1"/>
  <c r="C147" i="1"/>
  <c r="B147" i="1"/>
  <c r="D131" i="1"/>
  <c r="C133" i="1"/>
  <c r="C132" i="1"/>
  <c r="B133" i="1"/>
  <c r="D128" i="1"/>
  <c r="D126" i="1"/>
  <c r="C128" i="1"/>
  <c r="C127" i="1"/>
  <c r="B128" i="1"/>
  <c r="B127" i="1"/>
  <c r="B126" i="1"/>
  <c r="D113" i="1"/>
  <c r="D115" i="1"/>
  <c r="C115" i="1"/>
  <c r="C114" i="1"/>
  <c r="B115" i="1"/>
  <c r="B114" i="1"/>
  <c r="B113" i="1"/>
  <c r="E109" i="1"/>
  <c r="E108" i="1"/>
  <c r="D110" i="1"/>
  <c r="D108" i="1"/>
  <c r="D107" i="1"/>
  <c r="C110" i="1"/>
  <c r="C109" i="1"/>
  <c r="C107" i="1"/>
  <c r="B110" i="1"/>
  <c r="B109" i="1"/>
  <c r="B108" i="1"/>
  <c r="E98" i="1"/>
  <c r="E97" i="1"/>
  <c r="D99" i="1"/>
  <c r="D97" i="1"/>
  <c r="C99" i="1"/>
  <c r="C98" i="1"/>
  <c r="B99" i="1"/>
  <c r="D96" i="1"/>
  <c r="E84" i="1"/>
  <c r="E83" i="1"/>
  <c r="D85" i="1"/>
  <c r="D83" i="1"/>
  <c r="C85" i="1"/>
  <c r="C84" i="1"/>
  <c r="B85" i="1"/>
  <c r="D82" i="1"/>
  <c r="E78" i="1"/>
  <c r="E77" i="1"/>
  <c r="E76" i="1"/>
  <c r="D79" i="1"/>
  <c r="D77" i="1"/>
  <c r="D76" i="1"/>
  <c r="C79" i="1"/>
  <c r="C78" i="1"/>
  <c r="B79" i="1"/>
  <c r="B78" i="1"/>
  <c r="B77" i="1"/>
  <c r="C76" i="1"/>
  <c r="E62" i="1" l="1"/>
  <c r="E61" i="1"/>
  <c r="E60" i="1"/>
  <c r="D63" i="1"/>
  <c r="D61" i="1"/>
  <c r="D60" i="1"/>
  <c r="C63" i="1"/>
  <c r="C62" i="1"/>
  <c r="C60" i="1"/>
  <c r="B63" i="1"/>
  <c r="B62" i="1"/>
  <c r="B61" i="1"/>
  <c r="F54" i="1"/>
  <c r="E54" i="1"/>
  <c r="D56" i="1"/>
  <c r="D55" i="1"/>
  <c r="C56" i="1"/>
  <c r="C55" i="1"/>
  <c r="C54" i="1"/>
  <c r="B56" i="1"/>
  <c r="B55" i="1"/>
  <c r="B54" i="1"/>
  <c r="B53" i="1"/>
  <c r="D53" i="1"/>
  <c r="E53" i="1"/>
  <c r="F53" i="1"/>
  <c r="F52" i="1"/>
  <c r="C52" i="1"/>
  <c r="D52" i="1"/>
  <c r="F41" i="1"/>
  <c r="E41" i="1"/>
  <c r="C41" i="1"/>
  <c r="C27" i="1"/>
  <c r="D40" i="1"/>
  <c r="E40" i="1"/>
  <c r="F40" i="1"/>
  <c r="D26" i="1"/>
  <c r="C42" i="1"/>
  <c r="D43" i="1"/>
  <c r="C43" i="1"/>
  <c r="B43" i="1"/>
  <c r="B42" i="1"/>
  <c r="D39" i="1"/>
  <c r="E27" i="1"/>
  <c r="E26" i="1"/>
  <c r="C28" i="1"/>
  <c r="D29" i="1"/>
  <c r="C29" i="1"/>
  <c r="B29" i="1"/>
  <c r="B28" i="1"/>
  <c r="F19" i="1"/>
  <c r="F26" i="1"/>
  <c r="F27" i="1"/>
  <c r="D25" i="1"/>
  <c r="E7" i="1"/>
  <c r="C7" i="1"/>
  <c r="B7" i="1"/>
  <c r="F6" i="1"/>
  <c r="D6" i="1"/>
  <c r="C6" i="1"/>
  <c r="B6" i="1"/>
  <c r="F5" i="1"/>
  <c r="C5" i="1"/>
  <c r="B5" i="1"/>
  <c r="F4" i="1"/>
  <c r="E4" i="1"/>
  <c r="D4" i="1"/>
  <c r="D3" i="1"/>
  <c r="C3" i="1"/>
  <c r="C184" i="1" l="1"/>
  <c r="D163" i="1"/>
  <c r="C164" i="1"/>
  <c r="B164" i="1"/>
  <c r="D162" i="1"/>
  <c r="C148" i="1"/>
  <c r="D148" i="1"/>
  <c r="E146" i="1"/>
  <c r="E147" i="1"/>
  <c r="E145" i="1"/>
  <c r="B148" i="1"/>
  <c r="C116" i="1"/>
  <c r="D116" i="1"/>
  <c r="E114" i="1"/>
  <c r="E115" i="1"/>
  <c r="E113" i="1"/>
  <c r="B116" i="1"/>
  <c r="F97" i="1"/>
  <c r="F98" i="1"/>
  <c r="F99" i="1"/>
  <c r="C100" i="1"/>
  <c r="D100" i="1"/>
  <c r="E100" i="1"/>
  <c r="B100" i="1"/>
  <c r="F96" i="1"/>
  <c r="F61" i="1"/>
  <c r="F62" i="1"/>
  <c r="F63" i="1"/>
  <c r="F60" i="1"/>
  <c r="C64" i="1"/>
  <c r="D64" i="1"/>
  <c r="E64" i="1"/>
  <c r="B64" i="1"/>
  <c r="G40" i="1"/>
  <c r="G41" i="1"/>
  <c r="G42" i="1"/>
  <c r="G43" i="1"/>
  <c r="B44" i="1"/>
  <c r="G39" i="1"/>
  <c r="C44" i="1"/>
  <c r="D44" i="1"/>
  <c r="E44" i="1"/>
  <c r="F44" i="1"/>
  <c r="G4" i="1"/>
  <c r="E11" i="1" s="1"/>
  <c r="G5" i="1"/>
  <c r="E12" i="1" s="1"/>
  <c r="G6" i="1"/>
  <c r="C13" i="1" s="1"/>
  <c r="G7" i="1"/>
  <c r="D14" i="1" s="1"/>
  <c r="G3" i="1"/>
  <c r="C10" i="1" s="1"/>
  <c r="D164" i="1" l="1"/>
  <c r="E148" i="1"/>
  <c r="E116" i="1"/>
  <c r="F100" i="1"/>
  <c r="F64" i="1"/>
  <c r="G44" i="1"/>
  <c r="E14" i="1"/>
  <c r="C14" i="1"/>
  <c r="C15" i="1" s="1"/>
  <c r="B14" i="1"/>
  <c r="D13" i="1"/>
  <c r="F13" i="1"/>
  <c r="B13" i="1"/>
  <c r="F12" i="1"/>
  <c r="C12" i="1"/>
  <c r="B12" i="1"/>
  <c r="E15" i="1"/>
  <c r="B11" i="1"/>
  <c r="D11" i="1"/>
  <c r="F11" i="1"/>
  <c r="D10" i="1"/>
  <c r="D15" i="1" s="1"/>
  <c r="D22" i="1" s="1"/>
  <c r="F10" i="1"/>
  <c r="B15" i="1" l="1"/>
  <c r="E22" i="1"/>
  <c r="E20" i="1"/>
  <c r="E19" i="1"/>
  <c r="C21" i="1"/>
  <c r="C22" i="1"/>
  <c r="C20" i="1"/>
  <c r="F15" i="1"/>
  <c r="F18" i="1" s="1"/>
  <c r="D19" i="1"/>
  <c r="D21" i="1"/>
  <c r="D18" i="1"/>
  <c r="C18" i="1"/>
  <c r="K5" i="1" l="1"/>
  <c r="E66" i="1" s="1"/>
  <c r="B20" i="1"/>
  <c r="B21" i="1"/>
  <c r="B22" i="1"/>
  <c r="B19" i="1"/>
  <c r="F20" i="1"/>
  <c r="F21" i="1"/>
  <c r="E46" i="1" l="1"/>
  <c r="E166" i="1"/>
  <c r="E150" i="1"/>
  <c r="E102" i="1"/>
  <c r="E119" i="1"/>
</calcChain>
</file>

<file path=xl/sharedStrings.xml><?xml version="1.0" encoding="utf-8"?>
<sst xmlns="http://schemas.openxmlformats.org/spreadsheetml/2006/main" count="141" uniqueCount="40">
  <si>
    <t>∞</t>
  </si>
  <si>
    <t>di</t>
  </si>
  <si>
    <t>dj</t>
  </si>
  <si>
    <t>H=</t>
  </si>
  <si>
    <t>0(0)</t>
  </si>
  <si>
    <t>0(9)</t>
  </si>
  <si>
    <t>1)</t>
  </si>
  <si>
    <t>Не включаем</t>
  </si>
  <si>
    <r>
      <t xml:space="preserve">H(5*,4*) = H + </t>
    </r>
    <r>
      <rPr>
        <sz val="11"/>
        <color theme="1"/>
        <rFont val="Calibri"/>
        <family val="2"/>
        <charset val="204"/>
      </rPr>
      <t>∑</t>
    </r>
    <r>
      <rPr>
        <sz val="11"/>
        <color theme="1"/>
        <rFont val="Calibri"/>
        <family val="2"/>
      </rPr>
      <t xml:space="preserve">di+ </t>
    </r>
    <r>
      <rPr>
        <sz val="11"/>
        <color theme="1"/>
        <rFont val="Calibri"/>
        <family val="2"/>
        <charset val="204"/>
      </rPr>
      <t>∑</t>
    </r>
    <r>
      <rPr>
        <sz val="11"/>
        <color theme="1"/>
        <rFont val="Calibri"/>
        <family val="2"/>
      </rPr>
      <t>dj=</t>
    </r>
  </si>
  <si>
    <t>2)</t>
  </si>
  <si>
    <t>Включаем</t>
  </si>
  <si>
    <t>обратный путь 4-5 тоже исключаем</t>
  </si>
  <si>
    <t>H(5, 4) = H + ∑di+ ∑dj=</t>
  </si>
  <si>
    <t>0(47)</t>
  </si>
  <si>
    <t xml:space="preserve"> </t>
  </si>
  <si>
    <t>H(1*,5*) = H + ∑di+ ∑dj=</t>
  </si>
  <si>
    <t>H(1, 5) = H + ∑di+ ∑dj=</t>
  </si>
  <si>
    <t>H(3*,1*) = H + ∑di+ ∑dj=</t>
  </si>
  <si>
    <t>H(3, 1) = H + ∑di+ ∑dj=</t>
  </si>
  <si>
    <t>0(∞)</t>
  </si>
  <si>
    <t>Отрезки</t>
  </si>
  <si>
    <t>Длина</t>
  </si>
  <si>
    <t>Включаем отрезок 2-3 и 4-2</t>
  </si>
  <si>
    <t>1) нахождение минимума по строкам</t>
  </si>
  <si>
    <t>2) редукция строк (вычитание минимума)</t>
  </si>
  <si>
    <t>3) нахождение минимума по столбцам</t>
  </si>
  <si>
    <t>4) редукция столбцов</t>
  </si>
  <si>
    <t>5) нахождение корневой нижней границы</t>
  </si>
  <si>
    <t>6) вычисление оценок нулевых клеток(ищем min по строке и min по столбцу, а потом складываем)</t>
  </si>
  <si>
    <t>0(4)</t>
  </si>
  <si>
    <t>0(83)</t>
  </si>
  <si>
    <t>остановились здесь</t>
  </si>
  <si>
    <t>0(13)</t>
  </si>
  <si>
    <t>0-&gt;4</t>
  </si>
  <si>
    <t>4-&gt;3</t>
  </si>
  <si>
    <t>3-&gt;2</t>
  </si>
  <si>
    <t>2-&gt;1</t>
  </si>
  <si>
    <t>1-&gt;0</t>
  </si>
  <si>
    <t>5*-4* =</t>
  </si>
  <si>
    <t>Однако мы используем от 0 до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</si>
</sst>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rgb="FF00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4" borderId="0" xfId="0" applyFill="1"/>
    <xf numFmtId="0" fontId="0" fillId="4" borderId="1" xfId="0" applyFill="1" applyBorder="1" applyAlignment="1">
      <alignment horizontal="center" vertical="center"/>
    </xf>
    <xf numFmtId="0" fontId="0" fillId="0" borderId="0" xfId="0" applyFill="1"/>
    <xf numFmtId="0" fontId="0" fillId="2" borderId="0" xfId="0" applyFill="1"/>
    <xf numFmtId="16" fontId="0" fillId="3" borderId="1" xfId="0" applyNumberFormat="1" applyFill="1" applyBorder="1"/>
    <xf numFmtId="0" fontId="0" fillId="4" borderId="0" xfId="0" applyFill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2" borderId="1" xfId="0" applyFill="1" applyBorder="1"/>
    <xf numFmtId="0" fontId="0" fillId="6" borderId="0" xfId="0" applyFill="1"/>
    <xf numFmtId="0" fontId="0" fillId="7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8" borderId="0" xfId="0" applyFill="1"/>
    <xf numFmtId="0" fontId="0" fillId="4" borderId="1" xfId="0" applyFont="1" applyFill="1" applyBorder="1" applyAlignment="1">
      <alignment horizontal="center" vertical="center"/>
    </xf>
    <xf numFmtId="0" fontId="0" fillId="9" borderId="0" xfId="0" applyFill="1"/>
    <xf numFmtId="0" fontId="0" fillId="1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556260</xdr:colOff>
      <xdr:row>29</xdr:row>
      <xdr:rowOff>167640</xdr:rowOff>
    </xdr:from>
    <xdr:to>
      <xdr:col>6</xdr:col>
      <xdr:colOff>518160</xdr:colOff>
      <xdr:row>33</xdr:row>
      <xdr:rowOff>45720</xdr:rowOff>
    </xdr:to>
    <xdr:sp macro="" textlink="">
      <xdr:nvSpPr>
        <xdr:cNvPr id="2" name="TextBox 1"/>
        <xdr:cNvSpPr txBox="1"/>
      </xdr:nvSpPr>
      <xdr:spPr>
        <a:xfrm>
          <a:off x="556260" y="5471160"/>
          <a:ext cx="3619500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На этом этапе имеем две ветки</a:t>
          </a:r>
          <a:r>
            <a:rPr lang="en-US" sz="1100"/>
            <a:t>:</a:t>
          </a:r>
        </a:p>
        <a:p>
          <a:r>
            <a:rPr lang="en-US" sz="1100"/>
            <a:t>1) </a:t>
          </a:r>
          <a:r>
            <a:rPr lang="ru-RU" sz="1100"/>
            <a:t>не включаем маршрут 5-4</a:t>
          </a:r>
          <a:endParaRPr lang="en-US" sz="1100"/>
        </a:p>
        <a:p>
          <a:r>
            <a:rPr lang="en-US" sz="1100"/>
            <a:t>2)</a:t>
          </a:r>
          <a:r>
            <a:rPr lang="ru-RU" sz="1100"/>
            <a:t> включаем маршрут 5-4</a:t>
          </a:r>
        </a:p>
      </xdr:txBody>
    </xdr:sp>
    <xdr:clientData/>
  </xdr:twoCellAnchor>
  <xdr:twoCellAnchor>
    <xdr:from>
      <xdr:col>1</xdr:col>
      <xdr:colOff>0</xdr:colOff>
      <xdr:row>87</xdr:row>
      <xdr:rowOff>0</xdr:rowOff>
    </xdr:from>
    <xdr:to>
      <xdr:col>6</xdr:col>
      <xdr:colOff>571500</xdr:colOff>
      <xdr:row>90</xdr:row>
      <xdr:rowOff>60960</xdr:rowOff>
    </xdr:to>
    <xdr:sp macro="" textlink="">
      <xdr:nvSpPr>
        <xdr:cNvPr id="5" name="TextBox 4"/>
        <xdr:cNvSpPr txBox="1"/>
      </xdr:nvSpPr>
      <xdr:spPr>
        <a:xfrm>
          <a:off x="609600" y="15910560"/>
          <a:ext cx="3619500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На этом этапе имеем две ветки</a:t>
          </a:r>
          <a:r>
            <a:rPr lang="en-US" sz="1100"/>
            <a:t>:</a:t>
          </a:r>
        </a:p>
        <a:p>
          <a:r>
            <a:rPr lang="en-US" sz="1100"/>
            <a:t>1) </a:t>
          </a:r>
          <a:r>
            <a:rPr lang="ru-RU" sz="1100"/>
            <a:t>не включаем маршрут 1-5</a:t>
          </a:r>
          <a:endParaRPr lang="en-US" sz="1100"/>
        </a:p>
        <a:p>
          <a:r>
            <a:rPr lang="en-US" sz="1100"/>
            <a:t>2)</a:t>
          </a:r>
          <a:r>
            <a:rPr lang="ru-RU" sz="1100"/>
            <a:t> включаем маршрут 1-5</a:t>
          </a:r>
        </a:p>
      </xdr:txBody>
    </xdr:sp>
    <xdr:clientData/>
  </xdr:twoCellAnchor>
  <xdr:twoCellAnchor>
    <xdr:from>
      <xdr:col>0</xdr:col>
      <xdr:colOff>449580</xdr:colOff>
      <xdr:row>135</xdr:row>
      <xdr:rowOff>60960</xdr:rowOff>
    </xdr:from>
    <xdr:to>
      <xdr:col>6</xdr:col>
      <xdr:colOff>411480</xdr:colOff>
      <xdr:row>138</xdr:row>
      <xdr:rowOff>121920</xdr:rowOff>
    </xdr:to>
    <xdr:sp macro="" textlink="">
      <xdr:nvSpPr>
        <xdr:cNvPr id="7" name="TextBox 6"/>
        <xdr:cNvSpPr txBox="1"/>
      </xdr:nvSpPr>
      <xdr:spPr>
        <a:xfrm>
          <a:off x="449580" y="24749760"/>
          <a:ext cx="3619500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На этом этапе имеем две ветки</a:t>
          </a:r>
          <a:r>
            <a:rPr lang="en-US" sz="1100"/>
            <a:t>:</a:t>
          </a:r>
        </a:p>
        <a:p>
          <a:r>
            <a:rPr lang="en-US" sz="1100"/>
            <a:t>1) </a:t>
          </a:r>
          <a:r>
            <a:rPr lang="ru-RU" sz="1100"/>
            <a:t>не включаем маршрут 4-3</a:t>
          </a:r>
        </a:p>
        <a:p>
          <a:r>
            <a:rPr lang="en-US" sz="1100"/>
            <a:t>2)</a:t>
          </a:r>
          <a:r>
            <a:rPr lang="ru-RU" sz="1100"/>
            <a:t> включаем маршрут 4-3</a:t>
          </a:r>
        </a:p>
      </xdr:txBody>
    </xdr:sp>
    <xdr:clientData/>
  </xdr:twoCellAnchor>
  <xdr:twoCellAnchor editAs="oneCell">
    <xdr:from>
      <xdr:col>7</xdr:col>
      <xdr:colOff>403412</xdr:colOff>
      <xdr:row>151</xdr:row>
      <xdr:rowOff>134470</xdr:rowOff>
    </xdr:from>
    <xdr:to>
      <xdr:col>18</xdr:col>
      <xdr:colOff>389938</xdr:colOff>
      <xdr:row>182</xdr:row>
      <xdr:rowOff>66409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91530" y="28335941"/>
          <a:ext cx="6724996" cy="57216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4"/>
  <sheetViews>
    <sheetView tabSelected="1" topLeftCell="A154" zoomScale="115" zoomScaleNormal="115" workbookViewId="0">
      <selection activeCell="C184" sqref="C184"/>
    </sheetView>
  </sheetViews>
  <sheetFormatPr defaultRowHeight="14.5" x14ac:dyDescent="0.35"/>
  <sheetData>
    <row r="1" spans="1:13" x14ac:dyDescent="0.35">
      <c r="I1" t="s">
        <v>23</v>
      </c>
    </row>
    <row r="2" spans="1:13" x14ac:dyDescent="0.35">
      <c r="A2" s="2"/>
      <c r="B2" s="3">
        <v>1</v>
      </c>
      <c r="C2" s="3">
        <v>2</v>
      </c>
      <c r="D2" s="3">
        <v>3</v>
      </c>
      <c r="E2" s="3">
        <v>4</v>
      </c>
      <c r="F2" s="3">
        <v>5</v>
      </c>
      <c r="G2" t="s">
        <v>1</v>
      </c>
    </row>
    <row r="3" spans="1:13" x14ac:dyDescent="0.35">
      <c r="A3" s="2">
        <v>1</v>
      </c>
      <c r="B3" s="4" t="s">
        <v>0</v>
      </c>
      <c r="C3" s="4">
        <f>2*6</f>
        <v>12</v>
      </c>
      <c r="D3" s="4">
        <f>21 + 6</f>
        <v>27</v>
      </c>
      <c r="E3" s="4" t="s">
        <v>0</v>
      </c>
      <c r="F3" s="4">
        <v>6</v>
      </c>
      <c r="G3" s="10">
        <f>MIN(B3:F3)</f>
        <v>6</v>
      </c>
    </row>
    <row r="4" spans="1:13" x14ac:dyDescent="0.35">
      <c r="A4" s="2">
        <v>2</v>
      </c>
      <c r="B4" s="4">
        <v>6</v>
      </c>
      <c r="C4" s="17" t="s">
        <v>0</v>
      </c>
      <c r="D4" s="4">
        <f>15+6</f>
        <v>21</v>
      </c>
      <c r="E4" s="4">
        <f xml:space="preserve"> 68-6</f>
        <v>62</v>
      </c>
      <c r="F4" s="4">
        <f>84-6</f>
        <v>78</v>
      </c>
      <c r="G4" s="10">
        <f t="shared" ref="G4:G7" si="0">MIN(B4:F4)</f>
        <v>6</v>
      </c>
    </row>
    <row r="5" spans="1:13" x14ac:dyDescent="0.35">
      <c r="A5" s="2">
        <v>3</v>
      </c>
      <c r="B5" s="4">
        <f>2+6</f>
        <v>8</v>
      </c>
      <c r="C5" s="16">
        <f>3*6</f>
        <v>18</v>
      </c>
      <c r="D5" s="4" t="s">
        <v>0</v>
      </c>
      <c r="E5" s="4">
        <v>86</v>
      </c>
      <c r="F5" s="4">
        <f>49+6</f>
        <v>55</v>
      </c>
      <c r="G5" s="10">
        <f t="shared" si="0"/>
        <v>8</v>
      </c>
      <c r="J5" t="s">
        <v>3</v>
      </c>
      <c r="K5" s="19">
        <f>SUM(G3:G7,B15:F15)</f>
        <v>69</v>
      </c>
      <c r="M5" t="s">
        <v>27</v>
      </c>
    </row>
    <row r="6" spans="1:13" x14ac:dyDescent="0.35">
      <c r="A6" s="2">
        <v>4</v>
      </c>
      <c r="B6" s="4">
        <f>17+6</f>
        <v>23</v>
      </c>
      <c r="C6" s="4">
        <f>58-6</f>
        <v>52</v>
      </c>
      <c r="D6" s="4">
        <f>4*6</f>
        <v>24</v>
      </c>
      <c r="E6" s="4" t="s">
        <v>0</v>
      </c>
      <c r="F6" s="4">
        <f>3*6</f>
        <v>18</v>
      </c>
      <c r="G6" s="10">
        <f t="shared" si="0"/>
        <v>18</v>
      </c>
    </row>
    <row r="7" spans="1:13" x14ac:dyDescent="0.35">
      <c r="A7" s="2">
        <v>5</v>
      </c>
      <c r="B7" s="4">
        <f>93-6</f>
        <v>87</v>
      </c>
      <c r="C7" s="4">
        <f>66+6</f>
        <v>72</v>
      </c>
      <c r="D7" s="4">
        <v>52</v>
      </c>
      <c r="E7" s="4">
        <f>13+6</f>
        <v>19</v>
      </c>
      <c r="F7" s="4" t="s">
        <v>0</v>
      </c>
      <c r="G7" s="10">
        <f t="shared" si="0"/>
        <v>19</v>
      </c>
    </row>
    <row r="8" spans="1:13" x14ac:dyDescent="0.35">
      <c r="A8" s="2"/>
      <c r="B8" s="2"/>
      <c r="C8" s="2"/>
      <c r="D8" s="2"/>
      <c r="E8" s="2"/>
      <c r="F8" s="2"/>
    </row>
    <row r="9" spans="1:13" x14ac:dyDescent="0.35">
      <c r="A9" s="2"/>
      <c r="B9" s="3">
        <v>1</v>
      </c>
      <c r="C9" s="3">
        <v>2</v>
      </c>
      <c r="D9" s="3">
        <v>3</v>
      </c>
      <c r="E9" s="3">
        <v>4</v>
      </c>
      <c r="F9" s="3">
        <v>5</v>
      </c>
      <c r="I9" t="s">
        <v>24</v>
      </c>
    </row>
    <row r="10" spans="1:13" x14ac:dyDescent="0.35">
      <c r="A10" s="2">
        <v>1</v>
      </c>
      <c r="B10" s="4" t="s">
        <v>0</v>
      </c>
      <c r="C10" s="4">
        <f t="shared" ref="C10:F10" si="1">C3-$G$3</f>
        <v>6</v>
      </c>
      <c r="D10" s="4">
        <f t="shared" si="1"/>
        <v>21</v>
      </c>
      <c r="E10" s="4" t="s">
        <v>0</v>
      </c>
      <c r="F10" s="4">
        <f t="shared" si="1"/>
        <v>0</v>
      </c>
    </row>
    <row r="11" spans="1:13" x14ac:dyDescent="0.35">
      <c r="A11" s="2">
        <v>2</v>
      </c>
      <c r="B11" s="4">
        <f>B4-$G$4</f>
        <v>0</v>
      </c>
      <c r="C11" s="4" t="s">
        <v>0</v>
      </c>
      <c r="D11" s="4">
        <f t="shared" ref="D11:F11" si="2">D4-$G$4</f>
        <v>15</v>
      </c>
      <c r="E11" s="4">
        <f t="shared" si="2"/>
        <v>56</v>
      </c>
      <c r="F11" s="4">
        <f t="shared" si="2"/>
        <v>72</v>
      </c>
    </row>
    <row r="12" spans="1:13" x14ac:dyDescent="0.35">
      <c r="A12" s="2">
        <v>3</v>
      </c>
      <c r="B12" s="4">
        <f>B5-$G$5</f>
        <v>0</v>
      </c>
      <c r="C12" s="4">
        <f t="shared" ref="C12:F12" si="3">C5-$G$5</f>
        <v>10</v>
      </c>
      <c r="D12" s="4" t="s">
        <v>0</v>
      </c>
      <c r="E12" s="4">
        <f t="shared" si="3"/>
        <v>78</v>
      </c>
      <c r="F12" s="4">
        <f t="shared" si="3"/>
        <v>47</v>
      </c>
    </row>
    <row r="13" spans="1:13" x14ac:dyDescent="0.35">
      <c r="A13" s="2">
        <v>4</v>
      </c>
      <c r="B13" s="4">
        <f>B6-$G$6</f>
        <v>5</v>
      </c>
      <c r="C13" s="4">
        <f t="shared" ref="C13:F13" si="4">C6-$G$6</f>
        <v>34</v>
      </c>
      <c r="D13" s="4">
        <f t="shared" si="4"/>
        <v>6</v>
      </c>
      <c r="E13" s="4" t="s">
        <v>0</v>
      </c>
      <c r="F13" s="4">
        <f t="shared" si="4"/>
        <v>0</v>
      </c>
    </row>
    <row r="14" spans="1:13" x14ac:dyDescent="0.35">
      <c r="A14" s="2">
        <v>5</v>
      </c>
      <c r="B14" s="4">
        <f>B7-$G$7</f>
        <v>68</v>
      </c>
      <c r="C14" s="4">
        <f t="shared" ref="C14:E14" si="5">C7-$G$7</f>
        <v>53</v>
      </c>
      <c r="D14" s="4">
        <f t="shared" si="5"/>
        <v>33</v>
      </c>
      <c r="E14" s="4">
        <f t="shared" si="5"/>
        <v>0</v>
      </c>
      <c r="F14" s="4" t="s">
        <v>0</v>
      </c>
    </row>
    <row r="15" spans="1:13" x14ac:dyDescent="0.35">
      <c r="A15" t="s">
        <v>2</v>
      </c>
      <c r="B15" s="15">
        <f>MIN(B10:B14)</f>
        <v>0</v>
      </c>
      <c r="C15" s="15">
        <f t="shared" ref="C15:F15" si="6">MIN(C10:C14)</f>
        <v>6</v>
      </c>
      <c r="D15" s="15">
        <f t="shared" si="6"/>
        <v>6</v>
      </c>
      <c r="E15" s="15">
        <f t="shared" si="6"/>
        <v>0</v>
      </c>
      <c r="F15" s="15">
        <f t="shared" si="6"/>
        <v>0</v>
      </c>
      <c r="I15" t="s">
        <v>25</v>
      </c>
    </row>
    <row r="17" spans="1:10" x14ac:dyDescent="0.35">
      <c r="A17" s="2"/>
      <c r="B17" s="3">
        <v>1</v>
      </c>
      <c r="C17" s="3">
        <v>2</v>
      </c>
      <c r="D17" s="3">
        <v>3</v>
      </c>
      <c r="E17" s="3">
        <v>4</v>
      </c>
      <c r="F17" s="3">
        <v>5</v>
      </c>
    </row>
    <row r="18" spans="1:10" x14ac:dyDescent="0.35">
      <c r="A18" s="2">
        <v>1</v>
      </c>
      <c r="B18" s="4" t="s">
        <v>0</v>
      </c>
      <c r="C18" s="4">
        <f>C10-$C$15</f>
        <v>0</v>
      </c>
      <c r="D18" s="4">
        <f>D10-$D$15</f>
        <v>15</v>
      </c>
      <c r="E18" s="4" t="s">
        <v>0</v>
      </c>
      <c r="F18" s="4">
        <f>F10-$F$15</f>
        <v>0</v>
      </c>
      <c r="I18" t="s">
        <v>26</v>
      </c>
    </row>
    <row r="19" spans="1:10" x14ac:dyDescent="0.35">
      <c r="A19" s="2">
        <v>2</v>
      </c>
      <c r="B19" s="4">
        <f t="shared" ref="B19:B22" si="7">B11-$B$15</f>
        <v>0</v>
      </c>
      <c r="C19" s="4" t="s">
        <v>0</v>
      </c>
      <c r="D19" s="4">
        <f t="shared" ref="D19:D22" si="8">D11-$D$15</f>
        <v>9</v>
      </c>
      <c r="E19" s="4">
        <f t="shared" ref="E19:E22" si="9">E11-$E$15</f>
        <v>56</v>
      </c>
      <c r="F19" s="4">
        <f>F11-$F$15</f>
        <v>72</v>
      </c>
    </row>
    <row r="20" spans="1:10" x14ac:dyDescent="0.35">
      <c r="A20" s="2">
        <v>3</v>
      </c>
      <c r="B20" s="4">
        <f t="shared" si="7"/>
        <v>0</v>
      </c>
      <c r="C20" s="4">
        <f t="shared" ref="C20:C22" si="10">C12-$C$15</f>
        <v>4</v>
      </c>
      <c r="D20" s="4" t="s">
        <v>0</v>
      </c>
      <c r="E20" s="4">
        <f t="shared" si="9"/>
        <v>78</v>
      </c>
      <c r="F20" s="4">
        <f t="shared" ref="F20:F21" si="11">F12-$F$15</f>
        <v>47</v>
      </c>
    </row>
    <row r="21" spans="1:10" x14ac:dyDescent="0.35">
      <c r="A21" s="2">
        <v>4</v>
      </c>
      <c r="B21" s="4">
        <f t="shared" si="7"/>
        <v>5</v>
      </c>
      <c r="C21" s="4">
        <f t="shared" si="10"/>
        <v>28</v>
      </c>
      <c r="D21" s="4">
        <f t="shared" si="8"/>
        <v>0</v>
      </c>
      <c r="E21" s="4" t="s">
        <v>0</v>
      </c>
      <c r="F21" s="4">
        <f t="shared" si="11"/>
        <v>0</v>
      </c>
    </row>
    <row r="22" spans="1:10" x14ac:dyDescent="0.35">
      <c r="A22" s="2">
        <v>5</v>
      </c>
      <c r="B22" s="4">
        <f t="shared" si="7"/>
        <v>68</v>
      </c>
      <c r="C22" s="4">
        <f t="shared" si="10"/>
        <v>47</v>
      </c>
      <c r="D22" s="4">
        <f t="shared" si="8"/>
        <v>27</v>
      </c>
      <c r="E22" s="4">
        <f t="shared" si="9"/>
        <v>0</v>
      </c>
      <c r="F22" s="4" t="s">
        <v>0</v>
      </c>
    </row>
    <row r="24" spans="1:10" x14ac:dyDescent="0.35">
      <c r="B24">
        <v>1</v>
      </c>
      <c r="C24">
        <v>2</v>
      </c>
      <c r="D24">
        <v>3</v>
      </c>
      <c r="E24">
        <v>4</v>
      </c>
      <c r="F24">
        <v>5</v>
      </c>
    </row>
    <row r="25" spans="1:10" x14ac:dyDescent="0.35">
      <c r="A25">
        <v>1</v>
      </c>
      <c r="B25" s="1" t="s">
        <v>0</v>
      </c>
      <c r="C25" s="1" t="s">
        <v>29</v>
      </c>
      <c r="D25" s="1">
        <f>D18</f>
        <v>15</v>
      </c>
      <c r="E25" s="1" t="s">
        <v>0</v>
      </c>
      <c r="F25" s="7" t="s">
        <v>4</v>
      </c>
      <c r="H25" t="s">
        <v>28</v>
      </c>
    </row>
    <row r="26" spans="1:10" x14ac:dyDescent="0.35">
      <c r="A26">
        <v>2</v>
      </c>
      <c r="B26" s="7" t="s">
        <v>4</v>
      </c>
      <c r="C26" s="1" t="s">
        <v>0</v>
      </c>
      <c r="D26" s="18">
        <f>D19</f>
        <v>9</v>
      </c>
      <c r="E26" s="1">
        <f>E19</f>
        <v>56</v>
      </c>
      <c r="F26" s="1">
        <f>F19</f>
        <v>72</v>
      </c>
    </row>
    <row r="27" spans="1:10" x14ac:dyDescent="0.35">
      <c r="A27">
        <v>3</v>
      </c>
      <c r="B27" s="7" t="s">
        <v>5</v>
      </c>
      <c r="C27" s="1">
        <f>C20</f>
        <v>4</v>
      </c>
      <c r="D27" s="1" t="s">
        <v>0</v>
      </c>
      <c r="E27" s="1">
        <f>E20</f>
        <v>78</v>
      </c>
      <c r="F27" s="1">
        <f>F20</f>
        <v>47</v>
      </c>
    </row>
    <row r="28" spans="1:10" x14ac:dyDescent="0.35">
      <c r="A28">
        <v>4</v>
      </c>
      <c r="B28" s="18">
        <f>B21</f>
        <v>5</v>
      </c>
      <c r="C28" s="1">
        <f>C21</f>
        <v>28</v>
      </c>
      <c r="D28" s="7" t="s">
        <v>5</v>
      </c>
      <c r="E28" s="1" t="s">
        <v>0</v>
      </c>
      <c r="F28" s="7" t="s">
        <v>4</v>
      </c>
      <c r="I28" s="25" t="s">
        <v>38</v>
      </c>
      <c r="J28" s="25">
        <f>K5+83</f>
        <v>152</v>
      </c>
    </row>
    <row r="29" spans="1:10" x14ac:dyDescent="0.35">
      <c r="A29">
        <v>5</v>
      </c>
      <c r="B29" s="1">
        <f>B22</f>
        <v>68</v>
      </c>
      <c r="C29" s="1">
        <f>C22</f>
        <v>47</v>
      </c>
      <c r="D29" s="1">
        <f>D22</f>
        <v>27</v>
      </c>
      <c r="E29" s="8" t="s">
        <v>30</v>
      </c>
      <c r="F29" s="1" t="s">
        <v>0</v>
      </c>
    </row>
    <row r="36" spans="1:7" x14ac:dyDescent="0.35">
      <c r="A36" t="s">
        <v>6</v>
      </c>
      <c r="B36" t="s">
        <v>7</v>
      </c>
    </row>
    <row r="38" spans="1:7" x14ac:dyDescent="0.35">
      <c r="B38" s="5">
        <v>1</v>
      </c>
      <c r="C38" s="5">
        <v>2</v>
      </c>
      <c r="D38" s="5">
        <v>3</v>
      </c>
      <c r="E38" s="5">
        <v>4</v>
      </c>
      <c r="F38" s="5">
        <v>5</v>
      </c>
      <c r="G38" t="s">
        <v>1</v>
      </c>
    </row>
    <row r="39" spans="1:7" x14ac:dyDescent="0.35">
      <c r="A39">
        <v>1</v>
      </c>
      <c r="B39" s="4" t="s">
        <v>0</v>
      </c>
      <c r="C39" s="4">
        <v>0</v>
      </c>
      <c r="D39" s="4">
        <f>D25</f>
        <v>15</v>
      </c>
      <c r="E39" s="4" t="s">
        <v>0</v>
      </c>
      <c r="F39" s="4">
        <v>0</v>
      </c>
      <c r="G39" s="10">
        <f>MIN(B39:F39)</f>
        <v>0</v>
      </c>
    </row>
    <row r="40" spans="1:7" x14ac:dyDescent="0.35">
      <c r="A40">
        <v>2</v>
      </c>
      <c r="B40" s="4">
        <v>0</v>
      </c>
      <c r="C40" s="4" t="s">
        <v>0</v>
      </c>
      <c r="D40" s="4">
        <f>D26</f>
        <v>9</v>
      </c>
      <c r="E40" s="4">
        <f>E26</f>
        <v>56</v>
      </c>
      <c r="F40" s="4">
        <f>F26</f>
        <v>72</v>
      </c>
      <c r="G40" s="10">
        <f t="shared" ref="G40:G43" si="12">MIN(B40:F40)</f>
        <v>0</v>
      </c>
    </row>
    <row r="41" spans="1:7" x14ac:dyDescent="0.35">
      <c r="A41">
        <v>3</v>
      </c>
      <c r="B41" s="4">
        <v>0</v>
      </c>
      <c r="C41" s="4">
        <f>C27</f>
        <v>4</v>
      </c>
      <c r="D41" s="4" t="s">
        <v>0</v>
      </c>
      <c r="E41" s="4">
        <f>E27</f>
        <v>78</v>
      </c>
      <c r="F41" s="4">
        <f>F27</f>
        <v>47</v>
      </c>
      <c r="G41" s="10">
        <f t="shared" si="12"/>
        <v>0</v>
      </c>
    </row>
    <row r="42" spans="1:7" x14ac:dyDescent="0.35">
      <c r="A42">
        <v>4</v>
      </c>
      <c r="B42" s="4">
        <f>B21</f>
        <v>5</v>
      </c>
      <c r="C42" s="4">
        <f>C28</f>
        <v>28</v>
      </c>
      <c r="D42" s="4">
        <v>0</v>
      </c>
      <c r="E42" s="4" t="s">
        <v>0</v>
      </c>
      <c r="F42" s="4">
        <v>0</v>
      </c>
      <c r="G42" s="10">
        <f t="shared" si="12"/>
        <v>0</v>
      </c>
    </row>
    <row r="43" spans="1:7" x14ac:dyDescent="0.35">
      <c r="A43">
        <v>5</v>
      </c>
      <c r="B43" s="4">
        <f>B29</f>
        <v>68</v>
      </c>
      <c r="C43" s="4">
        <f>C29</f>
        <v>47</v>
      </c>
      <c r="D43" s="4">
        <f>D29</f>
        <v>27</v>
      </c>
      <c r="E43" s="4" t="s">
        <v>0</v>
      </c>
      <c r="F43" s="4" t="s">
        <v>0</v>
      </c>
      <c r="G43" s="10">
        <f t="shared" si="12"/>
        <v>27</v>
      </c>
    </row>
    <row r="44" spans="1:7" x14ac:dyDescent="0.35">
      <c r="A44" t="s">
        <v>2</v>
      </c>
      <c r="B44" s="10">
        <f>MIN(B39:B43)</f>
        <v>0</v>
      </c>
      <c r="C44" s="10">
        <f t="shared" ref="C44:F44" si="13">MIN(C39:C43)</f>
        <v>0</v>
      </c>
      <c r="D44" s="10">
        <f t="shared" si="13"/>
        <v>0</v>
      </c>
      <c r="E44" s="10">
        <f t="shared" si="13"/>
        <v>56</v>
      </c>
      <c r="F44" s="10">
        <f t="shared" si="13"/>
        <v>0</v>
      </c>
      <c r="G44" s="19">
        <f>SUM(G39:G43,B44:F44)</f>
        <v>83</v>
      </c>
    </row>
    <row r="46" spans="1:7" x14ac:dyDescent="0.35">
      <c r="B46" t="s">
        <v>8</v>
      </c>
      <c r="E46" s="19">
        <f>K5+G44</f>
        <v>152</v>
      </c>
    </row>
    <row r="49" spans="1:8" x14ac:dyDescent="0.35">
      <c r="A49" t="s">
        <v>9</v>
      </c>
      <c r="B49" t="s">
        <v>10</v>
      </c>
    </row>
    <row r="51" spans="1:8" x14ac:dyDescent="0.35">
      <c r="B51" s="5">
        <v>1</v>
      </c>
      <c r="C51" s="5">
        <v>2</v>
      </c>
      <c r="D51" s="5">
        <v>3</v>
      </c>
      <c r="E51" s="5">
        <v>4</v>
      </c>
      <c r="F51" s="5">
        <v>5</v>
      </c>
    </row>
    <row r="52" spans="1:8" x14ac:dyDescent="0.35">
      <c r="A52">
        <v>1</v>
      </c>
      <c r="B52" s="4" t="s">
        <v>0</v>
      </c>
      <c r="C52" s="4">
        <f>C39</f>
        <v>0</v>
      </c>
      <c r="D52" s="4">
        <f>D39</f>
        <v>15</v>
      </c>
      <c r="E52" s="9" t="s">
        <v>0</v>
      </c>
      <c r="F52" s="4">
        <f>F39</f>
        <v>0</v>
      </c>
    </row>
    <row r="53" spans="1:8" x14ac:dyDescent="0.35">
      <c r="A53">
        <v>2</v>
      </c>
      <c r="B53" s="4">
        <f>B40</f>
        <v>0</v>
      </c>
      <c r="C53" s="4" t="s">
        <v>0</v>
      </c>
      <c r="D53" s="4">
        <f>D40</f>
        <v>9</v>
      </c>
      <c r="E53" s="9">
        <f>E40</f>
        <v>56</v>
      </c>
      <c r="F53" s="4">
        <f>F40</f>
        <v>72</v>
      </c>
    </row>
    <row r="54" spans="1:8" x14ac:dyDescent="0.35">
      <c r="A54">
        <v>3</v>
      </c>
      <c r="B54" s="4">
        <f>B41</f>
        <v>0</v>
      </c>
      <c r="C54" s="4">
        <f>C41</f>
        <v>4</v>
      </c>
      <c r="D54" s="4" t="s">
        <v>0</v>
      </c>
      <c r="E54" s="9">
        <f>E41</f>
        <v>78</v>
      </c>
      <c r="F54" s="4">
        <f>F41</f>
        <v>47</v>
      </c>
    </row>
    <row r="55" spans="1:8" x14ac:dyDescent="0.35">
      <c r="A55">
        <v>4</v>
      </c>
      <c r="B55" s="4">
        <f>B42</f>
        <v>5</v>
      </c>
      <c r="C55" s="4">
        <f>C42</f>
        <v>28</v>
      </c>
      <c r="D55" s="4">
        <f>D42</f>
        <v>0</v>
      </c>
      <c r="E55" s="9" t="s">
        <v>0</v>
      </c>
      <c r="F55" s="20" t="s">
        <v>0</v>
      </c>
      <c r="H55" t="s">
        <v>11</v>
      </c>
    </row>
    <row r="56" spans="1:8" x14ac:dyDescent="0.35">
      <c r="A56">
        <v>5</v>
      </c>
      <c r="B56" s="9">
        <f>B43</f>
        <v>68</v>
      </c>
      <c r="C56" s="9">
        <f>C43</f>
        <v>47</v>
      </c>
      <c r="D56" s="9">
        <f>D43</f>
        <v>27</v>
      </c>
      <c r="E56" s="9" t="s">
        <v>0</v>
      </c>
      <c r="F56" s="9" t="s">
        <v>0</v>
      </c>
    </row>
    <row r="59" spans="1:8" x14ac:dyDescent="0.35">
      <c r="B59" s="5">
        <v>1</v>
      </c>
      <c r="C59" s="5">
        <v>2</v>
      </c>
      <c r="D59" s="5">
        <v>3</v>
      </c>
      <c r="E59" s="5">
        <v>5</v>
      </c>
      <c r="F59" t="s">
        <v>1</v>
      </c>
    </row>
    <row r="60" spans="1:8" x14ac:dyDescent="0.35">
      <c r="A60">
        <v>1</v>
      </c>
      <c r="B60" s="4" t="s">
        <v>0</v>
      </c>
      <c r="C60" s="4">
        <f>C52</f>
        <v>0</v>
      </c>
      <c r="D60" s="4">
        <f>D52</f>
        <v>15</v>
      </c>
      <c r="E60" s="4">
        <f>F52</f>
        <v>0</v>
      </c>
      <c r="F60" s="10">
        <f>MIN(B60:E60)</f>
        <v>0</v>
      </c>
    </row>
    <row r="61" spans="1:8" x14ac:dyDescent="0.35">
      <c r="A61">
        <v>2</v>
      </c>
      <c r="B61" s="4">
        <f>B53</f>
        <v>0</v>
      </c>
      <c r="C61" s="4" t="s">
        <v>0</v>
      </c>
      <c r="D61" s="4">
        <f>D53</f>
        <v>9</v>
      </c>
      <c r="E61" s="4">
        <f>F53</f>
        <v>72</v>
      </c>
      <c r="F61" s="10">
        <f t="shared" ref="F61:F63" si="14">MIN(B61:E61)</f>
        <v>0</v>
      </c>
    </row>
    <row r="62" spans="1:8" x14ac:dyDescent="0.35">
      <c r="A62">
        <v>3</v>
      </c>
      <c r="B62" s="4">
        <f>B54</f>
        <v>0</v>
      </c>
      <c r="C62" s="4">
        <f>C54</f>
        <v>4</v>
      </c>
      <c r="D62" s="4" t="s">
        <v>0</v>
      </c>
      <c r="E62" s="4">
        <f>F54</f>
        <v>47</v>
      </c>
      <c r="F62" s="10">
        <f t="shared" si="14"/>
        <v>0</v>
      </c>
    </row>
    <row r="63" spans="1:8" x14ac:dyDescent="0.35">
      <c r="A63">
        <v>4</v>
      </c>
      <c r="B63" s="4">
        <f>B55</f>
        <v>5</v>
      </c>
      <c r="C63" s="4">
        <f>C55</f>
        <v>28</v>
      </c>
      <c r="D63" s="4">
        <f>D55</f>
        <v>0</v>
      </c>
      <c r="E63" s="4" t="s">
        <v>0</v>
      </c>
      <c r="F63" s="10">
        <f t="shared" si="14"/>
        <v>0</v>
      </c>
    </row>
    <row r="64" spans="1:8" x14ac:dyDescent="0.35">
      <c r="A64" t="s">
        <v>2</v>
      </c>
      <c r="B64" s="10">
        <f>MIN(B60:B63)</f>
        <v>0</v>
      </c>
      <c r="C64" s="10">
        <f t="shared" ref="C64:E64" si="15">MIN(C60:C63)</f>
        <v>0</v>
      </c>
      <c r="D64" s="10">
        <f t="shared" si="15"/>
        <v>0</v>
      </c>
      <c r="E64" s="10">
        <f t="shared" si="15"/>
        <v>0</v>
      </c>
      <c r="F64" s="19">
        <f>SUM(F60:F63,B64:E64)</f>
        <v>0</v>
      </c>
    </row>
    <row r="66" spans="1:8" x14ac:dyDescent="0.35">
      <c r="B66" t="s">
        <v>12</v>
      </c>
      <c r="E66" s="19">
        <f>K5+F64</f>
        <v>69</v>
      </c>
    </row>
    <row r="75" spans="1:8" x14ac:dyDescent="0.35">
      <c r="B75" s="5">
        <v>1</v>
      </c>
      <c r="C75" s="5">
        <v>2</v>
      </c>
      <c r="D75" s="5">
        <v>3</v>
      </c>
      <c r="E75" s="5">
        <v>5</v>
      </c>
    </row>
    <row r="76" spans="1:8" x14ac:dyDescent="0.35">
      <c r="A76">
        <v>1</v>
      </c>
      <c r="B76" s="4" t="s">
        <v>0</v>
      </c>
      <c r="C76" s="4">
        <f>C60</f>
        <v>0</v>
      </c>
      <c r="D76" s="4">
        <f>D60</f>
        <v>15</v>
      </c>
      <c r="E76" s="4">
        <f>E60</f>
        <v>0</v>
      </c>
      <c r="G76" s="19" t="s">
        <v>31</v>
      </c>
      <c r="H76" s="19"/>
    </row>
    <row r="77" spans="1:8" x14ac:dyDescent="0.35">
      <c r="A77">
        <v>2</v>
      </c>
      <c r="B77" s="4">
        <f>B61</f>
        <v>0</v>
      </c>
      <c r="C77" s="4" t="s">
        <v>0</v>
      </c>
      <c r="D77" s="4">
        <f>D61</f>
        <v>9</v>
      </c>
      <c r="E77" s="4">
        <f>E61</f>
        <v>72</v>
      </c>
    </row>
    <row r="78" spans="1:8" x14ac:dyDescent="0.35">
      <c r="A78">
        <v>3</v>
      </c>
      <c r="B78" s="4">
        <f>B62</f>
        <v>0</v>
      </c>
      <c r="C78" s="4">
        <f>C62</f>
        <v>4</v>
      </c>
      <c r="D78" s="4" t="s">
        <v>0</v>
      </c>
      <c r="E78" s="4">
        <f>E62</f>
        <v>47</v>
      </c>
    </row>
    <row r="79" spans="1:8" x14ac:dyDescent="0.35">
      <c r="A79">
        <v>4</v>
      </c>
      <c r="B79" s="4">
        <f>B63</f>
        <v>5</v>
      </c>
      <c r="C79" s="4">
        <f>C63</f>
        <v>28</v>
      </c>
      <c r="D79" s="4">
        <f>D63</f>
        <v>0</v>
      </c>
      <c r="E79" s="4" t="s">
        <v>0</v>
      </c>
    </row>
    <row r="81" spans="1:9" x14ac:dyDescent="0.35">
      <c r="B81" s="5">
        <v>1</v>
      </c>
      <c r="C81" s="5">
        <v>2</v>
      </c>
      <c r="D81" s="5">
        <v>3</v>
      </c>
      <c r="E81" s="5">
        <v>5</v>
      </c>
    </row>
    <row r="82" spans="1:9" x14ac:dyDescent="0.35">
      <c r="A82">
        <v>1</v>
      </c>
      <c r="B82" s="4" t="s">
        <v>0</v>
      </c>
      <c r="C82" s="11" t="s">
        <v>29</v>
      </c>
      <c r="D82" s="4">
        <f>D76</f>
        <v>15</v>
      </c>
      <c r="E82" s="9" t="s">
        <v>13</v>
      </c>
      <c r="H82">
        <f>E66+47</f>
        <v>116</v>
      </c>
    </row>
    <row r="83" spans="1:9" x14ac:dyDescent="0.35">
      <c r="A83">
        <v>2</v>
      </c>
      <c r="B83" s="11" t="s">
        <v>4</v>
      </c>
      <c r="C83" s="4" t="s">
        <v>0</v>
      </c>
      <c r="D83" s="22">
        <f>D77</f>
        <v>9</v>
      </c>
      <c r="E83" s="4">
        <f>E77</f>
        <v>72</v>
      </c>
    </row>
    <row r="84" spans="1:9" x14ac:dyDescent="0.35">
      <c r="A84">
        <v>3</v>
      </c>
      <c r="B84" s="11" t="s">
        <v>5</v>
      </c>
      <c r="C84" s="4">
        <f>C78</f>
        <v>4</v>
      </c>
      <c r="D84" s="4" t="s">
        <v>0</v>
      </c>
      <c r="E84" s="4">
        <f>E78</f>
        <v>47</v>
      </c>
    </row>
    <row r="85" spans="1:9" x14ac:dyDescent="0.35">
      <c r="A85">
        <v>4</v>
      </c>
      <c r="B85" s="21">
        <f>B79</f>
        <v>5</v>
      </c>
      <c r="C85" s="4">
        <f>C79</f>
        <v>28</v>
      </c>
      <c r="D85" s="4">
        <f>D79</f>
        <v>0</v>
      </c>
      <c r="E85" s="4" t="s">
        <v>0</v>
      </c>
    </row>
    <row r="93" spans="1:9" x14ac:dyDescent="0.35">
      <c r="A93" t="s">
        <v>6</v>
      </c>
      <c r="B93" t="s">
        <v>7</v>
      </c>
    </row>
    <row r="95" spans="1:9" x14ac:dyDescent="0.35">
      <c r="B95" s="5">
        <v>1</v>
      </c>
      <c r="C95" s="5">
        <v>2</v>
      </c>
      <c r="D95" s="5">
        <v>3</v>
      </c>
      <c r="E95" s="5">
        <v>5</v>
      </c>
      <c r="F95" t="s">
        <v>1</v>
      </c>
    </row>
    <row r="96" spans="1:9" x14ac:dyDescent="0.35">
      <c r="A96">
        <v>1</v>
      </c>
      <c r="B96" s="4" t="s">
        <v>0</v>
      </c>
      <c r="C96" s="4">
        <v>0</v>
      </c>
      <c r="D96" s="4">
        <f>D82</f>
        <v>15</v>
      </c>
      <c r="E96" s="4" t="s">
        <v>0</v>
      </c>
      <c r="F96" s="10">
        <f>MIN(B96:E96)</f>
        <v>0</v>
      </c>
      <c r="I96" t="s">
        <v>14</v>
      </c>
    </row>
    <row r="97" spans="1:8" x14ac:dyDescent="0.35">
      <c r="A97">
        <v>2</v>
      </c>
      <c r="B97" s="4">
        <v>0</v>
      </c>
      <c r="C97" s="4" t="s">
        <v>0</v>
      </c>
      <c r="D97" s="4">
        <f>D83</f>
        <v>9</v>
      </c>
      <c r="E97" s="4">
        <f>E83</f>
        <v>72</v>
      </c>
      <c r="F97" s="10">
        <f t="shared" ref="F97:F99" si="16">MIN(B97:E97)</f>
        <v>0</v>
      </c>
    </row>
    <row r="98" spans="1:8" x14ac:dyDescent="0.35">
      <c r="A98">
        <v>3</v>
      </c>
      <c r="B98" s="4">
        <v>0</v>
      </c>
      <c r="C98" s="4">
        <f>C84</f>
        <v>4</v>
      </c>
      <c r="D98" s="4" t="s">
        <v>0</v>
      </c>
      <c r="E98" s="4">
        <f>E84</f>
        <v>47</v>
      </c>
      <c r="F98" s="10">
        <f t="shared" si="16"/>
        <v>0</v>
      </c>
    </row>
    <row r="99" spans="1:8" x14ac:dyDescent="0.35">
      <c r="A99">
        <v>4</v>
      </c>
      <c r="B99" s="4">
        <f>B85</f>
        <v>5</v>
      </c>
      <c r="C99" s="4">
        <f>C85</f>
        <v>28</v>
      </c>
      <c r="D99" s="4">
        <f>D85</f>
        <v>0</v>
      </c>
      <c r="E99" s="4" t="s">
        <v>0</v>
      </c>
      <c r="F99" s="10">
        <f t="shared" si="16"/>
        <v>0</v>
      </c>
    </row>
    <row r="100" spans="1:8" x14ac:dyDescent="0.35">
      <c r="A100" t="s">
        <v>2</v>
      </c>
      <c r="B100" s="10">
        <f>MIN(B96:B99)</f>
        <v>0</v>
      </c>
      <c r="C100" s="10">
        <f t="shared" ref="C100:E100" si="17">MIN(C96:C99)</f>
        <v>0</v>
      </c>
      <c r="D100" s="10">
        <f t="shared" si="17"/>
        <v>0</v>
      </c>
      <c r="E100" s="10">
        <f t="shared" si="17"/>
        <v>47</v>
      </c>
      <c r="F100" s="19">
        <f>SUM(F96:F99,B100:E100)</f>
        <v>47</v>
      </c>
    </row>
    <row r="102" spans="1:8" x14ac:dyDescent="0.35">
      <c r="B102" t="s">
        <v>15</v>
      </c>
      <c r="E102" s="23">
        <f>F100+E66</f>
        <v>116</v>
      </c>
    </row>
    <row r="104" spans="1:8" x14ac:dyDescent="0.35">
      <c r="A104" t="s">
        <v>9</v>
      </c>
      <c r="B104" t="s">
        <v>10</v>
      </c>
    </row>
    <row r="106" spans="1:8" x14ac:dyDescent="0.35">
      <c r="B106" s="5">
        <v>1</v>
      </c>
      <c r="C106" s="5">
        <v>2</v>
      </c>
      <c r="D106" s="5">
        <v>3</v>
      </c>
      <c r="E106" s="5">
        <v>5</v>
      </c>
      <c r="H106" s="12"/>
    </row>
    <row r="107" spans="1:8" x14ac:dyDescent="0.35">
      <c r="A107">
        <v>1</v>
      </c>
      <c r="B107" s="9" t="s">
        <v>0</v>
      </c>
      <c r="C107" s="9">
        <f>C96</f>
        <v>0</v>
      </c>
      <c r="D107" s="9">
        <f>D96</f>
        <v>15</v>
      </c>
      <c r="E107" s="9" t="s">
        <v>0</v>
      </c>
    </row>
    <row r="108" spans="1:8" x14ac:dyDescent="0.35">
      <c r="A108">
        <v>2</v>
      </c>
      <c r="B108" s="4">
        <f>B97</f>
        <v>0</v>
      </c>
      <c r="C108" s="4" t="s">
        <v>0</v>
      </c>
      <c r="D108" s="4">
        <f>D97</f>
        <v>9</v>
      </c>
      <c r="E108" s="9">
        <f>E97</f>
        <v>72</v>
      </c>
    </row>
    <row r="109" spans="1:8" x14ac:dyDescent="0.35">
      <c r="A109">
        <v>3</v>
      </c>
      <c r="B109" s="4">
        <f>B98</f>
        <v>0</v>
      </c>
      <c r="C109" s="4">
        <f>C98</f>
        <v>4</v>
      </c>
      <c r="D109" s="4" t="s">
        <v>0</v>
      </c>
      <c r="E109" s="9">
        <f>E98</f>
        <v>47</v>
      </c>
    </row>
    <row r="110" spans="1:8" x14ac:dyDescent="0.35">
      <c r="A110">
        <v>4</v>
      </c>
      <c r="B110" s="4">
        <f>B99</f>
        <v>5</v>
      </c>
      <c r="C110" s="4">
        <f>C99</f>
        <v>28</v>
      </c>
      <c r="D110" s="4">
        <f>D99</f>
        <v>0</v>
      </c>
      <c r="E110" s="9" t="s">
        <v>0</v>
      </c>
    </row>
    <row r="112" spans="1:8" x14ac:dyDescent="0.35">
      <c r="B112" s="5">
        <v>1</v>
      </c>
      <c r="C112" s="5">
        <v>2</v>
      </c>
      <c r="D112" s="5">
        <v>3</v>
      </c>
      <c r="E112" t="s">
        <v>1</v>
      </c>
    </row>
    <row r="113" spans="1:8" x14ac:dyDescent="0.35">
      <c r="A113">
        <v>2</v>
      </c>
      <c r="B113" s="4">
        <f>B108</f>
        <v>0</v>
      </c>
      <c r="C113" s="4" t="s">
        <v>0</v>
      </c>
      <c r="D113" s="4">
        <f>D108</f>
        <v>9</v>
      </c>
      <c r="E113" s="10">
        <f>MIN(B113:D113)</f>
        <v>0</v>
      </c>
    </row>
    <row r="114" spans="1:8" x14ac:dyDescent="0.35">
      <c r="A114">
        <v>3</v>
      </c>
      <c r="B114" s="4">
        <f>B109</f>
        <v>0</v>
      </c>
      <c r="C114" s="4">
        <f>C109</f>
        <v>4</v>
      </c>
      <c r="D114" s="4" t="s">
        <v>0</v>
      </c>
      <c r="E114" s="10">
        <f t="shared" ref="E114:E115" si="18">MIN(B114:D114)</f>
        <v>0</v>
      </c>
    </row>
    <row r="115" spans="1:8" x14ac:dyDescent="0.35">
      <c r="A115">
        <v>4</v>
      </c>
      <c r="B115" s="4">
        <f>B110</f>
        <v>5</v>
      </c>
      <c r="C115" s="4">
        <f>C110</f>
        <v>28</v>
      </c>
      <c r="D115" s="4">
        <f>D110</f>
        <v>0</v>
      </c>
      <c r="E115" s="10">
        <f t="shared" si="18"/>
        <v>0</v>
      </c>
    </row>
    <row r="116" spans="1:8" x14ac:dyDescent="0.35">
      <c r="A116" t="s">
        <v>2</v>
      </c>
      <c r="B116" s="10">
        <f>MIN(B113:B115)</f>
        <v>0</v>
      </c>
      <c r="C116" s="10">
        <f t="shared" ref="C116:D116" si="19">MIN(C113:C115)</f>
        <v>4</v>
      </c>
      <c r="D116" s="10">
        <f t="shared" si="19"/>
        <v>0</v>
      </c>
      <c r="E116" s="10">
        <f>SUM(E113:E115,B116:D116)</f>
        <v>4</v>
      </c>
    </row>
    <row r="119" spans="1:8" x14ac:dyDescent="0.35">
      <c r="B119" t="s">
        <v>16</v>
      </c>
      <c r="E119" s="23">
        <f>E66+E116</f>
        <v>73</v>
      </c>
    </row>
    <row r="125" spans="1:8" x14ac:dyDescent="0.35">
      <c r="B125" s="5">
        <v>1</v>
      </c>
      <c r="C125" s="5">
        <v>2</v>
      </c>
      <c r="D125" s="5">
        <v>3</v>
      </c>
      <c r="H125" s="13"/>
    </row>
    <row r="126" spans="1:8" x14ac:dyDescent="0.35">
      <c r="A126">
        <v>2</v>
      </c>
      <c r="B126" s="4">
        <f>B113</f>
        <v>0</v>
      </c>
      <c r="C126" s="4" t="s">
        <v>0</v>
      </c>
      <c r="D126" s="4">
        <f>D113</f>
        <v>9</v>
      </c>
    </row>
    <row r="127" spans="1:8" x14ac:dyDescent="0.35">
      <c r="A127">
        <v>3</v>
      </c>
      <c r="B127" s="4">
        <f>B114</f>
        <v>0</v>
      </c>
      <c r="C127" s="4">
        <f>C114</f>
        <v>4</v>
      </c>
      <c r="D127" s="4" t="s">
        <v>0</v>
      </c>
    </row>
    <row r="128" spans="1:8" x14ac:dyDescent="0.35">
      <c r="A128">
        <v>4</v>
      </c>
      <c r="B128" s="4">
        <f>B115</f>
        <v>5</v>
      </c>
      <c r="C128" s="4">
        <f>C115</f>
        <v>28</v>
      </c>
      <c r="D128" s="4">
        <f>D115</f>
        <v>0</v>
      </c>
    </row>
    <row r="130" spans="1:7" x14ac:dyDescent="0.35">
      <c r="B130" s="5">
        <v>1</v>
      </c>
      <c r="C130" s="5">
        <v>2</v>
      </c>
      <c r="D130" s="5">
        <v>3</v>
      </c>
    </row>
    <row r="131" spans="1:7" x14ac:dyDescent="0.35">
      <c r="A131">
        <v>2</v>
      </c>
      <c r="B131" s="11" t="s">
        <v>5</v>
      </c>
      <c r="C131" s="4" t="s">
        <v>0</v>
      </c>
      <c r="D131" s="22">
        <f>D126</f>
        <v>9</v>
      </c>
    </row>
    <row r="132" spans="1:7" x14ac:dyDescent="0.35">
      <c r="A132">
        <v>3</v>
      </c>
      <c r="B132" s="24" t="s">
        <v>29</v>
      </c>
      <c r="C132" s="4">
        <f>C127</f>
        <v>4</v>
      </c>
      <c r="D132" s="4" t="s">
        <v>0</v>
      </c>
    </row>
    <row r="133" spans="1:7" x14ac:dyDescent="0.35">
      <c r="A133">
        <v>4</v>
      </c>
      <c r="B133" s="22">
        <f>B128</f>
        <v>5</v>
      </c>
      <c r="C133" s="4">
        <f>C128</f>
        <v>28</v>
      </c>
      <c r="D133" s="9" t="s">
        <v>32</v>
      </c>
      <c r="G133" s="25">
        <f>69+13</f>
        <v>82</v>
      </c>
    </row>
    <row r="142" spans="1:7" x14ac:dyDescent="0.35">
      <c r="A142" t="s">
        <v>6</v>
      </c>
      <c r="B142" t="s">
        <v>7</v>
      </c>
    </row>
    <row r="144" spans="1:7" x14ac:dyDescent="0.35">
      <c r="B144" s="5">
        <v>1</v>
      </c>
      <c r="C144" s="5">
        <v>2</v>
      </c>
      <c r="D144" s="5">
        <v>3</v>
      </c>
      <c r="E144" t="s">
        <v>1</v>
      </c>
    </row>
    <row r="145" spans="1:5" x14ac:dyDescent="0.35">
      <c r="A145">
        <v>2</v>
      </c>
      <c r="B145" s="4">
        <v>0</v>
      </c>
      <c r="C145" s="4" t="s">
        <v>0</v>
      </c>
      <c r="D145" s="9">
        <f>D131</f>
        <v>9</v>
      </c>
      <c r="E145" s="10">
        <f>MIN(B145:D145)</f>
        <v>0</v>
      </c>
    </row>
    <row r="146" spans="1:5" x14ac:dyDescent="0.35">
      <c r="A146">
        <v>3</v>
      </c>
      <c r="B146" s="4">
        <v>0</v>
      </c>
      <c r="C146" s="4">
        <f>C132</f>
        <v>4</v>
      </c>
      <c r="D146" s="9" t="s">
        <v>0</v>
      </c>
      <c r="E146" s="10">
        <f t="shared" ref="E146:E147" si="20">MIN(B146:D146)</f>
        <v>0</v>
      </c>
    </row>
    <row r="147" spans="1:5" x14ac:dyDescent="0.35">
      <c r="A147">
        <v>4</v>
      </c>
      <c r="B147" s="9">
        <f>B133</f>
        <v>5</v>
      </c>
      <c r="C147" s="9">
        <f>C133</f>
        <v>28</v>
      </c>
      <c r="D147" s="9">
        <v>0</v>
      </c>
      <c r="E147" s="10">
        <f t="shared" si="20"/>
        <v>0</v>
      </c>
    </row>
    <row r="148" spans="1:5" x14ac:dyDescent="0.35">
      <c r="A148" t="s">
        <v>2</v>
      </c>
      <c r="B148" s="10">
        <f>MIN(B145:B147)</f>
        <v>0</v>
      </c>
      <c r="C148" s="10">
        <f t="shared" ref="C148:D148" si="21">MIN(C145:C147)</f>
        <v>4</v>
      </c>
      <c r="D148" s="10">
        <f t="shared" si="21"/>
        <v>0</v>
      </c>
      <c r="E148" s="10">
        <f>SUM(B148:D148,E145:E147)</f>
        <v>4</v>
      </c>
    </row>
    <row r="150" spans="1:5" x14ac:dyDescent="0.35">
      <c r="B150" t="s">
        <v>17</v>
      </c>
      <c r="E150" s="19">
        <f>E148+E66</f>
        <v>73</v>
      </c>
    </row>
    <row r="154" spans="1:5" x14ac:dyDescent="0.35">
      <c r="A154" t="s">
        <v>9</v>
      </c>
      <c r="B154" t="s">
        <v>10</v>
      </c>
    </row>
    <row r="156" spans="1:5" x14ac:dyDescent="0.35">
      <c r="B156" s="5">
        <v>1</v>
      </c>
      <c r="C156" s="5">
        <v>2</v>
      </c>
      <c r="D156" s="5">
        <v>3</v>
      </c>
    </row>
    <row r="157" spans="1:5" x14ac:dyDescent="0.35">
      <c r="A157">
        <v>2</v>
      </c>
      <c r="B157" s="22">
        <v>0</v>
      </c>
      <c r="C157" s="4" t="s">
        <v>0</v>
      </c>
      <c r="D157" s="4">
        <f>D145</f>
        <v>9</v>
      </c>
    </row>
    <row r="158" spans="1:5" x14ac:dyDescent="0.35">
      <c r="A158">
        <v>3</v>
      </c>
      <c r="B158" s="22">
        <v>0</v>
      </c>
      <c r="C158" s="22">
        <f>C146</f>
        <v>4</v>
      </c>
      <c r="D158" s="22" t="s">
        <v>0</v>
      </c>
    </row>
    <row r="159" spans="1:5" x14ac:dyDescent="0.35">
      <c r="A159">
        <v>4</v>
      </c>
      <c r="B159" s="22">
        <f>B147</f>
        <v>5</v>
      </c>
      <c r="C159" s="4">
        <f>C147</f>
        <v>28</v>
      </c>
      <c r="D159" s="4">
        <v>0</v>
      </c>
    </row>
    <row r="161" spans="1:5" x14ac:dyDescent="0.35">
      <c r="B161" s="5">
        <v>1</v>
      </c>
      <c r="C161" s="5">
        <v>2</v>
      </c>
      <c r="D161" t="s">
        <v>1</v>
      </c>
    </row>
    <row r="162" spans="1:5" x14ac:dyDescent="0.35">
      <c r="A162">
        <v>2</v>
      </c>
      <c r="B162" s="4">
        <v>0</v>
      </c>
      <c r="C162" s="4" t="s">
        <v>0</v>
      </c>
      <c r="D162" s="10">
        <f>MIN(B162:C162)</f>
        <v>0</v>
      </c>
    </row>
    <row r="163" spans="1:5" x14ac:dyDescent="0.35">
      <c r="A163">
        <v>3</v>
      </c>
      <c r="B163" s="4">
        <v>0</v>
      </c>
      <c r="C163" s="4">
        <v>4</v>
      </c>
      <c r="D163" s="10">
        <f>MIN(B163:C163)</f>
        <v>0</v>
      </c>
    </row>
    <row r="164" spans="1:5" x14ac:dyDescent="0.35">
      <c r="A164" t="s">
        <v>2</v>
      </c>
      <c r="B164" s="10">
        <f>MIN(B162:B163)</f>
        <v>0</v>
      </c>
      <c r="C164" s="10">
        <f>MIN(C162:C163)</f>
        <v>4</v>
      </c>
      <c r="D164" s="10">
        <f>SUM(D162:D163,B164:C164)</f>
        <v>4</v>
      </c>
    </row>
    <row r="166" spans="1:5" x14ac:dyDescent="0.35">
      <c r="B166" t="s">
        <v>18</v>
      </c>
      <c r="E166" s="19">
        <f>D164+E66</f>
        <v>73</v>
      </c>
    </row>
    <row r="172" spans="1:5" x14ac:dyDescent="0.35">
      <c r="B172" s="5">
        <v>1</v>
      </c>
      <c r="C172" s="5">
        <v>2</v>
      </c>
    </row>
    <row r="173" spans="1:5" x14ac:dyDescent="0.35">
      <c r="A173">
        <v>2</v>
      </c>
      <c r="B173" s="9" t="s">
        <v>19</v>
      </c>
      <c r="C173" s="9" t="s">
        <v>0</v>
      </c>
    </row>
    <row r="174" spans="1:5" x14ac:dyDescent="0.35">
      <c r="A174">
        <v>3</v>
      </c>
      <c r="B174" s="9" t="s">
        <v>29</v>
      </c>
      <c r="C174" s="22">
        <f>C163</f>
        <v>4</v>
      </c>
    </row>
    <row r="176" spans="1:5" x14ac:dyDescent="0.35">
      <c r="B176" t="s">
        <v>22</v>
      </c>
    </row>
    <row r="178" spans="2:8" x14ac:dyDescent="0.35">
      <c r="B178" s="6" t="s">
        <v>20</v>
      </c>
      <c r="C178" s="6" t="s">
        <v>21</v>
      </c>
      <c r="E178" s="26" t="s">
        <v>39</v>
      </c>
      <c r="F178" s="26"/>
      <c r="G178" s="26"/>
      <c r="H178" s="26"/>
    </row>
    <row r="179" spans="2:8" x14ac:dyDescent="0.35">
      <c r="B179" s="14" t="s">
        <v>33</v>
      </c>
      <c r="C179" s="6">
        <v>6</v>
      </c>
    </row>
    <row r="180" spans="2:8" x14ac:dyDescent="0.35">
      <c r="B180" s="6" t="s">
        <v>34</v>
      </c>
      <c r="C180" s="6">
        <v>19</v>
      </c>
    </row>
    <row r="181" spans="2:8" x14ac:dyDescent="0.35">
      <c r="B181" s="6" t="s">
        <v>35</v>
      </c>
      <c r="C181" s="6">
        <v>24</v>
      </c>
    </row>
    <row r="182" spans="2:8" x14ac:dyDescent="0.35">
      <c r="B182" s="6" t="s">
        <v>36</v>
      </c>
      <c r="C182" s="6">
        <v>18</v>
      </c>
    </row>
    <row r="183" spans="2:8" x14ac:dyDescent="0.35">
      <c r="B183" s="6" t="s">
        <v>37</v>
      </c>
      <c r="C183" s="6">
        <v>6</v>
      </c>
    </row>
    <row r="184" spans="2:8" x14ac:dyDescent="0.35">
      <c r="B184" s="6"/>
      <c r="C184" s="6">
        <f>SUM(C179:C183)</f>
        <v>73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2025-02-19T16:58:40Z</dcterms:modified>
</cp:coreProperties>
</file>