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/>
  </bookViews>
  <sheets>
    <sheet name="Introduction - pls read" sheetId="6" r:id="rId1"/>
    <sheet name="Profile" sheetId="3" r:id="rId2"/>
    <sheet name="Brand Funnel" sheetId="4" r:id="rId3"/>
    <sheet name="Usage of e-wallet" sheetId="2" r:id="rId4"/>
    <sheet name="Source of Awareness" sheetId="11" r:id="rId5"/>
    <sheet name="Image" sheetId="1" r:id="rId6"/>
    <sheet name="Digital Media Habit" sheetId="7" r:id="rId7"/>
    <sheet name="Online shoping habit" sheetId="8" r:id="rId8"/>
  </sheets>
  <calcPr calcId="145621"/>
</workbook>
</file>

<file path=xl/calcChain.xml><?xml version="1.0" encoding="utf-8"?>
<calcChain xmlns="http://schemas.openxmlformats.org/spreadsheetml/2006/main">
  <c r="C8" i="8" l="1"/>
  <c r="C6" i="8"/>
  <c r="C5" i="8"/>
  <c r="M13" i="2"/>
  <c r="M11" i="2"/>
  <c r="M10" i="2"/>
  <c r="M9" i="2"/>
  <c r="M8" i="2"/>
  <c r="M7" i="2"/>
  <c r="K13" i="2"/>
  <c r="K11" i="2"/>
  <c r="K10" i="2"/>
  <c r="K9" i="2"/>
  <c r="K8" i="2"/>
  <c r="K7" i="2"/>
  <c r="I13" i="2"/>
  <c r="I11" i="2"/>
  <c r="I10" i="2"/>
  <c r="I9" i="2"/>
  <c r="I8" i="2"/>
  <c r="I7" i="2"/>
  <c r="G13" i="2"/>
  <c r="G12" i="2"/>
  <c r="G11" i="2"/>
  <c r="G10" i="2"/>
  <c r="G9" i="2"/>
  <c r="G8" i="2"/>
  <c r="G7" i="2"/>
  <c r="G6" i="2"/>
  <c r="G5" i="2"/>
  <c r="G4" i="2"/>
  <c r="E13" i="2"/>
  <c r="E11" i="2"/>
  <c r="E10" i="2"/>
  <c r="E9" i="2"/>
  <c r="E8" i="2"/>
  <c r="E7" i="2"/>
  <c r="E6" i="2"/>
  <c r="E5" i="2"/>
  <c r="E4" i="2"/>
  <c r="C13" i="2"/>
  <c r="C12" i="2"/>
  <c r="C11" i="2"/>
  <c r="C10" i="2"/>
  <c r="C9" i="2"/>
  <c r="C8" i="2"/>
  <c r="C7" i="2"/>
  <c r="C5" i="2"/>
  <c r="C6" i="2"/>
  <c r="C4" i="2"/>
</calcChain>
</file>

<file path=xl/sharedStrings.xml><?xml version="1.0" encoding="utf-8"?>
<sst xmlns="http://schemas.openxmlformats.org/spreadsheetml/2006/main" count="253" uniqueCount="188">
  <si>
    <t>SAKUKU</t>
  </si>
  <si>
    <t>TOTAL</t>
  </si>
  <si>
    <t>In %</t>
  </si>
  <si>
    <t>Base</t>
  </si>
  <si>
    <t>GENDER</t>
  </si>
  <si>
    <t>Pria</t>
  </si>
  <si>
    <t>Wanita</t>
  </si>
  <si>
    <t>OCCUPATION</t>
  </si>
  <si>
    <t>Wiraswasta</t>
  </si>
  <si>
    <t>Pelajar / Mahasiswa</t>
  </si>
  <si>
    <t>SEC</t>
  </si>
  <si>
    <t>Upper 1</t>
  </si>
  <si>
    <t>Upper 2</t>
  </si>
  <si>
    <t>Midlle 1</t>
  </si>
  <si>
    <t>Personal Income</t>
  </si>
  <si>
    <t>MEDIA ACCESS</t>
  </si>
  <si>
    <t>Staff/Employee/Profesional</t>
  </si>
  <si>
    <t>Mean Score</t>
  </si>
  <si>
    <t xml:space="preserve">AGE </t>
  </si>
  <si>
    <t>MS (Million)</t>
  </si>
  <si>
    <t>FACEBOOK</t>
  </si>
  <si>
    <t>YOUTUBE</t>
  </si>
  <si>
    <t>INSTAGRAM</t>
  </si>
  <si>
    <t>TWITTER</t>
  </si>
  <si>
    <t>STATED IMPORTANCE</t>
  </si>
  <si>
    <t>PERFORMANCE</t>
  </si>
  <si>
    <t>CONSIDER</t>
  </si>
  <si>
    <t>USE</t>
  </si>
  <si>
    <t>MOST OFTEN USED (BUMO)</t>
  </si>
  <si>
    <t>Brand Equity Index range dari 0 - 10</t>
  </si>
  <si>
    <t>OVO</t>
  </si>
  <si>
    <t>GO PAY</t>
  </si>
  <si>
    <t>DANA</t>
  </si>
  <si>
    <t>LINK AJA</t>
  </si>
  <si>
    <t>FAVORITE</t>
  </si>
  <si>
    <t>26^</t>
  </si>
  <si>
    <t>17 - 30 tahun</t>
  </si>
  <si>
    <t>31 - 40 tahun</t>
  </si>
  <si>
    <t>40 - 50 tahun</t>
  </si>
  <si>
    <t>Ibu Rumah Tangga</t>
  </si>
  <si>
    <t>INTERNET</t>
  </si>
  <si>
    <t>LOCAL TELEVISION</t>
  </si>
  <si>
    <t>BILLBOARD</t>
  </si>
  <si>
    <t>CINEMA</t>
  </si>
  <si>
    <t>FOREIGN TELEVISION</t>
  </si>
  <si>
    <t>NEWSPAPER</t>
  </si>
  <si>
    <t>RADIO</t>
  </si>
  <si>
    <t>25^</t>
  </si>
  <si>
    <t>Online ride hailing for transportation purposes</t>
  </si>
  <si>
    <t>N/A</t>
  </si>
  <si>
    <t>Online ride hailing for groceries or food shop</t>
  </si>
  <si>
    <t>Online ride hailing for goods delivery service</t>
  </si>
  <si>
    <t>Phone credit</t>
  </si>
  <si>
    <t>Café/ Food court</t>
  </si>
  <si>
    <t>Electricity (token or monthly payment)</t>
  </si>
  <si>
    <t>Minimarket</t>
  </si>
  <si>
    <t>Restaurants</t>
  </si>
  <si>
    <t>Supermarket</t>
  </si>
  <si>
    <t xml:space="preserve">GO PAY </t>
  </si>
  <si>
    <t>Online shopping</t>
  </si>
  <si>
    <t>3 – 4 TIMES A AWEEK (3.5)</t>
  </si>
  <si>
    <t>5 – 6 TIMES A WEEK (EVERY WORKING DAY) (5.5)</t>
  </si>
  <si>
    <t>7 TIMES A WEEK (EVERY DAY) (7)</t>
  </si>
  <si>
    <t>MEAN SCORE</t>
  </si>
  <si>
    <t>&lt;2/MONTH</t>
  </si>
  <si>
    <t>3 - 4 TIMES/MONTH</t>
  </si>
  <si>
    <t>5 - 11 TIMES/MONTH</t>
  </si>
  <si>
    <t>12 - 20 TIMES/MONTH</t>
  </si>
  <si>
    <t>&gt;20 TIMES MONTH</t>
  </si>
  <si>
    <t>WHATSAPP</t>
  </si>
  <si>
    <t>LINE</t>
  </si>
  <si>
    <t>TELEGRAM</t>
  </si>
  <si>
    <t>TIK TOK</t>
  </si>
  <si>
    <t>CASH</t>
  </si>
  <si>
    <t>DEBIT/ATM TRANSFER</t>
  </si>
  <si>
    <t>CREDIT CARD</t>
  </si>
  <si>
    <t>MBANKING</t>
  </si>
  <si>
    <t>INTERNET BANKING</t>
  </si>
  <si>
    <t>ONLINE LENDING</t>
  </si>
  <si>
    <t>EASY TO REGISTER</t>
  </si>
  <si>
    <t>ISSUED BY TRUSTED COMPANY</t>
  </si>
  <si>
    <t>ACCEPTED IN VARIOUS MERCHANTS</t>
  </si>
  <si>
    <t>HAS FAST TRANSACTION PROCESS</t>
  </si>
  <si>
    <t>EASY TO CASH WITHDRAWAL</t>
  </si>
  <si>
    <t>INTEGRATED WITH MY BANK ACCOUNT</t>
  </si>
  <si>
    <t>HAS FEATURE AND TRANSACTION THAT SUITS MY NEED</t>
  </si>
  <si>
    <t>OFFERS CASHBACK OF TRANSACTION IN VARIOUS MERCHANT</t>
  </si>
  <si>
    <t>PARTNERED WITH POPULAR MERCHANT</t>
  </si>
  <si>
    <t>HAS LIGHT APPLICATION SIZE</t>
  </si>
  <si>
    <t>EASY TO TOP UP</t>
  </si>
  <si>
    <t>EASY TO BALANCE CHECK</t>
  </si>
  <si>
    <t>HAS BILLPAYMENT FEATURE</t>
  </si>
  <si>
    <t>OFFERS PROMOTIONS FOR VARIOUS BILLPAYMENT TRANSACTION</t>
  </si>
  <si>
    <t>HAS FRIENDLY USER INTERFACE</t>
  </si>
  <si>
    <t>HAS INTERESTING APP DESIGN</t>
  </si>
  <si>
    <t>HAS TRUSTED SECURITY SYSTEM</t>
  </si>
  <si>
    <t>USED BY MANY PEOPLE</t>
  </si>
  <si>
    <t>ACCEPTED IN STREET FOOD STALL/SMALL SHOP</t>
  </si>
  <si>
    <t>ACCEPTED IN MODERN TRADE MERCHANT E.G. RESTAURANT FOODCOURT CLOTHING STORE ETC</t>
  </si>
  <si>
    <t>ACCEPTED IN ONLINE SHOP</t>
  </si>
  <si>
    <t>OFFERS LOYALTY PROGRAM/ EXCHANGEABLE REWARD POINTS</t>
  </si>
  <si>
    <t>OFFERS CASHBACK PROMOTION</t>
  </si>
  <si>
    <t>CHARGES LOW ADMINISTRATION FEE</t>
  </si>
  <si>
    <t>LEADING IN TECHNOLOGY</t>
  </si>
  <si>
    <t>BRAND HEALTH CASE STUDY</t>
  </si>
  <si>
    <t>CASE STUDY &amp; PRESENTATION</t>
  </si>
  <si>
    <t>The data contains of below topics:</t>
  </si>
  <si>
    <t>Profile of respondents</t>
  </si>
  <si>
    <t>Brand Funnel</t>
  </si>
  <si>
    <t>AWARE - Top of Mind</t>
  </si>
  <si>
    <t>AWARE - Spontaneous</t>
  </si>
  <si>
    <t>AWARE - Aided</t>
  </si>
  <si>
    <t>Brand Equity Index</t>
  </si>
  <si>
    <t>Usage of e-wallet</t>
  </si>
  <si>
    <t>Image of e-wallet</t>
  </si>
  <si>
    <t>Male and Female</t>
  </si>
  <si>
    <t>17 - 50 years old</t>
  </si>
  <si>
    <t>Upper1, Upper2, Middle 1</t>
  </si>
  <si>
    <t>Student, Housewife, Workers (Employees &amp; Entpreneurs)</t>
  </si>
  <si>
    <t>Smartphone and Internet Users</t>
  </si>
  <si>
    <t>General Criteria of Respondents:</t>
  </si>
  <si>
    <t>This is a set of data from a survey about e-wallet, conducted to respondents in Jakarta, Bandung, Surabaya, Medan and Bandung.</t>
  </si>
  <si>
    <t>Exercise</t>
  </si>
  <si>
    <t>You are data analyst who should be reporting to Directors about the performance of the brand</t>
  </si>
  <si>
    <t xml:space="preserve">- Chart showing brand performance </t>
  </si>
  <si>
    <t>- Chart showing the problem in the brand you choose</t>
  </si>
  <si>
    <t>- Chart showing the opportunity that you may propose to Directors</t>
  </si>
  <si>
    <t>- All charts should be explained by analysis or findings in words</t>
  </si>
  <si>
    <t>The director asked about SWOT (Strength, Weakness, Opportunity, Threat) of the brand, could be from communication, contact points or presence in merchant</t>
  </si>
  <si>
    <t>- SWOT analysis as summary</t>
  </si>
  <si>
    <t>- Recommendation (preferred)</t>
  </si>
  <si>
    <t>- Analysis can be supported by desk research on website or knowledge that you know (remember this is just to support main data)</t>
  </si>
  <si>
    <r>
      <t>You can choose, whether you want to present to</t>
    </r>
    <r>
      <rPr>
        <b/>
        <u/>
        <sz val="11"/>
        <color rgb="FF00B050"/>
        <rFont val="Calibri"/>
        <family val="2"/>
        <scheme val="minor"/>
      </rPr>
      <t xml:space="preserve"> GoPay OR LinkAja directors</t>
    </r>
    <r>
      <rPr>
        <sz val="11"/>
        <color rgb="FF00B050"/>
        <rFont val="Calibri"/>
        <family val="2"/>
        <scheme val="minor"/>
      </rPr>
      <t xml:space="preserve"> (choose 1)</t>
    </r>
  </si>
  <si>
    <t>Aware: % of respondents aware of/know the brand</t>
  </si>
  <si>
    <t>Consider: % of respondents consider the brand</t>
  </si>
  <si>
    <t>Use: % of respondents have downloaded/used the apps</t>
  </si>
  <si>
    <t>Most often use: % of respondents use the apps as main e-wallet (digital payment)</t>
  </si>
  <si>
    <t>Favorite: % of respondents mention that they favor the brand</t>
  </si>
  <si>
    <t>Glossary:</t>
  </si>
  <si>
    <t>FREQUENCY OF INTERNET ACCESS</t>
  </si>
  <si>
    <t>SOCIAL MEDIA ACCESSED</t>
  </si>
  <si>
    <t>PROFILE OF RESPONDENTS ON DIGITAL MEDIA HABIT</t>
  </si>
  <si>
    <t>06.00 - 10.00</t>
  </si>
  <si>
    <t>10.01 - 14.00</t>
  </si>
  <si>
    <t>14.01 - 18.00</t>
  </si>
  <si>
    <t>18.01 - 22.00</t>
  </si>
  <si>
    <t>22.01 - 02.00</t>
  </si>
  <si>
    <t>SOCIAL MEDIA - TIME ACCESSED</t>
  </si>
  <si>
    <t>FREQUENCY OF ONLINE SHOPPING</t>
  </si>
  <si>
    <t>ONLINE SHOPPING PAYMENT METHOD</t>
  </si>
  <si>
    <t>ONLINE SHOPPING E-COMMERCE ACCESS</t>
  </si>
  <si>
    <t>Tokopedia</t>
  </si>
  <si>
    <t>Shopee</t>
  </si>
  <si>
    <t>Bukalapak</t>
  </si>
  <si>
    <t>Bli Bli</t>
  </si>
  <si>
    <t>JDID</t>
  </si>
  <si>
    <t>Lazada</t>
  </si>
  <si>
    <t>Orami</t>
  </si>
  <si>
    <t>Sociolla</t>
  </si>
  <si>
    <t>Bhinneka</t>
  </si>
  <si>
    <t>SERVER BASED ELECTRONIC MONEY (Ovo, Gopay, LinkAja, etc)</t>
  </si>
  <si>
    <t>DIGITAL MEDIA</t>
  </si>
  <si>
    <t>Ads on Youtube</t>
  </si>
  <si>
    <t>Ads on Facebook</t>
  </si>
  <si>
    <t>Ads on Instagram</t>
  </si>
  <si>
    <t>Ads on music / game apps</t>
  </si>
  <si>
    <t>Official website</t>
  </si>
  <si>
    <t>MERCHANT/PARTNER</t>
  </si>
  <si>
    <t>Banner/sticker on modern trade</t>
  </si>
  <si>
    <t>Banner/sticker on traditional trade</t>
  </si>
  <si>
    <t>Online ride hailing-driver</t>
  </si>
  <si>
    <t>Supermarket/minimarket/ dept.store/cinema cashier</t>
  </si>
  <si>
    <t xml:space="preserve">BUZZ - FRIENDS / RELATIVES </t>
  </si>
  <si>
    <t>ADS ON TV / NEWSPAPER / RADIO</t>
  </si>
  <si>
    <t>Television</t>
  </si>
  <si>
    <t>ADS ON OOH / BILLBOARD</t>
  </si>
  <si>
    <t>Gopay</t>
  </si>
  <si>
    <t>LINKAJA</t>
  </si>
  <si>
    <t>n/a</t>
  </si>
  <si>
    <t>Source of Awareness</t>
  </si>
  <si>
    <t>Digital Media Habit</t>
  </si>
  <si>
    <t>Online shopping habit</t>
  </si>
  <si>
    <t>Slide in Power Point of Google Slide format (approximate 6 - 8 slides) should at least contain the followings:</t>
  </si>
  <si>
    <t>Evaluation</t>
  </si>
  <si>
    <t>Consice data presentation</t>
  </si>
  <si>
    <t>Presentation skill</t>
  </si>
  <si>
    <t>Logical analysis</t>
  </si>
  <si>
    <t>Ability to answer the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</si>
</sst>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i/>
      <sz val="9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color rgb="FF376092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Fill="1" applyAlignment="1">
      <alignment horizontal="left" wrapText="1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left" wrapText="1" readingOrder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 readingOrder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2" readingOrder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 readingOrder="1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8" fillId="0" borderId="0" xfId="1" applyFont="1" applyFill="1" applyBorder="1" applyAlignment="1">
      <alignment horizontal="left" vertical="top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 wrapText="1" indent="2" readingOrder="1"/>
    </xf>
    <xf numFmtId="1" fontId="0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 wrapText="1" readingOrder="1"/>
    </xf>
    <xf numFmtId="1" fontId="3" fillId="0" borderId="0" xfId="0" applyNumberFormat="1" applyFont="1" applyAlignment="1">
      <alignment horizontal="center" vertical="center" wrapText="1" readingOrder="1"/>
    </xf>
    <xf numFmtId="165" fontId="2" fillId="0" borderId="0" xfId="0" applyNumberFormat="1" applyFont="1" applyFill="1" applyAlignment="1">
      <alignment horizontal="center" vertical="center" wrapText="1"/>
    </xf>
    <xf numFmtId="165" fontId="5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0" xfId="2" applyFill="1" applyBorder="1"/>
    <xf numFmtId="0" fontId="11" fillId="0" borderId="0" xfId="0" applyFont="1"/>
    <xf numFmtId="0" fontId="0" fillId="0" borderId="0" xfId="0" quotePrefix="1" applyFont="1"/>
    <xf numFmtId="0" fontId="10" fillId="0" borderId="0" xfId="2" applyFont="1"/>
    <xf numFmtId="0" fontId="10" fillId="0" borderId="0" xfId="2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 wrapText="1" readingOrder="1"/>
    </xf>
    <xf numFmtId="0" fontId="7" fillId="0" borderId="0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 indent="2" readingOrder="1"/>
    </xf>
    <xf numFmtId="0" fontId="2" fillId="0" borderId="0" xfId="0" applyFont="1" applyFill="1" applyBorder="1" applyAlignment="1">
      <alignment horizontal="left" vertical="center" wrapText="1" indent="2" readingOrder="1"/>
    </xf>
    <xf numFmtId="0" fontId="2" fillId="0" borderId="0" xfId="0" applyFont="1" applyFill="1" applyBorder="1" applyAlignment="1">
      <alignment horizontal="left" vertical="center" wrapText="1" readingOrder="1"/>
    </xf>
    <xf numFmtId="0" fontId="14" fillId="2" borderId="0" xfId="0" applyFont="1" applyFill="1" applyAlignment="1">
      <alignment horizontal="left" vertical="center" wrapText="1" readingOrder="1"/>
    </xf>
    <xf numFmtId="0" fontId="14" fillId="2" borderId="0" xfId="0" applyFont="1" applyFill="1" applyAlignment="1">
      <alignment horizontal="center" vertical="center" wrapText="1" readingOrder="1"/>
    </xf>
    <xf numFmtId="0" fontId="15" fillId="0" borderId="0" xfId="0" applyFont="1" applyAlignment="1">
      <alignment horizontal="left" vertical="center" wrapText="1" indent="2" readingOrder="1"/>
    </xf>
    <xf numFmtId="0" fontId="15" fillId="0" borderId="0" xfId="0" applyFont="1" applyAlignment="1">
      <alignment horizontal="center" vertical="center" wrapText="1" readingOrder="1"/>
    </xf>
    <xf numFmtId="0" fontId="15" fillId="0" borderId="0" xfId="0" applyFont="1" applyAlignment="1">
      <alignment horizontal="left" vertical="center" wrapText="1" indent="1" readingOrder="1"/>
    </xf>
    <xf numFmtId="0" fontId="14" fillId="2" borderId="1" xfId="0" applyFont="1" applyFill="1" applyBorder="1" applyAlignment="1">
      <alignment horizontal="left" vertical="center" wrapText="1" readingOrder="1"/>
    </xf>
    <xf numFmtId="0" fontId="14" fillId="2" borderId="1" xfId="0" applyFont="1" applyFill="1" applyBorder="1" applyAlignment="1">
      <alignment horizontal="center" vertical="center" wrapText="1" readingOrder="1"/>
    </xf>
    <xf numFmtId="9" fontId="0" fillId="0" borderId="0" xfId="0" applyNumberFormat="1" applyFont="1"/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"/>
  <sheetViews>
    <sheetView tabSelected="1" zoomScale="115" zoomScaleNormal="115" workbookViewId="0">
      <selection activeCell="F34" sqref="F34"/>
    </sheetView>
  </sheetViews>
  <sheetFormatPr defaultRowHeight="15" x14ac:dyDescent="0.25"/>
  <cols>
    <col min="1" max="1" width="3.5703125" style="14" customWidth="1"/>
    <col min="2" max="2" width="51.28515625" style="14" customWidth="1"/>
    <col min="3" max="16384" width="9.140625" style="14"/>
  </cols>
  <sheetData>
    <row r="1" spans="1:2" ht="21" x14ac:dyDescent="0.35">
      <c r="A1" s="26" t="s">
        <v>104</v>
      </c>
    </row>
    <row r="2" spans="1:2" x14ac:dyDescent="0.25">
      <c r="A2" s="9" t="s">
        <v>105</v>
      </c>
    </row>
    <row r="4" spans="1:2" x14ac:dyDescent="0.25">
      <c r="A4" s="14" t="s">
        <v>121</v>
      </c>
    </row>
    <row r="5" spans="1:2" x14ac:dyDescent="0.25">
      <c r="A5" s="9" t="s">
        <v>120</v>
      </c>
    </row>
    <row r="6" spans="1:2" ht="15.75" x14ac:dyDescent="0.25">
      <c r="B6" s="56" t="s">
        <v>115</v>
      </c>
    </row>
    <row r="7" spans="1:2" ht="15.75" x14ac:dyDescent="0.25">
      <c r="B7" s="56" t="s">
        <v>116</v>
      </c>
    </row>
    <row r="8" spans="1:2" ht="15.75" x14ac:dyDescent="0.25">
      <c r="B8" s="56" t="s">
        <v>117</v>
      </c>
    </row>
    <row r="9" spans="1:2" x14ac:dyDescent="0.25">
      <c r="B9" s="14" t="s">
        <v>118</v>
      </c>
    </row>
    <row r="10" spans="1:2" x14ac:dyDescent="0.25">
      <c r="B10" s="14" t="s">
        <v>119</v>
      </c>
    </row>
    <row r="12" spans="1:2" x14ac:dyDescent="0.25">
      <c r="A12" s="9" t="s">
        <v>106</v>
      </c>
    </row>
    <row r="13" spans="1:2" x14ac:dyDescent="0.25">
      <c r="B13" s="58" t="s">
        <v>107</v>
      </c>
    </row>
    <row r="14" spans="1:2" x14ac:dyDescent="0.25">
      <c r="B14" s="59" t="s">
        <v>108</v>
      </c>
    </row>
    <row r="15" spans="1:2" x14ac:dyDescent="0.25">
      <c r="B15" s="59" t="s">
        <v>113</v>
      </c>
    </row>
    <row r="16" spans="1:2" x14ac:dyDescent="0.25">
      <c r="B16" s="55" t="s">
        <v>179</v>
      </c>
    </row>
    <row r="17" spans="1:2" x14ac:dyDescent="0.25">
      <c r="B17" s="59" t="s">
        <v>114</v>
      </c>
    </row>
    <row r="18" spans="1:2" x14ac:dyDescent="0.25">
      <c r="B18" s="55" t="s">
        <v>180</v>
      </c>
    </row>
    <row r="19" spans="1:2" x14ac:dyDescent="0.25">
      <c r="B19" s="55" t="s">
        <v>181</v>
      </c>
    </row>
    <row r="21" spans="1:2" x14ac:dyDescent="0.25">
      <c r="A21" s="9" t="s">
        <v>122</v>
      </c>
    </row>
    <row r="22" spans="1:2" x14ac:dyDescent="0.25">
      <c r="B22" s="14" t="s">
        <v>123</v>
      </c>
    </row>
    <row r="23" spans="1:2" x14ac:dyDescent="0.25">
      <c r="B23" s="14" t="s">
        <v>132</v>
      </c>
    </row>
    <row r="24" spans="1:2" x14ac:dyDescent="0.25">
      <c r="B24" s="14" t="s">
        <v>128</v>
      </c>
    </row>
    <row r="25" spans="1:2" x14ac:dyDescent="0.25">
      <c r="B25" s="9" t="s">
        <v>182</v>
      </c>
    </row>
    <row r="26" spans="1:2" x14ac:dyDescent="0.25">
      <c r="B26" s="57" t="s">
        <v>124</v>
      </c>
    </row>
    <row r="27" spans="1:2" x14ac:dyDescent="0.25">
      <c r="B27" s="57" t="s">
        <v>125</v>
      </c>
    </row>
    <row r="28" spans="1:2" x14ac:dyDescent="0.25">
      <c r="B28" s="57" t="s">
        <v>126</v>
      </c>
    </row>
    <row r="29" spans="1:2" x14ac:dyDescent="0.25">
      <c r="B29" s="57" t="s">
        <v>127</v>
      </c>
    </row>
    <row r="30" spans="1:2" x14ac:dyDescent="0.25">
      <c r="B30" s="57" t="s">
        <v>131</v>
      </c>
    </row>
    <row r="31" spans="1:2" x14ac:dyDescent="0.25">
      <c r="B31" s="57" t="s">
        <v>129</v>
      </c>
    </row>
    <row r="32" spans="1:2" x14ac:dyDescent="0.25">
      <c r="B32" s="57" t="s">
        <v>130</v>
      </c>
    </row>
    <row r="34" spans="1:3" x14ac:dyDescent="0.25">
      <c r="A34" s="9" t="s">
        <v>183</v>
      </c>
    </row>
    <row r="35" spans="1:3" x14ac:dyDescent="0.25">
      <c r="B35" s="14" t="s">
        <v>186</v>
      </c>
      <c r="C35" s="74">
        <v>0.4</v>
      </c>
    </row>
    <row r="36" spans="1:3" x14ac:dyDescent="0.25">
      <c r="B36" s="14" t="s">
        <v>184</v>
      </c>
      <c r="C36" s="74">
        <v>0.2</v>
      </c>
    </row>
    <row r="37" spans="1:3" x14ac:dyDescent="0.25">
      <c r="B37" s="14" t="s">
        <v>185</v>
      </c>
      <c r="C37" s="74">
        <v>0.2</v>
      </c>
    </row>
    <row r="38" spans="1:3" x14ac:dyDescent="0.25">
      <c r="B38" s="14" t="s">
        <v>187</v>
      </c>
      <c r="C38" s="74">
        <v>0.2</v>
      </c>
    </row>
  </sheetData>
  <hyperlinks>
    <hyperlink ref="B13" location="Profile!A1" display="Profile"/>
    <hyperlink ref="B14" location="'Brand Funnel'!A1" display="Brand Funnel"/>
    <hyperlink ref="B15" location="'Usage of e-wallet'!A1" display="Usage of e-wallet"/>
    <hyperlink ref="B17" location="Image!A1" display="Image of e-wallet"/>
    <hyperlink ref="B18" location="'Digital Media Habit'!A1" display="Digital Media Habit"/>
    <hyperlink ref="B19" location="'Online shoping habit'!A1" display="Online shopping habit"/>
    <hyperlink ref="B16" location="'Source of Awareness'!A1" display="Source of Awarenes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115" zoomScaleNormal="115" workbookViewId="0"/>
  </sheetViews>
  <sheetFormatPr defaultRowHeight="15" x14ac:dyDescent="0.25"/>
  <cols>
    <col min="1" max="1" width="26.85546875" customWidth="1"/>
    <col min="2" max="6" width="13.5703125" style="3" customWidth="1"/>
    <col min="7" max="13" width="13.5703125" style="23" customWidth="1"/>
  </cols>
  <sheetData>
    <row r="1" spans="1:13" ht="40.5" customHeight="1" x14ac:dyDescent="0.25">
      <c r="A1" s="9" t="s">
        <v>2</v>
      </c>
      <c r="B1" s="52" t="s">
        <v>1</v>
      </c>
      <c r="C1" s="52" t="s">
        <v>1</v>
      </c>
      <c r="D1" s="52" t="s">
        <v>31</v>
      </c>
      <c r="E1" s="52"/>
      <c r="F1" s="52" t="s">
        <v>30</v>
      </c>
      <c r="G1" s="52"/>
      <c r="H1" s="52" t="s">
        <v>32</v>
      </c>
      <c r="I1" s="52"/>
      <c r="J1" s="52" t="s">
        <v>33</v>
      </c>
      <c r="K1" s="52"/>
      <c r="L1" s="52" t="s">
        <v>0</v>
      </c>
      <c r="M1" s="52"/>
    </row>
    <row r="2" spans="1:13" x14ac:dyDescent="0.25">
      <c r="B2" s="28">
        <v>2019</v>
      </c>
      <c r="C2" s="28">
        <v>2019</v>
      </c>
      <c r="D2" s="27">
        <v>2019</v>
      </c>
      <c r="E2" s="27">
        <v>2020</v>
      </c>
      <c r="F2" s="27">
        <v>2019</v>
      </c>
      <c r="G2" s="27">
        <v>2020</v>
      </c>
      <c r="H2" s="27">
        <v>2019</v>
      </c>
      <c r="I2" s="27">
        <v>2020</v>
      </c>
      <c r="J2" s="27">
        <v>2019</v>
      </c>
      <c r="K2" s="27">
        <v>2020</v>
      </c>
      <c r="L2" s="27">
        <v>2019</v>
      </c>
      <c r="M2" s="27">
        <v>2020</v>
      </c>
    </row>
    <row r="3" spans="1:13" x14ac:dyDescent="0.25">
      <c r="A3" t="s">
        <v>3</v>
      </c>
      <c r="B3" s="3">
        <v>1414</v>
      </c>
      <c r="C3" s="3">
        <v>1527</v>
      </c>
      <c r="D3" s="3">
        <v>645</v>
      </c>
      <c r="E3" s="37">
        <v>916.19999999999993</v>
      </c>
      <c r="F3" s="3">
        <v>836</v>
      </c>
      <c r="G3" s="37">
        <v>870.38999999999987</v>
      </c>
      <c r="H3" s="3">
        <v>95</v>
      </c>
      <c r="I3" s="3">
        <v>110</v>
      </c>
      <c r="J3" s="3">
        <v>68</v>
      </c>
      <c r="K3" s="3">
        <v>75</v>
      </c>
      <c r="L3" s="3" t="s">
        <v>35</v>
      </c>
      <c r="M3" s="3" t="s">
        <v>47</v>
      </c>
    </row>
    <row r="4" spans="1:13" x14ac:dyDescent="0.25">
      <c r="A4" s="9" t="s">
        <v>4</v>
      </c>
      <c r="G4" s="3"/>
      <c r="H4" s="3"/>
      <c r="I4" s="3"/>
      <c r="J4" s="3"/>
      <c r="K4" s="3"/>
      <c r="L4" s="3"/>
      <c r="M4" s="3"/>
    </row>
    <row r="5" spans="1:13" x14ac:dyDescent="0.25">
      <c r="A5" t="s">
        <v>5</v>
      </c>
      <c r="B5" s="3">
        <v>54</v>
      </c>
      <c r="C5" s="3">
        <v>55</v>
      </c>
      <c r="D5" s="3">
        <v>44</v>
      </c>
      <c r="E5" s="3">
        <v>45</v>
      </c>
      <c r="F5" s="3">
        <v>47</v>
      </c>
      <c r="G5" s="3">
        <v>48</v>
      </c>
      <c r="H5" s="3">
        <v>46</v>
      </c>
      <c r="I5" s="3">
        <v>47</v>
      </c>
      <c r="J5" s="3">
        <v>45</v>
      </c>
      <c r="K5" s="3">
        <v>46</v>
      </c>
      <c r="L5" s="3">
        <v>36</v>
      </c>
      <c r="M5" s="3">
        <v>37</v>
      </c>
    </row>
    <row r="6" spans="1:13" x14ac:dyDescent="0.25">
      <c r="A6" t="s">
        <v>6</v>
      </c>
      <c r="B6" s="3">
        <v>46</v>
      </c>
      <c r="C6" s="3">
        <v>45</v>
      </c>
      <c r="D6" s="3">
        <v>56</v>
      </c>
      <c r="E6" s="3">
        <v>55</v>
      </c>
      <c r="F6" s="3">
        <v>53</v>
      </c>
      <c r="G6" s="3">
        <v>52</v>
      </c>
      <c r="H6" s="3">
        <v>54</v>
      </c>
      <c r="I6" s="3">
        <v>53</v>
      </c>
      <c r="J6" s="3">
        <v>55</v>
      </c>
      <c r="K6" s="3">
        <v>54</v>
      </c>
      <c r="L6" s="3">
        <v>64</v>
      </c>
      <c r="M6" s="3">
        <v>63</v>
      </c>
    </row>
    <row r="7" spans="1:13" x14ac:dyDescent="0.25">
      <c r="A7" s="9" t="s">
        <v>18</v>
      </c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3">
        <v>49</v>
      </c>
      <c r="C8" s="3">
        <v>50</v>
      </c>
      <c r="D8" s="3">
        <v>49</v>
      </c>
      <c r="E8" s="3">
        <v>54</v>
      </c>
      <c r="F8" s="3">
        <v>51</v>
      </c>
      <c r="G8" s="3">
        <v>54</v>
      </c>
      <c r="H8" s="3">
        <v>50</v>
      </c>
      <c r="I8" s="3">
        <v>49</v>
      </c>
      <c r="J8" s="3">
        <v>58</v>
      </c>
      <c r="K8" s="3">
        <v>59</v>
      </c>
      <c r="L8" s="3">
        <v>38</v>
      </c>
      <c r="M8" s="3">
        <v>39</v>
      </c>
    </row>
    <row r="9" spans="1:13" x14ac:dyDescent="0.25">
      <c r="A9" t="s">
        <v>37</v>
      </c>
      <c r="B9" s="3">
        <v>31</v>
      </c>
      <c r="C9" s="3">
        <v>29</v>
      </c>
      <c r="D9" s="3">
        <v>28</v>
      </c>
      <c r="E9" s="3">
        <v>25</v>
      </c>
      <c r="F9" s="3">
        <v>33</v>
      </c>
      <c r="G9" s="3">
        <v>29</v>
      </c>
      <c r="H9" s="3">
        <v>31</v>
      </c>
      <c r="I9" s="3">
        <v>27</v>
      </c>
      <c r="J9" s="3">
        <v>32</v>
      </c>
      <c r="K9" s="3">
        <v>29</v>
      </c>
      <c r="L9" s="3">
        <v>29</v>
      </c>
      <c r="M9" s="3">
        <v>27</v>
      </c>
    </row>
    <row r="10" spans="1:13" x14ac:dyDescent="0.25">
      <c r="A10" t="s">
        <v>38</v>
      </c>
      <c r="B10" s="3">
        <v>20</v>
      </c>
      <c r="C10" s="3">
        <v>21</v>
      </c>
      <c r="D10" s="3">
        <v>23</v>
      </c>
      <c r="E10" s="3">
        <v>21</v>
      </c>
      <c r="F10" s="3">
        <v>16</v>
      </c>
      <c r="G10" s="3">
        <v>17</v>
      </c>
      <c r="H10" s="3">
        <v>19</v>
      </c>
      <c r="I10" s="3">
        <v>24</v>
      </c>
      <c r="J10" s="3">
        <v>11</v>
      </c>
      <c r="K10" s="3">
        <v>12</v>
      </c>
      <c r="L10" s="3">
        <v>33</v>
      </c>
      <c r="M10" s="3">
        <v>34</v>
      </c>
    </row>
    <row r="11" spans="1:13" x14ac:dyDescent="0.25">
      <c r="A11" t="s">
        <v>17</v>
      </c>
      <c r="B11" s="3">
        <v>31.69</v>
      </c>
      <c r="C11" s="3">
        <v>30.59</v>
      </c>
      <c r="D11" s="3">
        <v>31.93</v>
      </c>
      <c r="E11" s="3">
        <v>29.82</v>
      </c>
      <c r="F11" s="3">
        <v>31.29</v>
      </c>
      <c r="G11" s="3">
        <v>30.3</v>
      </c>
      <c r="H11" s="24">
        <v>31</v>
      </c>
      <c r="I11" s="3">
        <v>31.87</v>
      </c>
      <c r="J11" s="3">
        <v>30.11</v>
      </c>
      <c r="K11" s="3">
        <v>29.88</v>
      </c>
      <c r="L11" s="3">
        <v>35.229999999999997</v>
      </c>
      <c r="M11" s="3">
        <v>34.299999999999997</v>
      </c>
    </row>
    <row r="12" spans="1:13" x14ac:dyDescent="0.25">
      <c r="A12" s="9" t="s">
        <v>7</v>
      </c>
      <c r="G12" s="3"/>
      <c r="H12" s="3"/>
      <c r="I12" s="3"/>
      <c r="J12" s="3"/>
      <c r="K12" s="3"/>
      <c r="L12" s="3"/>
      <c r="M12" s="3"/>
    </row>
    <row r="13" spans="1:13" x14ac:dyDescent="0.25">
      <c r="A13" t="s">
        <v>16</v>
      </c>
      <c r="B13" s="3">
        <v>45</v>
      </c>
      <c r="C13" s="3">
        <v>46</v>
      </c>
      <c r="D13" s="3">
        <v>45</v>
      </c>
      <c r="E13" s="3">
        <v>47</v>
      </c>
      <c r="F13" s="3">
        <v>45</v>
      </c>
      <c r="G13" s="3">
        <v>46</v>
      </c>
      <c r="H13" s="3">
        <v>59</v>
      </c>
      <c r="I13" s="3">
        <v>57</v>
      </c>
      <c r="J13" s="3">
        <v>53</v>
      </c>
      <c r="K13" s="3">
        <v>54</v>
      </c>
      <c r="L13" s="3">
        <v>58</v>
      </c>
      <c r="M13" s="3">
        <v>59</v>
      </c>
    </row>
    <row r="14" spans="1:13" x14ac:dyDescent="0.25">
      <c r="A14" t="s">
        <v>8</v>
      </c>
      <c r="B14" s="3">
        <v>18</v>
      </c>
      <c r="C14" s="3">
        <v>17</v>
      </c>
      <c r="D14" s="3">
        <v>19</v>
      </c>
      <c r="E14" s="3">
        <v>18</v>
      </c>
      <c r="F14" s="3">
        <v>19</v>
      </c>
      <c r="G14" s="3">
        <v>20</v>
      </c>
      <c r="H14" s="3">
        <v>17</v>
      </c>
      <c r="I14" s="3">
        <v>18</v>
      </c>
      <c r="J14" s="3">
        <v>15</v>
      </c>
      <c r="K14" s="3">
        <v>17</v>
      </c>
      <c r="L14" s="3">
        <v>20</v>
      </c>
      <c r="M14" s="3">
        <v>21</v>
      </c>
    </row>
    <row r="15" spans="1:13" x14ac:dyDescent="0.25">
      <c r="A15" t="s">
        <v>9</v>
      </c>
      <c r="B15" s="3">
        <v>14</v>
      </c>
      <c r="C15" s="3">
        <v>18</v>
      </c>
      <c r="D15" s="3">
        <v>14</v>
      </c>
      <c r="E15" s="3">
        <v>15</v>
      </c>
      <c r="F15" s="3">
        <v>16</v>
      </c>
      <c r="G15" s="3">
        <v>15</v>
      </c>
      <c r="H15" s="3">
        <v>9</v>
      </c>
      <c r="I15" s="3">
        <v>15</v>
      </c>
      <c r="J15" s="3">
        <v>10</v>
      </c>
      <c r="K15" s="3">
        <v>10</v>
      </c>
      <c r="L15" s="3">
        <v>2</v>
      </c>
      <c r="M15" s="3">
        <v>1</v>
      </c>
    </row>
    <row r="16" spans="1:13" x14ac:dyDescent="0.25">
      <c r="A16" t="s">
        <v>39</v>
      </c>
      <c r="B16" s="3">
        <v>21</v>
      </c>
      <c r="C16" s="3">
        <v>19</v>
      </c>
      <c r="D16" s="3">
        <v>22</v>
      </c>
      <c r="E16" s="3">
        <v>20</v>
      </c>
      <c r="F16" s="3">
        <v>19</v>
      </c>
      <c r="G16" s="3">
        <v>19</v>
      </c>
      <c r="H16" s="3">
        <v>16</v>
      </c>
      <c r="I16" s="3">
        <v>10</v>
      </c>
      <c r="J16" s="3">
        <v>22</v>
      </c>
      <c r="K16" s="3">
        <v>19</v>
      </c>
      <c r="L16" s="3">
        <v>20</v>
      </c>
      <c r="M16" s="3">
        <v>19</v>
      </c>
    </row>
    <row r="17" spans="1:13" x14ac:dyDescent="0.25">
      <c r="A17" s="9" t="s">
        <v>10</v>
      </c>
      <c r="G17" s="3"/>
      <c r="H17" s="3"/>
      <c r="I17" s="3"/>
      <c r="J17" s="3"/>
      <c r="K17" s="3"/>
      <c r="L17" s="3"/>
      <c r="M17" s="3"/>
    </row>
    <row r="18" spans="1:13" x14ac:dyDescent="0.25">
      <c r="A18" t="s">
        <v>11</v>
      </c>
      <c r="B18" s="3">
        <v>29</v>
      </c>
      <c r="C18" s="3">
        <v>30</v>
      </c>
      <c r="D18" s="3">
        <v>30</v>
      </c>
      <c r="E18" s="3">
        <v>32</v>
      </c>
      <c r="F18" s="3">
        <v>30</v>
      </c>
      <c r="G18" s="3">
        <v>31</v>
      </c>
      <c r="H18" s="3">
        <v>34</v>
      </c>
      <c r="I18" s="3">
        <v>32</v>
      </c>
      <c r="J18" s="3">
        <v>31</v>
      </c>
      <c r="K18" s="3">
        <v>34</v>
      </c>
      <c r="L18" s="3">
        <v>40</v>
      </c>
      <c r="M18" s="3">
        <v>41</v>
      </c>
    </row>
    <row r="19" spans="1:13" x14ac:dyDescent="0.25">
      <c r="A19" t="s">
        <v>12</v>
      </c>
      <c r="B19" s="3">
        <v>32</v>
      </c>
      <c r="C19" s="3">
        <v>33</v>
      </c>
      <c r="D19" s="3">
        <v>32</v>
      </c>
      <c r="E19" s="3">
        <v>33</v>
      </c>
      <c r="F19" s="3">
        <v>31</v>
      </c>
      <c r="G19" s="3">
        <v>33</v>
      </c>
      <c r="H19" s="3">
        <v>27</v>
      </c>
      <c r="I19" s="3">
        <v>33</v>
      </c>
      <c r="J19" s="3">
        <v>36</v>
      </c>
      <c r="K19" s="3">
        <v>33</v>
      </c>
      <c r="L19" s="3">
        <v>48</v>
      </c>
      <c r="M19" s="3">
        <v>47</v>
      </c>
    </row>
    <row r="20" spans="1:13" x14ac:dyDescent="0.25">
      <c r="A20" t="s">
        <v>13</v>
      </c>
      <c r="B20" s="3">
        <v>39</v>
      </c>
      <c r="C20" s="3">
        <v>37</v>
      </c>
      <c r="D20" s="3">
        <v>38</v>
      </c>
      <c r="E20" s="3">
        <v>35</v>
      </c>
      <c r="F20" s="3">
        <v>39</v>
      </c>
      <c r="G20" s="3">
        <v>36</v>
      </c>
      <c r="H20" s="3">
        <v>39</v>
      </c>
      <c r="I20" s="3">
        <v>35</v>
      </c>
      <c r="J20" s="3">
        <v>32</v>
      </c>
      <c r="K20" s="3">
        <v>33</v>
      </c>
      <c r="L20" s="3">
        <v>12</v>
      </c>
      <c r="M20" s="3">
        <v>12</v>
      </c>
    </row>
    <row r="21" spans="1:13" x14ac:dyDescent="0.25">
      <c r="A21" s="9" t="s">
        <v>14</v>
      </c>
      <c r="G21" s="3"/>
      <c r="H21" s="3"/>
      <c r="I21" s="3"/>
      <c r="J21" s="3"/>
      <c r="K21" s="3"/>
      <c r="L21" s="3"/>
      <c r="M21" s="3"/>
    </row>
    <row r="22" spans="1:13" x14ac:dyDescent="0.25">
      <c r="A22" t="s">
        <v>19</v>
      </c>
      <c r="B22" s="3">
        <v>8.11</v>
      </c>
      <c r="C22" s="3">
        <v>9.01</v>
      </c>
      <c r="D22" s="34">
        <v>8.27</v>
      </c>
      <c r="E22" s="3">
        <v>8.2799999999999994</v>
      </c>
      <c r="F22" s="3">
        <v>8.23</v>
      </c>
      <c r="G22" s="3">
        <v>8.51</v>
      </c>
      <c r="H22" s="3">
        <v>8.23</v>
      </c>
      <c r="I22" s="3">
        <v>8.5500000000000007</v>
      </c>
      <c r="J22" s="3">
        <v>9.31</v>
      </c>
      <c r="K22" s="3">
        <v>9.01</v>
      </c>
      <c r="L22" s="3">
        <v>9.99</v>
      </c>
      <c r="M22" s="3">
        <v>9.92</v>
      </c>
    </row>
    <row r="23" spans="1:13" x14ac:dyDescent="0.25">
      <c r="A23" s="9" t="s">
        <v>15</v>
      </c>
      <c r="E23" s="23"/>
      <c r="H23" s="3"/>
      <c r="J23" s="3"/>
      <c r="L23" s="3"/>
    </row>
    <row r="24" spans="1:13" x14ac:dyDescent="0.25">
      <c r="A24" t="s">
        <v>40</v>
      </c>
      <c r="B24" s="3">
        <v>100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</row>
    <row r="25" spans="1:13" x14ac:dyDescent="0.25">
      <c r="A25" s="35" t="s">
        <v>41</v>
      </c>
      <c r="B25" s="36">
        <v>55</v>
      </c>
      <c r="C25" s="37">
        <v>54</v>
      </c>
      <c r="D25" s="36">
        <v>55.07</v>
      </c>
      <c r="E25" s="37">
        <v>54.07</v>
      </c>
      <c r="F25" s="36">
        <v>58.16</v>
      </c>
      <c r="G25" s="37">
        <v>57.16</v>
      </c>
      <c r="H25" s="36">
        <v>45.22</v>
      </c>
      <c r="I25" s="37">
        <v>44.22</v>
      </c>
      <c r="J25" s="36">
        <v>67.55</v>
      </c>
      <c r="K25" s="37">
        <v>66.55</v>
      </c>
      <c r="L25" s="36">
        <v>62.01</v>
      </c>
      <c r="M25" s="37">
        <v>61.01</v>
      </c>
    </row>
    <row r="26" spans="1:13" x14ac:dyDescent="0.25">
      <c r="A26" s="35" t="s">
        <v>42</v>
      </c>
      <c r="B26" s="36">
        <v>16.68</v>
      </c>
      <c r="C26" s="37">
        <v>9.68</v>
      </c>
      <c r="D26" s="36">
        <v>17.96</v>
      </c>
      <c r="E26" s="37">
        <v>10.96</v>
      </c>
      <c r="F26" s="36">
        <v>18.48</v>
      </c>
      <c r="G26" s="37">
        <v>11.48</v>
      </c>
      <c r="H26" s="36">
        <v>12.75</v>
      </c>
      <c r="I26" s="37">
        <v>5.75</v>
      </c>
      <c r="J26" s="36">
        <v>29.22</v>
      </c>
      <c r="K26" s="37">
        <v>22.22</v>
      </c>
      <c r="L26" s="36">
        <v>31.1</v>
      </c>
      <c r="M26" s="37">
        <v>24.1</v>
      </c>
    </row>
    <row r="27" spans="1:13" x14ac:dyDescent="0.25">
      <c r="A27" s="35" t="s">
        <v>43</v>
      </c>
      <c r="B27" s="36">
        <v>12.94</v>
      </c>
      <c r="C27" s="37">
        <v>5.9399999999999995</v>
      </c>
      <c r="D27" s="36">
        <v>15.85</v>
      </c>
      <c r="E27" s="37">
        <v>8.85</v>
      </c>
      <c r="F27" s="36">
        <v>16.22</v>
      </c>
      <c r="G27" s="37">
        <v>9.2199999999999989</v>
      </c>
      <c r="H27" s="36">
        <v>15.69</v>
      </c>
      <c r="I27" s="37">
        <v>8.69</v>
      </c>
      <c r="J27" s="36">
        <v>5.55</v>
      </c>
      <c r="K27" s="37">
        <v>0</v>
      </c>
      <c r="L27" s="36">
        <v>4.41</v>
      </c>
      <c r="M27" s="37">
        <v>0</v>
      </c>
    </row>
    <row r="28" spans="1:13" x14ac:dyDescent="0.25">
      <c r="A28" s="35" t="s">
        <v>44</v>
      </c>
      <c r="B28" s="36">
        <v>7.94</v>
      </c>
      <c r="C28" s="37">
        <v>16.940000000000001</v>
      </c>
      <c r="D28" s="36">
        <v>9.4700000000000006</v>
      </c>
      <c r="E28" s="37">
        <v>18.47</v>
      </c>
      <c r="F28" s="36">
        <v>8.39</v>
      </c>
      <c r="G28" s="37">
        <v>17.39</v>
      </c>
      <c r="H28" s="36">
        <v>5.33</v>
      </c>
      <c r="I28" s="37">
        <v>14.33</v>
      </c>
      <c r="J28" s="36">
        <v>17.38</v>
      </c>
      <c r="K28" s="37">
        <v>26.38</v>
      </c>
      <c r="L28" s="36">
        <v>15.43</v>
      </c>
      <c r="M28" s="37">
        <v>24.43</v>
      </c>
    </row>
    <row r="29" spans="1:13" x14ac:dyDescent="0.25">
      <c r="A29" s="35" t="s">
        <v>45</v>
      </c>
      <c r="B29" s="36">
        <v>6.76</v>
      </c>
      <c r="C29" s="37">
        <v>4.76</v>
      </c>
      <c r="D29" s="36">
        <v>7.67</v>
      </c>
      <c r="E29" s="37">
        <v>5.67</v>
      </c>
      <c r="F29" s="36">
        <v>5.27</v>
      </c>
      <c r="G29" s="37">
        <v>3.2699999999999996</v>
      </c>
      <c r="H29" s="36">
        <v>6.55</v>
      </c>
      <c r="I29" s="37">
        <v>4.55</v>
      </c>
      <c r="J29" s="36">
        <v>7.35</v>
      </c>
      <c r="K29" s="37">
        <v>5.35</v>
      </c>
      <c r="L29" s="36">
        <v>11.43</v>
      </c>
      <c r="M29" s="37">
        <v>9.43</v>
      </c>
    </row>
    <row r="30" spans="1:13" x14ac:dyDescent="0.25">
      <c r="A30" s="35" t="s">
        <v>46</v>
      </c>
      <c r="B30" s="36">
        <v>4.95</v>
      </c>
      <c r="C30" s="37">
        <v>3.95</v>
      </c>
      <c r="D30" s="36">
        <v>5.88</v>
      </c>
      <c r="E30" s="37">
        <v>4.88</v>
      </c>
      <c r="F30" s="36">
        <v>5.45</v>
      </c>
      <c r="G30" s="37">
        <v>4.45</v>
      </c>
      <c r="H30" s="36">
        <v>3.33</v>
      </c>
      <c r="I30" s="37">
        <v>2.33</v>
      </c>
      <c r="J30" s="36">
        <v>3.8</v>
      </c>
      <c r="K30" s="37">
        <v>2.8</v>
      </c>
      <c r="L30" s="36">
        <v>3.16</v>
      </c>
      <c r="M30" s="37">
        <v>2.16</v>
      </c>
    </row>
    <row r="31" spans="1:13" x14ac:dyDescent="0.25">
      <c r="A31" s="35"/>
      <c r="B31" s="36"/>
      <c r="C31" s="37"/>
      <c r="D31" s="36"/>
      <c r="E31" s="37"/>
      <c r="F31" s="36"/>
      <c r="G31" s="38"/>
      <c r="H31" s="36"/>
      <c r="I31" s="38"/>
      <c r="J31" s="36"/>
      <c r="K31" s="38"/>
      <c r="L31" s="36"/>
    </row>
    <row r="32" spans="1:13" x14ac:dyDescent="0.25">
      <c r="A32" s="35"/>
      <c r="B32" s="36"/>
      <c r="C32" s="37"/>
      <c r="D32" s="36"/>
      <c r="E32" s="37"/>
      <c r="F32" s="36"/>
      <c r="G32" s="38"/>
      <c r="H32" s="36"/>
      <c r="I32" s="38"/>
      <c r="J32" s="36"/>
      <c r="K32" s="38"/>
      <c r="L32" s="36"/>
    </row>
    <row r="33" spans="1:8" x14ac:dyDescent="0.25">
      <c r="A33" s="9"/>
      <c r="H33" s="3"/>
    </row>
    <row r="38" spans="1:8" x14ac:dyDescent="0.25">
      <c r="A38" s="9"/>
    </row>
    <row r="43" spans="1:8" x14ac:dyDescent="0.25">
      <c r="A43" s="9"/>
    </row>
    <row r="47" spans="1:8" x14ac:dyDescent="0.25">
      <c r="A47" s="9"/>
    </row>
    <row r="49" spans="1:1" x14ac:dyDescent="0.25">
      <c r="A49" s="9"/>
    </row>
    <row r="51" spans="1:1" x14ac:dyDescent="0.25">
      <c r="A51" s="9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20" zoomScaleNormal="120" workbookViewId="0"/>
  </sheetViews>
  <sheetFormatPr defaultRowHeight="15" x14ac:dyDescent="0.25"/>
  <cols>
    <col min="1" max="1" width="30.140625" style="14" customWidth="1"/>
    <col min="2" max="9" width="9.140625" style="15"/>
    <col min="10" max="16384" width="9.140625" style="14"/>
  </cols>
  <sheetData>
    <row r="1" spans="1:11" x14ac:dyDescent="0.25">
      <c r="A1" s="9" t="s">
        <v>2</v>
      </c>
      <c r="B1" s="52" t="s">
        <v>31</v>
      </c>
      <c r="C1" s="52"/>
      <c r="D1" s="52" t="s">
        <v>30</v>
      </c>
      <c r="E1" s="52"/>
      <c r="F1" s="52" t="s">
        <v>32</v>
      </c>
      <c r="G1" s="52"/>
      <c r="H1" s="52" t="s">
        <v>33</v>
      </c>
      <c r="I1" s="52"/>
      <c r="J1" s="52" t="s">
        <v>0</v>
      </c>
      <c r="K1" s="52"/>
    </row>
    <row r="2" spans="1:11" x14ac:dyDescent="0.25">
      <c r="B2" s="10">
        <v>2019</v>
      </c>
      <c r="C2" s="10">
        <v>2020</v>
      </c>
      <c r="D2" s="27">
        <v>2019</v>
      </c>
      <c r="E2" s="27">
        <v>2020</v>
      </c>
      <c r="F2" s="27">
        <v>2019</v>
      </c>
      <c r="G2" s="27">
        <v>2020</v>
      </c>
      <c r="H2" s="27">
        <v>2019</v>
      </c>
      <c r="I2" s="27">
        <v>2020</v>
      </c>
      <c r="J2" s="27">
        <v>2019</v>
      </c>
      <c r="K2" s="27">
        <v>2020</v>
      </c>
    </row>
    <row r="3" spans="1:11" x14ac:dyDescent="0.25">
      <c r="B3" s="14"/>
      <c r="C3" s="14"/>
      <c r="D3" s="14"/>
      <c r="E3" s="14"/>
      <c r="F3" s="14"/>
      <c r="G3" s="14"/>
      <c r="H3" s="14"/>
      <c r="I3" s="14"/>
    </row>
    <row r="4" spans="1:11" x14ac:dyDescent="0.25">
      <c r="A4" s="14" t="s">
        <v>34</v>
      </c>
      <c r="B4" s="15">
        <v>43</v>
      </c>
      <c r="C4" s="15">
        <v>42</v>
      </c>
      <c r="D4" s="15">
        <v>44</v>
      </c>
      <c r="E4" s="15">
        <v>44</v>
      </c>
      <c r="F4" s="15">
        <v>5</v>
      </c>
      <c r="G4" s="15">
        <v>5</v>
      </c>
      <c r="H4" s="15">
        <v>4</v>
      </c>
      <c r="I4" s="15">
        <v>5</v>
      </c>
      <c r="J4" s="15">
        <v>2</v>
      </c>
      <c r="K4" s="15">
        <v>1</v>
      </c>
    </row>
    <row r="5" spans="1:11" x14ac:dyDescent="0.25">
      <c r="A5" s="14" t="s">
        <v>28</v>
      </c>
      <c r="B5" s="15">
        <v>44</v>
      </c>
      <c r="C5" s="15">
        <v>44</v>
      </c>
      <c r="D5" s="15">
        <v>42</v>
      </c>
      <c r="E5" s="15">
        <v>44</v>
      </c>
      <c r="F5" s="15">
        <v>5</v>
      </c>
      <c r="G5" s="15">
        <v>6</v>
      </c>
      <c r="H5" s="15">
        <v>4</v>
      </c>
      <c r="I5" s="15">
        <v>5</v>
      </c>
      <c r="J5" s="15">
        <v>2</v>
      </c>
      <c r="K5" s="15">
        <v>1</v>
      </c>
    </row>
    <row r="6" spans="1:11" x14ac:dyDescent="0.25">
      <c r="A6" s="14" t="s">
        <v>27</v>
      </c>
      <c r="B6" s="15">
        <v>53</v>
      </c>
      <c r="C6" s="15">
        <v>60</v>
      </c>
      <c r="D6" s="15">
        <v>51</v>
      </c>
      <c r="E6" s="15">
        <v>57</v>
      </c>
      <c r="F6" s="15">
        <v>7</v>
      </c>
      <c r="G6" s="15">
        <v>11</v>
      </c>
      <c r="H6" s="15">
        <v>5</v>
      </c>
      <c r="I6" s="15">
        <v>8</v>
      </c>
      <c r="J6" s="15">
        <v>2</v>
      </c>
      <c r="K6" s="15">
        <v>1</v>
      </c>
    </row>
    <row r="7" spans="1:11" x14ac:dyDescent="0.25">
      <c r="A7" s="14" t="s">
        <v>26</v>
      </c>
      <c r="B7" s="15">
        <v>61</v>
      </c>
      <c r="C7" s="15">
        <v>70</v>
      </c>
      <c r="D7" s="15">
        <v>63</v>
      </c>
      <c r="E7" s="15">
        <v>68</v>
      </c>
      <c r="F7" s="15">
        <v>12</v>
      </c>
      <c r="G7" s="15">
        <v>12</v>
      </c>
      <c r="H7" s="15">
        <v>10</v>
      </c>
      <c r="I7" s="15">
        <v>9</v>
      </c>
      <c r="J7" s="22">
        <v>5</v>
      </c>
      <c r="K7" s="22">
        <v>1</v>
      </c>
    </row>
    <row r="8" spans="1:11" x14ac:dyDescent="0.25">
      <c r="A8" s="14" t="s">
        <v>109</v>
      </c>
      <c r="B8" s="15">
        <v>43</v>
      </c>
      <c r="C8" s="15">
        <v>45</v>
      </c>
      <c r="D8" s="15">
        <v>42</v>
      </c>
      <c r="E8" s="15">
        <v>45</v>
      </c>
      <c r="F8" s="15">
        <v>5</v>
      </c>
      <c r="G8" s="15">
        <v>3</v>
      </c>
      <c r="H8" s="15">
        <v>5</v>
      </c>
      <c r="I8" s="15">
        <v>3</v>
      </c>
      <c r="J8" s="22">
        <v>1</v>
      </c>
      <c r="K8" s="22">
        <v>1</v>
      </c>
    </row>
    <row r="9" spans="1:11" x14ac:dyDescent="0.25">
      <c r="A9" s="14" t="s">
        <v>110</v>
      </c>
      <c r="B9" s="15">
        <v>85</v>
      </c>
      <c r="C9" s="15">
        <v>90</v>
      </c>
      <c r="D9" s="15">
        <v>87</v>
      </c>
      <c r="E9" s="15">
        <v>92</v>
      </c>
      <c r="F9" s="15">
        <v>31</v>
      </c>
      <c r="G9" s="15">
        <v>33</v>
      </c>
      <c r="H9" s="15">
        <v>31</v>
      </c>
      <c r="I9" s="15">
        <v>32</v>
      </c>
      <c r="J9" s="22">
        <v>10</v>
      </c>
      <c r="K9" s="22">
        <v>8</v>
      </c>
    </row>
    <row r="10" spans="1:11" x14ac:dyDescent="0.25">
      <c r="A10" s="14" t="s">
        <v>111</v>
      </c>
      <c r="B10" s="15">
        <v>92</v>
      </c>
      <c r="C10" s="15">
        <v>97</v>
      </c>
      <c r="D10" s="15">
        <v>93</v>
      </c>
      <c r="E10" s="15">
        <v>96</v>
      </c>
      <c r="F10" s="15">
        <v>52</v>
      </c>
      <c r="G10" s="15">
        <v>55</v>
      </c>
      <c r="H10" s="15">
        <v>52</v>
      </c>
      <c r="I10" s="15">
        <v>54</v>
      </c>
      <c r="J10" s="22">
        <v>21</v>
      </c>
      <c r="K10" s="22">
        <v>19</v>
      </c>
    </row>
    <row r="12" spans="1:11" x14ac:dyDescent="0.25">
      <c r="A12" s="14" t="s">
        <v>112</v>
      </c>
      <c r="B12" s="32">
        <v>4.9000000000000004</v>
      </c>
      <c r="C12" s="33">
        <v>5</v>
      </c>
      <c r="D12" s="32">
        <v>5.1100000000000003</v>
      </c>
      <c r="E12" s="33">
        <v>5.15</v>
      </c>
      <c r="F12" s="32">
        <v>1.61</v>
      </c>
      <c r="G12" s="33">
        <v>1.6</v>
      </c>
      <c r="H12" s="32">
        <v>1.22</v>
      </c>
      <c r="I12" s="33">
        <v>1.3</v>
      </c>
      <c r="J12" s="12">
        <v>1.24</v>
      </c>
      <c r="K12" s="33">
        <v>1.2</v>
      </c>
    </row>
    <row r="13" spans="1:11" x14ac:dyDescent="0.25">
      <c r="A13" s="25" t="s">
        <v>29</v>
      </c>
    </row>
    <row r="15" spans="1:11" x14ac:dyDescent="0.25">
      <c r="A15" s="9" t="s">
        <v>138</v>
      </c>
    </row>
    <row r="16" spans="1:11" x14ac:dyDescent="0.25">
      <c r="A16" s="14" t="s">
        <v>133</v>
      </c>
    </row>
    <row r="17" spans="1:1" x14ac:dyDescent="0.25">
      <c r="A17" s="14" t="s">
        <v>134</v>
      </c>
    </row>
    <row r="18" spans="1:1" x14ac:dyDescent="0.25">
      <c r="A18" s="14" t="s">
        <v>135</v>
      </c>
    </row>
    <row r="19" spans="1:1" x14ac:dyDescent="0.25">
      <c r="A19" s="14" t="s">
        <v>136</v>
      </c>
    </row>
    <row r="20" spans="1:1" x14ac:dyDescent="0.25">
      <c r="A20" s="14" t="s">
        <v>137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120" zoomScaleNormal="120" workbookViewId="0"/>
  </sheetViews>
  <sheetFormatPr defaultRowHeight="15" x14ac:dyDescent="0.25"/>
  <cols>
    <col min="1" max="1" width="56.28515625" customWidth="1"/>
  </cols>
  <sheetData>
    <row r="1" spans="1:13" x14ac:dyDescent="0.25">
      <c r="B1" s="54" t="s">
        <v>1</v>
      </c>
      <c r="C1" s="54"/>
      <c r="D1" s="53" t="s">
        <v>58</v>
      </c>
      <c r="E1" s="53"/>
      <c r="F1" s="53" t="s">
        <v>30</v>
      </c>
      <c r="G1" s="53"/>
      <c r="H1" s="53" t="s">
        <v>32</v>
      </c>
      <c r="I1" s="53"/>
      <c r="J1" s="53" t="s">
        <v>33</v>
      </c>
      <c r="K1" s="53"/>
      <c r="L1" s="53" t="s">
        <v>0</v>
      </c>
      <c r="M1" s="53"/>
    </row>
    <row r="2" spans="1:13" x14ac:dyDescent="0.25">
      <c r="A2" s="9" t="s">
        <v>2</v>
      </c>
      <c r="B2" s="5">
        <v>2019</v>
      </c>
      <c r="C2" s="5">
        <v>2020</v>
      </c>
      <c r="D2" s="5">
        <v>2019</v>
      </c>
      <c r="E2" s="5">
        <v>2020</v>
      </c>
      <c r="F2" s="5">
        <v>2019</v>
      </c>
      <c r="G2" s="5">
        <v>2020</v>
      </c>
      <c r="H2" s="5">
        <v>2019</v>
      </c>
      <c r="I2" s="5">
        <v>2020</v>
      </c>
      <c r="J2" s="5">
        <v>2019</v>
      </c>
      <c r="K2" s="5">
        <v>2020</v>
      </c>
      <c r="L2" s="5">
        <v>2019</v>
      </c>
      <c r="M2" s="5">
        <v>2020</v>
      </c>
    </row>
    <row r="4" spans="1:13" ht="15.75" x14ac:dyDescent="0.25">
      <c r="A4" t="s">
        <v>48</v>
      </c>
      <c r="B4" s="6">
        <v>72</v>
      </c>
      <c r="C4" s="39">
        <f>B4+15</f>
        <v>87</v>
      </c>
      <c r="D4" s="6">
        <v>83</v>
      </c>
      <c r="E4" s="39">
        <f>D4+15</f>
        <v>98</v>
      </c>
      <c r="F4" s="2">
        <v>77</v>
      </c>
      <c r="G4" s="39">
        <f>F4+15</f>
        <v>92</v>
      </c>
      <c r="H4" s="6" t="s">
        <v>49</v>
      </c>
      <c r="I4" s="6" t="s">
        <v>49</v>
      </c>
      <c r="J4" s="6" t="s">
        <v>49</v>
      </c>
      <c r="K4" s="6" t="s">
        <v>49</v>
      </c>
      <c r="L4" s="6" t="s">
        <v>49</v>
      </c>
      <c r="M4" s="6" t="s">
        <v>49</v>
      </c>
    </row>
    <row r="5" spans="1:13" ht="15.75" x14ac:dyDescent="0.25">
      <c r="A5" t="s">
        <v>50</v>
      </c>
      <c r="B5" s="6">
        <v>54</v>
      </c>
      <c r="C5" s="39">
        <f>B5+20</f>
        <v>74</v>
      </c>
      <c r="D5" s="6">
        <v>61</v>
      </c>
      <c r="E5" s="39">
        <f>D5+20</f>
        <v>81</v>
      </c>
      <c r="F5" s="2">
        <v>59</v>
      </c>
      <c r="G5" s="39">
        <f>F5+20</f>
        <v>79</v>
      </c>
      <c r="H5" s="6" t="s">
        <v>49</v>
      </c>
      <c r="I5" s="6" t="s">
        <v>49</v>
      </c>
      <c r="J5" s="6" t="s">
        <v>49</v>
      </c>
      <c r="K5" s="6" t="s">
        <v>49</v>
      </c>
      <c r="L5" s="6" t="s">
        <v>49</v>
      </c>
      <c r="M5" s="6" t="s">
        <v>49</v>
      </c>
    </row>
    <row r="6" spans="1:13" ht="15.75" x14ac:dyDescent="0.25">
      <c r="A6" t="s">
        <v>51</v>
      </c>
      <c r="B6" s="6">
        <v>34</v>
      </c>
      <c r="C6" s="39">
        <f>B6+15</f>
        <v>49</v>
      </c>
      <c r="D6" s="6">
        <v>36</v>
      </c>
      <c r="E6" s="39">
        <f>D6+15</f>
        <v>51</v>
      </c>
      <c r="F6" s="2">
        <v>40</v>
      </c>
      <c r="G6" s="39">
        <f>F6+15</f>
        <v>55</v>
      </c>
      <c r="H6" s="6" t="s">
        <v>49</v>
      </c>
      <c r="I6" s="6" t="s">
        <v>49</v>
      </c>
      <c r="J6" s="6" t="s">
        <v>49</v>
      </c>
      <c r="K6" s="6" t="s">
        <v>49</v>
      </c>
      <c r="L6" s="6" t="s">
        <v>49</v>
      </c>
      <c r="M6" s="6" t="s">
        <v>49</v>
      </c>
    </row>
    <row r="7" spans="1:13" ht="15.75" x14ac:dyDescent="0.25">
      <c r="A7" t="s">
        <v>52</v>
      </c>
      <c r="B7" s="6">
        <v>30</v>
      </c>
      <c r="C7" s="39">
        <f>B7+7</f>
        <v>37</v>
      </c>
      <c r="D7" s="6">
        <v>24</v>
      </c>
      <c r="E7" s="39">
        <f>D7+7</f>
        <v>31</v>
      </c>
      <c r="F7" s="2">
        <v>32</v>
      </c>
      <c r="G7" s="39">
        <f>F7+7</f>
        <v>39</v>
      </c>
      <c r="H7" s="2">
        <v>56</v>
      </c>
      <c r="I7" s="39">
        <f>H7+7</f>
        <v>63</v>
      </c>
      <c r="J7" s="6">
        <v>41</v>
      </c>
      <c r="K7" s="39">
        <f>J7+7</f>
        <v>48</v>
      </c>
      <c r="L7" s="6">
        <v>14</v>
      </c>
      <c r="M7" s="39">
        <f>L7+7</f>
        <v>21</v>
      </c>
    </row>
    <row r="8" spans="1:13" ht="15.75" x14ac:dyDescent="0.25">
      <c r="A8" t="s">
        <v>53</v>
      </c>
      <c r="B8" s="6">
        <v>20</v>
      </c>
      <c r="C8" s="39">
        <f>B8-2</f>
        <v>18</v>
      </c>
      <c r="D8" s="6">
        <v>18</v>
      </c>
      <c r="E8" s="39">
        <f>D8-2</f>
        <v>16</v>
      </c>
      <c r="F8" s="2">
        <v>21</v>
      </c>
      <c r="G8" s="39">
        <f>F8-2</f>
        <v>19</v>
      </c>
      <c r="H8" s="2">
        <v>28</v>
      </c>
      <c r="I8" s="39">
        <f>H8-2</f>
        <v>26</v>
      </c>
      <c r="J8" s="6">
        <v>30</v>
      </c>
      <c r="K8" s="39">
        <f>J8-2</f>
        <v>28</v>
      </c>
      <c r="L8" s="6">
        <v>8</v>
      </c>
      <c r="M8" s="39">
        <f>L8-2</f>
        <v>6</v>
      </c>
    </row>
    <row r="9" spans="1:13" ht="15.75" x14ac:dyDescent="0.25">
      <c r="A9" t="s">
        <v>54</v>
      </c>
      <c r="B9" s="6">
        <v>19</v>
      </c>
      <c r="C9" s="39">
        <f>B9+7</f>
        <v>26</v>
      </c>
      <c r="D9" s="6">
        <v>14</v>
      </c>
      <c r="E9" s="39">
        <f>D9+7</f>
        <v>21</v>
      </c>
      <c r="F9" s="2">
        <v>21</v>
      </c>
      <c r="G9" s="39">
        <f>F9+7</f>
        <v>28</v>
      </c>
      <c r="H9" s="2">
        <v>31</v>
      </c>
      <c r="I9" s="39">
        <f>H9+7</f>
        <v>38</v>
      </c>
      <c r="J9" s="6">
        <v>45</v>
      </c>
      <c r="K9" s="39">
        <f>J9+7</f>
        <v>52</v>
      </c>
      <c r="L9" s="6">
        <v>30</v>
      </c>
      <c r="M9" s="39">
        <f>L9+7</f>
        <v>37</v>
      </c>
    </row>
    <row r="10" spans="1:13" ht="15.75" x14ac:dyDescent="0.25">
      <c r="A10" t="s">
        <v>55</v>
      </c>
      <c r="B10" s="6">
        <v>15</v>
      </c>
      <c r="C10" s="39">
        <f>B10+2</f>
        <v>17</v>
      </c>
      <c r="D10" s="6">
        <v>14</v>
      </c>
      <c r="E10" s="39">
        <f>D10+2</f>
        <v>16</v>
      </c>
      <c r="F10" s="2">
        <v>13</v>
      </c>
      <c r="G10" s="39">
        <f>F10+2</f>
        <v>15</v>
      </c>
      <c r="H10" s="2">
        <v>28</v>
      </c>
      <c r="I10" s="39">
        <f>H10+2</f>
        <v>30</v>
      </c>
      <c r="J10" s="6">
        <v>23</v>
      </c>
      <c r="K10" s="39">
        <f>J10+2</f>
        <v>25</v>
      </c>
      <c r="L10" s="6">
        <v>40</v>
      </c>
      <c r="M10" s="39">
        <f>L10+2</f>
        <v>42</v>
      </c>
    </row>
    <row r="11" spans="1:13" ht="15.75" x14ac:dyDescent="0.25">
      <c r="A11" t="s">
        <v>56</v>
      </c>
      <c r="B11" s="6">
        <v>15</v>
      </c>
      <c r="C11" s="39">
        <f>B11+0</f>
        <v>15</v>
      </c>
      <c r="D11" s="6">
        <v>13</v>
      </c>
      <c r="E11" s="39">
        <f>D11+0</f>
        <v>13</v>
      </c>
      <c r="F11" s="2">
        <v>12</v>
      </c>
      <c r="G11" s="39">
        <f>F11+0</f>
        <v>12</v>
      </c>
      <c r="H11" s="2">
        <v>25</v>
      </c>
      <c r="I11" s="39">
        <f>H11+0</f>
        <v>25</v>
      </c>
      <c r="J11" s="6">
        <v>47</v>
      </c>
      <c r="K11" s="39">
        <f>J11+0</f>
        <v>47</v>
      </c>
      <c r="L11" s="6">
        <v>46</v>
      </c>
      <c r="M11" s="39">
        <f>L11+0</f>
        <v>46</v>
      </c>
    </row>
    <row r="12" spans="1:13" ht="15.75" x14ac:dyDescent="0.25">
      <c r="A12" t="s">
        <v>59</v>
      </c>
      <c r="B12" s="6">
        <v>14</v>
      </c>
      <c r="C12" s="39">
        <f>B12+17</f>
        <v>31</v>
      </c>
      <c r="D12" s="6" t="s">
        <v>49</v>
      </c>
      <c r="E12" s="39">
        <v>17</v>
      </c>
      <c r="F12" s="2">
        <v>30</v>
      </c>
      <c r="G12" s="39">
        <f>F12+17</f>
        <v>47</v>
      </c>
      <c r="H12" s="2" t="s">
        <v>49</v>
      </c>
      <c r="I12" s="39">
        <v>8</v>
      </c>
      <c r="J12" s="6" t="s">
        <v>49</v>
      </c>
      <c r="K12" s="39">
        <v>7</v>
      </c>
      <c r="L12" s="6" t="s">
        <v>49</v>
      </c>
      <c r="M12" s="39">
        <v>1</v>
      </c>
    </row>
    <row r="13" spans="1:13" ht="15.75" x14ac:dyDescent="0.25">
      <c r="A13" t="s">
        <v>57</v>
      </c>
      <c r="B13" s="6">
        <v>9</v>
      </c>
      <c r="C13" s="39">
        <f>B13+11</f>
        <v>20</v>
      </c>
      <c r="D13" s="6">
        <v>6</v>
      </c>
      <c r="E13" s="39">
        <f>D13+11</f>
        <v>17</v>
      </c>
      <c r="F13" s="2">
        <v>10</v>
      </c>
      <c r="G13" s="39">
        <f>F13+11</f>
        <v>21</v>
      </c>
      <c r="H13" s="2">
        <v>15</v>
      </c>
      <c r="I13" s="39">
        <f>H13+11</f>
        <v>26</v>
      </c>
      <c r="J13" s="6">
        <v>20</v>
      </c>
      <c r="K13" s="39">
        <f>J13+11</f>
        <v>31</v>
      </c>
      <c r="L13" s="6">
        <v>43</v>
      </c>
      <c r="M13" s="39">
        <f>L13+11</f>
        <v>54</v>
      </c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15" zoomScaleNormal="115" workbookViewId="0"/>
  </sheetViews>
  <sheetFormatPr defaultRowHeight="15" x14ac:dyDescent="0.25"/>
  <cols>
    <col min="1" max="1" width="58.140625" customWidth="1"/>
    <col min="2" max="2" width="13.5703125" customWidth="1"/>
    <col min="3" max="7" width="13.7109375" customWidth="1"/>
  </cols>
  <sheetData>
    <row r="1" spans="1:7" x14ac:dyDescent="0.25">
      <c r="B1" s="31" t="s">
        <v>1</v>
      </c>
      <c r="C1" s="30" t="s">
        <v>176</v>
      </c>
      <c r="D1" s="30" t="s">
        <v>30</v>
      </c>
      <c r="E1" s="30" t="s">
        <v>32</v>
      </c>
      <c r="F1" s="30" t="s">
        <v>177</v>
      </c>
      <c r="G1" s="30" t="s">
        <v>0</v>
      </c>
    </row>
    <row r="2" spans="1:7" x14ac:dyDescent="0.25">
      <c r="A2" s="9" t="s">
        <v>2</v>
      </c>
      <c r="B2" s="5">
        <v>2020</v>
      </c>
      <c r="C2" s="5">
        <v>2020</v>
      </c>
      <c r="D2" s="5">
        <v>2020</v>
      </c>
      <c r="E2" s="5">
        <v>2020</v>
      </c>
      <c r="F2" s="5">
        <v>2020</v>
      </c>
      <c r="G2" s="5">
        <v>2020</v>
      </c>
    </row>
    <row r="4" spans="1:7" x14ac:dyDescent="0.25">
      <c r="A4" s="67" t="s">
        <v>161</v>
      </c>
      <c r="B4" s="68">
        <v>61</v>
      </c>
      <c r="C4" s="68">
        <v>63</v>
      </c>
      <c r="D4" s="68">
        <v>60</v>
      </c>
      <c r="E4" s="68">
        <v>68</v>
      </c>
      <c r="F4" s="68">
        <v>60</v>
      </c>
      <c r="G4" s="68">
        <v>52</v>
      </c>
    </row>
    <row r="5" spans="1:7" x14ac:dyDescent="0.25">
      <c r="A5" s="69" t="s">
        <v>162</v>
      </c>
      <c r="B5" s="70">
        <v>40</v>
      </c>
      <c r="C5" s="70">
        <v>43</v>
      </c>
      <c r="D5" s="70">
        <v>40</v>
      </c>
      <c r="E5" s="70">
        <v>47</v>
      </c>
      <c r="F5" s="70">
        <v>35</v>
      </c>
      <c r="G5" s="70">
        <v>29</v>
      </c>
    </row>
    <row r="6" spans="1:7" x14ac:dyDescent="0.25">
      <c r="A6" s="69" t="s">
        <v>163</v>
      </c>
      <c r="B6" s="70">
        <v>32</v>
      </c>
      <c r="C6" s="70">
        <v>33</v>
      </c>
      <c r="D6" s="70">
        <v>33</v>
      </c>
      <c r="E6" s="70">
        <v>30</v>
      </c>
      <c r="F6" s="70">
        <v>31</v>
      </c>
      <c r="G6" s="70">
        <v>24</v>
      </c>
    </row>
    <row r="7" spans="1:7" x14ac:dyDescent="0.25">
      <c r="A7" s="69" t="s">
        <v>164</v>
      </c>
      <c r="B7" s="70">
        <v>23</v>
      </c>
      <c r="C7" s="70">
        <v>24</v>
      </c>
      <c r="D7" s="70">
        <v>22</v>
      </c>
      <c r="E7" s="70">
        <v>25</v>
      </c>
      <c r="F7" s="70">
        <v>20</v>
      </c>
      <c r="G7" s="70">
        <v>24</v>
      </c>
    </row>
    <row r="8" spans="1:7" x14ac:dyDescent="0.25">
      <c r="A8" s="69" t="s">
        <v>165</v>
      </c>
      <c r="B8" s="70">
        <v>15</v>
      </c>
      <c r="C8" s="70">
        <v>12</v>
      </c>
      <c r="D8" s="70">
        <v>12</v>
      </c>
      <c r="E8" s="70">
        <v>15</v>
      </c>
      <c r="F8" s="70">
        <v>19</v>
      </c>
      <c r="G8" s="70">
        <v>11</v>
      </c>
    </row>
    <row r="9" spans="1:7" x14ac:dyDescent="0.25">
      <c r="A9" s="69" t="s">
        <v>166</v>
      </c>
      <c r="B9" s="70">
        <v>12</v>
      </c>
      <c r="C9" s="70">
        <v>8</v>
      </c>
      <c r="D9" s="70">
        <v>10</v>
      </c>
      <c r="E9" s="70">
        <v>11</v>
      </c>
      <c r="F9" s="70">
        <v>13</v>
      </c>
      <c r="G9" s="70">
        <v>15</v>
      </c>
    </row>
    <row r="10" spans="1:7" x14ac:dyDescent="0.25">
      <c r="A10" s="67" t="s">
        <v>167</v>
      </c>
      <c r="B10" s="68">
        <v>58</v>
      </c>
      <c r="C10" s="68">
        <v>55</v>
      </c>
      <c r="D10" s="68">
        <v>68</v>
      </c>
      <c r="E10" s="68">
        <v>53</v>
      </c>
      <c r="F10" s="68">
        <v>43</v>
      </c>
      <c r="G10" s="68">
        <v>46</v>
      </c>
    </row>
    <row r="11" spans="1:7" x14ac:dyDescent="0.25">
      <c r="A11" s="69" t="s">
        <v>168</v>
      </c>
      <c r="B11" s="70">
        <v>33</v>
      </c>
      <c r="C11" s="70">
        <v>33</v>
      </c>
      <c r="D11" s="70">
        <v>36</v>
      </c>
      <c r="E11" s="70">
        <v>31</v>
      </c>
      <c r="F11" s="70">
        <v>31</v>
      </c>
      <c r="G11" s="70">
        <v>35</v>
      </c>
    </row>
    <row r="12" spans="1:7" x14ac:dyDescent="0.25">
      <c r="A12" s="69" t="s">
        <v>169</v>
      </c>
      <c r="B12" s="70">
        <v>24</v>
      </c>
      <c r="C12" s="70">
        <v>25</v>
      </c>
      <c r="D12" s="70">
        <v>27</v>
      </c>
      <c r="E12" s="70">
        <v>26</v>
      </c>
      <c r="F12" s="70">
        <v>16</v>
      </c>
      <c r="G12" s="70">
        <v>23</v>
      </c>
    </row>
    <row r="13" spans="1:7" x14ac:dyDescent="0.25">
      <c r="A13" s="69" t="s">
        <v>170</v>
      </c>
      <c r="B13" s="70">
        <v>22</v>
      </c>
      <c r="C13" s="70">
        <v>41</v>
      </c>
      <c r="D13" s="70">
        <v>38</v>
      </c>
      <c r="E13" s="70">
        <v>0</v>
      </c>
      <c r="F13" s="70">
        <v>0</v>
      </c>
      <c r="G13" s="70">
        <v>0</v>
      </c>
    </row>
    <row r="14" spans="1:7" x14ac:dyDescent="0.25">
      <c r="A14" s="69" t="s">
        <v>171</v>
      </c>
      <c r="B14" s="70">
        <v>15</v>
      </c>
      <c r="C14" s="70">
        <v>14</v>
      </c>
      <c r="D14" s="70">
        <v>16</v>
      </c>
      <c r="E14" s="70">
        <v>15</v>
      </c>
      <c r="F14" s="70">
        <v>16</v>
      </c>
      <c r="G14" s="70">
        <v>19</v>
      </c>
    </row>
    <row r="15" spans="1:7" x14ac:dyDescent="0.25">
      <c r="A15" s="69" t="s">
        <v>151</v>
      </c>
      <c r="B15" s="70">
        <v>5</v>
      </c>
      <c r="C15" s="70" t="s">
        <v>178</v>
      </c>
      <c r="D15" s="70">
        <v>16</v>
      </c>
      <c r="E15" s="70" t="s">
        <v>178</v>
      </c>
      <c r="F15" s="70" t="s">
        <v>178</v>
      </c>
      <c r="G15" s="70" t="s">
        <v>178</v>
      </c>
    </row>
    <row r="16" spans="1:7" x14ac:dyDescent="0.25">
      <c r="A16" s="67" t="s">
        <v>172</v>
      </c>
      <c r="B16" s="68">
        <v>48</v>
      </c>
      <c r="C16" s="68">
        <v>46</v>
      </c>
      <c r="D16" s="68">
        <v>44</v>
      </c>
      <c r="E16" s="68">
        <v>42</v>
      </c>
      <c r="F16" s="68">
        <v>55</v>
      </c>
      <c r="G16" s="68">
        <v>56</v>
      </c>
    </row>
    <row r="17" spans="1:7" x14ac:dyDescent="0.25">
      <c r="A17" s="67" t="s">
        <v>173</v>
      </c>
      <c r="B17" s="68">
        <v>32</v>
      </c>
      <c r="C17" s="68">
        <v>36</v>
      </c>
      <c r="D17" s="68">
        <v>30</v>
      </c>
      <c r="E17" s="68">
        <v>51</v>
      </c>
      <c r="F17" s="68">
        <v>28</v>
      </c>
      <c r="G17" s="68">
        <v>24</v>
      </c>
    </row>
    <row r="18" spans="1:7" x14ac:dyDescent="0.25">
      <c r="A18" s="71" t="s">
        <v>174</v>
      </c>
      <c r="B18" s="70">
        <v>30</v>
      </c>
      <c r="C18" s="70">
        <v>33</v>
      </c>
      <c r="D18" s="70">
        <v>28</v>
      </c>
      <c r="E18" s="70">
        <v>49</v>
      </c>
      <c r="F18" s="70">
        <v>24</v>
      </c>
      <c r="G18" s="70">
        <v>21</v>
      </c>
    </row>
    <row r="19" spans="1:7" ht="15.75" thickBot="1" x14ac:dyDescent="0.3">
      <c r="A19" s="72" t="s">
        <v>175</v>
      </c>
      <c r="B19" s="73">
        <v>16</v>
      </c>
      <c r="C19" s="73">
        <v>16</v>
      </c>
      <c r="D19" s="73">
        <v>20</v>
      </c>
      <c r="E19" s="73">
        <v>24</v>
      </c>
      <c r="F19" s="73">
        <v>10</v>
      </c>
      <c r="G19" s="73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/>
  </sheetViews>
  <sheetFormatPr defaultRowHeight="15" x14ac:dyDescent="0.25"/>
  <cols>
    <col min="1" max="1" width="100.28515625" customWidth="1"/>
    <col min="2" max="2" width="15.5703125" style="2" customWidth="1"/>
    <col min="3" max="6" width="11.7109375" style="3" customWidth="1"/>
    <col min="7" max="12" width="11.7109375" customWidth="1"/>
  </cols>
  <sheetData>
    <row r="1" spans="1:12" ht="30" x14ac:dyDescent="0.25">
      <c r="A1" s="9" t="s">
        <v>2</v>
      </c>
      <c r="B1" s="7" t="s">
        <v>24</v>
      </c>
      <c r="C1" s="53" t="s">
        <v>25</v>
      </c>
      <c r="D1" s="53"/>
      <c r="E1" s="53"/>
      <c r="F1" s="53"/>
      <c r="G1" s="53"/>
      <c r="H1" s="53"/>
      <c r="I1" s="53"/>
      <c r="J1" s="53"/>
      <c r="K1" s="53"/>
      <c r="L1" s="53"/>
    </row>
    <row r="2" spans="1:12" x14ac:dyDescent="0.25">
      <c r="C2" s="4" t="s">
        <v>31</v>
      </c>
      <c r="D2" s="4" t="s">
        <v>30</v>
      </c>
      <c r="E2" s="4" t="s">
        <v>32</v>
      </c>
      <c r="F2" s="4" t="s">
        <v>33</v>
      </c>
      <c r="G2" s="7" t="s">
        <v>0</v>
      </c>
      <c r="H2" s="28" t="s">
        <v>31</v>
      </c>
      <c r="I2" s="28" t="s">
        <v>30</v>
      </c>
      <c r="J2" s="28" t="s">
        <v>32</v>
      </c>
      <c r="K2" s="28" t="s">
        <v>33</v>
      </c>
      <c r="L2" s="28" t="s">
        <v>0</v>
      </c>
    </row>
    <row r="3" spans="1:12" x14ac:dyDescent="0.25">
      <c r="C3" s="3">
        <v>2019</v>
      </c>
      <c r="D3" s="3">
        <v>2019</v>
      </c>
      <c r="E3" s="3">
        <v>2019</v>
      </c>
      <c r="F3" s="3">
        <v>2019</v>
      </c>
      <c r="G3" s="3">
        <v>2019</v>
      </c>
      <c r="H3" s="3">
        <v>2020</v>
      </c>
      <c r="I3" s="3">
        <v>2020</v>
      </c>
      <c r="J3" s="3">
        <v>2020</v>
      </c>
      <c r="K3" s="3">
        <v>2020</v>
      </c>
      <c r="L3" s="3">
        <v>2020</v>
      </c>
    </row>
    <row r="4" spans="1:12" x14ac:dyDescent="0.25">
      <c r="A4" s="8" t="s">
        <v>79</v>
      </c>
      <c r="B4" s="48">
        <v>0.19539999999999999</v>
      </c>
      <c r="C4" s="37">
        <v>73.19</v>
      </c>
      <c r="D4" s="37">
        <v>77.569999999999993</v>
      </c>
      <c r="E4" s="37">
        <v>50.39</v>
      </c>
      <c r="F4" s="37">
        <v>34.89</v>
      </c>
      <c r="G4" s="36">
        <v>46.98</v>
      </c>
      <c r="H4" s="36">
        <v>75.38</v>
      </c>
      <c r="I4" s="36">
        <v>76.474999999999994</v>
      </c>
      <c r="J4" s="36">
        <v>48.685000000000002</v>
      </c>
      <c r="K4" s="36">
        <v>36.787500000000001</v>
      </c>
      <c r="L4" s="36">
        <v>41.883749999999999</v>
      </c>
    </row>
    <row r="5" spans="1:12" x14ac:dyDescent="0.25">
      <c r="A5" s="1" t="s">
        <v>80</v>
      </c>
      <c r="B5" s="48">
        <v>0.23219999999999999</v>
      </c>
      <c r="C5" s="37">
        <v>74.28</v>
      </c>
      <c r="D5" s="37">
        <v>78.47</v>
      </c>
      <c r="E5" s="37">
        <v>58.48</v>
      </c>
      <c r="F5" s="37">
        <v>60.45</v>
      </c>
      <c r="G5" s="36">
        <v>62.96</v>
      </c>
      <c r="H5" s="36">
        <v>76.375</v>
      </c>
      <c r="I5" s="36">
        <v>77.422499999999999</v>
      </c>
      <c r="J5" s="36">
        <v>60.72</v>
      </c>
      <c r="K5" s="36">
        <v>55.585000000000001</v>
      </c>
      <c r="L5" s="36">
        <v>59.272500000000001</v>
      </c>
    </row>
    <row r="6" spans="1:12" x14ac:dyDescent="0.25">
      <c r="A6" s="1" t="s">
        <v>81</v>
      </c>
      <c r="B6" s="48">
        <v>0.25030000000000002</v>
      </c>
      <c r="C6" s="50">
        <v>71.92</v>
      </c>
      <c r="D6" s="37">
        <v>79.319999999999993</v>
      </c>
      <c r="E6" s="37">
        <v>50.18</v>
      </c>
      <c r="F6" s="37">
        <v>42.69</v>
      </c>
      <c r="G6" s="36">
        <v>45.27</v>
      </c>
      <c r="H6" s="36">
        <v>75.62</v>
      </c>
      <c r="I6" s="36">
        <v>77.47</v>
      </c>
      <c r="J6" s="36">
        <v>47.725000000000001</v>
      </c>
      <c r="K6" s="36">
        <v>40.207499999999996</v>
      </c>
      <c r="L6" s="36">
        <v>42.738749999999996</v>
      </c>
    </row>
    <row r="7" spans="1:12" x14ac:dyDescent="0.25">
      <c r="A7" s="1" t="s">
        <v>82</v>
      </c>
      <c r="B7" s="48">
        <v>0.23370000000000002</v>
      </c>
      <c r="C7" s="37">
        <v>72.709999999999994</v>
      </c>
      <c r="D7" s="37">
        <v>78.75</v>
      </c>
      <c r="E7" s="37">
        <v>50.67</v>
      </c>
      <c r="F7" s="37">
        <v>40.67</v>
      </c>
      <c r="G7" s="36">
        <v>43.32</v>
      </c>
      <c r="H7" s="36">
        <v>75.72999999999999</v>
      </c>
      <c r="I7" s="36">
        <v>77.239999999999995</v>
      </c>
      <c r="J7" s="36">
        <v>46.995000000000005</v>
      </c>
      <c r="K7" s="36">
        <v>38.832500000000003</v>
      </c>
      <c r="L7" s="36">
        <v>41.076250000000002</v>
      </c>
    </row>
    <row r="8" spans="1:12" x14ac:dyDescent="0.25">
      <c r="A8" s="1" t="s">
        <v>83</v>
      </c>
      <c r="B8" s="48">
        <v>0.14829999999999999</v>
      </c>
      <c r="C8" s="37">
        <v>41.26</v>
      </c>
      <c r="D8" s="37">
        <v>46.04</v>
      </c>
      <c r="E8" s="37">
        <v>32.19</v>
      </c>
      <c r="F8" s="37">
        <v>30.23</v>
      </c>
      <c r="G8" s="36">
        <v>45.81</v>
      </c>
      <c r="H8" s="36">
        <v>43.65</v>
      </c>
      <c r="I8" s="36">
        <v>44.844999999999999</v>
      </c>
      <c r="J8" s="36">
        <v>39</v>
      </c>
      <c r="K8" s="36">
        <v>29.615000000000002</v>
      </c>
      <c r="L8" s="36">
        <v>37.712500000000006</v>
      </c>
    </row>
    <row r="9" spans="1:12" x14ac:dyDescent="0.25">
      <c r="A9" s="1" t="s">
        <v>84</v>
      </c>
      <c r="B9" s="48">
        <v>0.1598</v>
      </c>
      <c r="C9" s="37">
        <v>47.05</v>
      </c>
      <c r="D9" s="37">
        <v>52.4</v>
      </c>
      <c r="E9" s="37">
        <v>32.6</v>
      </c>
      <c r="F9" s="37">
        <v>31.49</v>
      </c>
      <c r="G9" s="36">
        <v>44.57</v>
      </c>
      <c r="H9" s="36">
        <v>49.724999999999994</v>
      </c>
      <c r="I9" s="36">
        <v>51.0625</v>
      </c>
      <c r="J9" s="36">
        <v>38.585000000000001</v>
      </c>
      <c r="K9" s="36">
        <v>30.037500000000001</v>
      </c>
      <c r="L9" s="36">
        <v>37.303750000000001</v>
      </c>
    </row>
    <row r="10" spans="1:12" x14ac:dyDescent="0.25">
      <c r="A10" s="1" t="s">
        <v>85</v>
      </c>
      <c r="B10" s="48">
        <v>0.21260000000000001</v>
      </c>
      <c r="C10" s="37">
        <v>68.2</v>
      </c>
      <c r="D10" s="37">
        <v>74.12</v>
      </c>
      <c r="E10" s="37">
        <v>50.81</v>
      </c>
      <c r="F10" s="37">
        <v>37.01</v>
      </c>
      <c r="G10" s="36">
        <v>37.200000000000003</v>
      </c>
      <c r="H10" s="36">
        <v>71.16</v>
      </c>
      <c r="I10" s="36">
        <v>72.64</v>
      </c>
      <c r="J10" s="36">
        <v>44.005000000000003</v>
      </c>
      <c r="K10" s="36">
        <v>35.5075</v>
      </c>
      <c r="L10" s="36">
        <v>36.353750000000005</v>
      </c>
    </row>
    <row r="11" spans="1:12" x14ac:dyDescent="0.25">
      <c r="A11" s="1" t="s">
        <v>86</v>
      </c>
      <c r="B11" s="48">
        <v>0.22870000000000001</v>
      </c>
      <c r="C11" s="37">
        <v>66.739999999999995</v>
      </c>
      <c r="D11" s="37">
        <v>78.349999999999994</v>
      </c>
      <c r="E11" s="37">
        <v>54.67</v>
      </c>
      <c r="F11" s="37">
        <v>37.04</v>
      </c>
      <c r="G11" s="36">
        <v>33.020000000000003</v>
      </c>
      <c r="H11" s="36">
        <v>72.544999999999987</v>
      </c>
      <c r="I11" s="36">
        <v>75.447499999999991</v>
      </c>
      <c r="J11" s="36">
        <v>43.844999999999999</v>
      </c>
      <c r="K11" s="36">
        <v>35.442499999999995</v>
      </c>
      <c r="L11" s="36">
        <v>34.231250000000003</v>
      </c>
    </row>
    <row r="12" spans="1:12" x14ac:dyDescent="0.25">
      <c r="A12" s="1" t="s">
        <v>87</v>
      </c>
      <c r="B12" s="48">
        <v>0.19370000000000001</v>
      </c>
      <c r="C12" s="37">
        <v>72.260000000000005</v>
      </c>
      <c r="D12" s="37">
        <v>78.97</v>
      </c>
      <c r="E12" s="37">
        <v>57.87</v>
      </c>
      <c r="F12" s="37">
        <v>44.36</v>
      </c>
      <c r="G12" s="36">
        <v>52.62</v>
      </c>
      <c r="H12" s="36">
        <v>75.615000000000009</v>
      </c>
      <c r="I12" s="36">
        <v>77.292500000000004</v>
      </c>
      <c r="J12" s="36">
        <v>55.244999999999997</v>
      </c>
      <c r="K12" s="36">
        <v>44.802499999999995</v>
      </c>
      <c r="L12" s="36">
        <v>48.711249999999993</v>
      </c>
    </row>
    <row r="13" spans="1:12" x14ac:dyDescent="0.25">
      <c r="A13" s="1" t="s">
        <v>88</v>
      </c>
      <c r="B13" s="48">
        <v>0.16489999999999999</v>
      </c>
      <c r="C13" s="37">
        <v>64.03</v>
      </c>
      <c r="D13" s="37">
        <v>70.92</v>
      </c>
      <c r="E13" s="37">
        <v>41.35</v>
      </c>
      <c r="F13" s="37">
        <v>31.48</v>
      </c>
      <c r="G13" s="36">
        <v>40.369999999999997</v>
      </c>
      <c r="H13" s="36">
        <v>67.474999999999994</v>
      </c>
      <c r="I13" s="36">
        <v>69.197499999999991</v>
      </c>
      <c r="J13" s="36">
        <v>40.86</v>
      </c>
      <c r="K13" s="36">
        <v>31.17</v>
      </c>
      <c r="L13" s="36">
        <v>35.769999999999996</v>
      </c>
    </row>
    <row r="14" spans="1:12" x14ac:dyDescent="0.25">
      <c r="A14" s="8" t="s">
        <v>89</v>
      </c>
      <c r="B14" s="49">
        <v>0.23449999999999999</v>
      </c>
      <c r="C14" s="37">
        <v>75.05</v>
      </c>
      <c r="D14" s="37">
        <v>78.17</v>
      </c>
      <c r="E14" s="37">
        <v>52.86</v>
      </c>
      <c r="F14" s="37">
        <v>36.130000000000003</v>
      </c>
      <c r="G14" s="36">
        <v>38.229999999999997</v>
      </c>
      <c r="H14" s="36">
        <v>76.61</v>
      </c>
      <c r="I14" s="36">
        <v>77.39</v>
      </c>
      <c r="J14" s="36">
        <v>45.545000000000002</v>
      </c>
      <c r="K14" s="36">
        <v>35.837500000000006</v>
      </c>
      <c r="L14" s="36">
        <v>37.033749999999998</v>
      </c>
    </row>
    <row r="15" spans="1:12" x14ac:dyDescent="0.25">
      <c r="A15" s="1" t="s">
        <v>90</v>
      </c>
      <c r="B15" s="48">
        <v>0.17370000000000002</v>
      </c>
      <c r="C15" s="37">
        <v>73.83</v>
      </c>
      <c r="D15" s="37">
        <v>75.86</v>
      </c>
      <c r="E15" s="37">
        <v>44.54</v>
      </c>
      <c r="F15" s="37">
        <v>35.99</v>
      </c>
      <c r="G15" s="36">
        <v>41.57</v>
      </c>
      <c r="H15" s="36">
        <v>74.844999999999999</v>
      </c>
      <c r="I15" s="36">
        <v>75.352499999999992</v>
      </c>
      <c r="J15" s="36">
        <v>43.055</v>
      </c>
      <c r="K15" s="36">
        <v>34.522500000000001</v>
      </c>
      <c r="L15" s="36">
        <v>38.046250000000001</v>
      </c>
    </row>
    <row r="16" spans="1:12" x14ac:dyDescent="0.25">
      <c r="A16" s="1" t="s">
        <v>91</v>
      </c>
      <c r="B16" s="48">
        <v>0.17710000000000001</v>
      </c>
      <c r="C16" s="37">
        <v>71.739999999999995</v>
      </c>
      <c r="D16" s="37">
        <v>73.44</v>
      </c>
      <c r="E16" s="37">
        <v>53.56</v>
      </c>
      <c r="F16" s="37">
        <v>44.15</v>
      </c>
      <c r="G16" s="36">
        <v>37.69</v>
      </c>
      <c r="H16" s="36">
        <v>72.59</v>
      </c>
      <c r="I16" s="36">
        <v>73.015000000000001</v>
      </c>
      <c r="J16" s="36">
        <v>45.625</v>
      </c>
      <c r="K16" s="36">
        <v>39.887500000000003</v>
      </c>
      <c r="L16" s="36">
        <v>38.78875</v>
      </c>
    </row>
    <row r="17" spans="1:12" x14ac:dyDescent="0.25">
      <c r="A17" s="8" t="s">
        <v>92</v>
      </c>
      <c r="B17" s="49">
        <v>0.2072</v>
      </c>
      <c r="C17" s="37">
        <v>66.260000000000005</v>
      </c>
      <c r="D17" s="37">
        <v>74.13</v>
      </c>
      <c r="E17" s="37">
        <v>51.88</v>
      </c>
      <c r="F17" s="37">
        <v>44.49</v>
      </c>
      <c r="G17" s="36">
        <v>45.46</v>
      </c>
      <c r="H17" s="36">
        <v>70.194999999999993</v>
      </c>
      <c r="I17" s="36">
        <v>72.162499999999994</v>
      </c>
      <c r="J17" s="36">
        <v>48.67</v>
      </c>
      <c r="K17" s="36">
        <v>41.58</v>
      </c>
      <c r="L17" s="36">
        <v>43.519999999999996</v>
      </c>
    </row>
    <row r="18" spans="1:12" x14ac:dyDescent="0.25">
      <c r="A18" s="1" t="s">
        <v>93</v>
      </c>
      <c r="B18" s="48">
        <v>0.1812</v>
      </c>
      <c r="C18" s="37">
        <v>71.849999999999994</v>
      </c>
      <c r="D18" s="37">
        <v>73.36</v>
      </c>
      <c r="E18" s="37">
        <v>45.92</v>
      </c>
      <c r="F18" s="37">
        <v>34.97</v>
      </c>
      <c r="G18" s="36">
        <v>36.799999999999997</v>
      </c>
      <c r="H18" s="36">
        <v>72.60499999999999</v>
      </c>
      <c r="I18" s="36">
        <v>72.982499999999987</v>
      </c>
      <c r="J18" s="36">
        <v>41.36</v>
      </c>
      <c r="K18" s="36">
        <v>33.164999999999999</v>
      </c>
      <c r="L18" s="36">
        <v>34.982500000000002</v>
      </c>
    </row>
    <row r="19" spans="1:12" x14ac:dyDescent="0.25">
      <c r="A19" s="1" t="s">
        <v>94</v>
      </c>
      <c r="B19" s="48">
        <v>0.17859999999999998</v>
      </c>
      <c r="C19" s="37">
        <v>65.81</v>
      </c>
      <c r="D19" s="37">
        <v>71.41</v>
      </c>
      <c r="E19" s="37">
        <v>46.45</v>
      </c>
      <c r="F19" s="37">
        <v>33.520000000000003</v>
      </c>
      <c r="G19" s="36">
        <v>33.619999999999997</v>
      </c>
      <c r="H19" s="36">
        <v>68.61</v>
      </c>
      <c r="I19" s="36">
        <v>70.009999999999991</v>
      </c>
      <c r="J19" s="36">
        <v>40.034999999999997</v>
      </c>
      <c r="K19" s="36">
        <v>31.777500000000003</v>
      </c>
      <c r="L19" s="36">
        <v>32.698750000000004</v>
      </c>
    </row>
    <row r="20" spans="1:12" x14ac:dyDescent="0.25">
      <c r="A20" t="s">
        <v>95</v>
      </c>
      <c r="B20" s="48">
        <v>0.30719999999999997</v>
      </c>
      <c r="C20" s="37">
        <v>68.78</v>
      </c>
      <c r="D20" s="37">
        <v>73.03</v>
      </c>
      <c r="E20" s="37">
        <v>54.95</v>
      </c>
      <c r="F20" s="37">
        <v>53.08</v>
      </c>
      <c r="G20" s="51">
        <v>54.88</v>
      </c>
      <c r="H20" s="36">
        <v>70.905000000000001</v>
      </c>
      <c r="I20" s="36">
        <v>71.967500000000001</v>
      </c>
      <c r="J20" s="36">
        <v>54.915000000000006</v>
      </c>
      <c r="K20" s="36">
        <v>48.997500000000002</v>
      </c>
      <c r="L20" s="36">
        <v>51.938749999999999</v>
      </c>
    </row>
    <row r="21" spans="1:12" x14ac:dyDescent="0.25">
      <c r="A21" t="s">
        <v>96</v>
      </c>
      <c r="B21" s="48">
        <v>0.2082</v>
      </c>
      <c r="C21" s="37">
        <v>74.209999999999994</v>
      </c>
      <c r="D21" s="37">
        <v>78.42</v>
      </c>
      <c r="E21" s="37">
        <v>44.89</v>
      </c>
      <c r="F21" s="37">
        <v>30.63</v>
      </c>
      <c r="G21" s="51">
        <v>33.68</v>
      </c>
      <c r="H21" s="36">
        <v>76.314999999999998</v>
      </c>
      <c r="I21" s="36">
        <v>77.367500000000007</v>
      </c>
      <c r="J21" s="36">
        <v>39.284999999999997</v>
      </c>
      <c r="K21" s="36">
        <v>29.957499999999996</v>
      </c>
      <c r="L21" s="36">
        <v>31.818749999999998</v>
      </c>
    </row>
    <row r="22" spans="1:12" x14ac:dyDescent="0.25">
      <c r="A22" s="1" t="s">
        <v>97</v>
      </c>
      <c r="B22" s="48">
        <v>0.14180000000000001</v>
      </c>
      <c r="C22" s="36">
        <v>57.44</v>
      </c>
      <c r="D22" s="36">
        <v>57.18</v>
      </c>
      <c r="E22" s="36">
        <v>35.54</v>
      </c>
      <c r="F22" s="36">
        <v>25.11</v>
      </c>
      <c r="G22" s="51">
        <v>27.54</v>
      </c>
      <c r="H22" s="36">
        <v>57.31</v>
      </c>
      <c r="I22" s="36">
        <v>57.245000000000005</v>
      </c>
      <c r="J22" s="36">
        <v>31.54</v>
      </c>
      <c r="K22" s="36">
        <v>23.324999999999999</v>
      </c>
      <c r="L22" s="36">
        <v>25.432499999999997</v>
      </c>
    </row>
    <row r="23" spans="1:12" x14ac:dyDescent="0.25">
      <c r="A23" s="1" t="s">
        <v>98</v>
      </c>
      <c r="B23" s="48">
        <v>0.1681</v>
      </c>
      <c r="C23" s="36">
        <v>75.19</v>
      </c>
      <c r="D23" s="36">
        <v>80.739999999999995</v>
      </c>
      <c r="E23" s="36">
        <v>54.74</v>
      </c>
      <c r="F23" s="36">
        <v>49.11</v>
      </c>
      <c r="G23" s="51">
        <v>54.78</v>
      </c>
      <c r="H23" s="36">
        <v>77.965000000000003</v>
      </c>
      <c r="I23" s="36">
        <v>79.352499999999992</v>
      </c>
      <c r="J23" s="36">
        <v>54.760000000000005</v>
      </c>
      <c r="K23" s="36">
        <v>46.935000000000002</v>
      </c>
      <c r="L23" s="36">
        <v>50.857500000000002</v>
      </c>
    </row>
    <row r="24" spans="1:12" x14ac:dyDescent="0.25">
      <c r="A24" s="1" t="s">
        <v>99</v>
      </c>
      <c r="B24" s="48">
        <v>0.16920000000000002</v>
      </c>
      <c r="C24" s="36">
        <v>58.29</v>
      </c>
      <c r="D24" s="36">
        <v>75.430000000000007</v>
      </c>
      <c r="E24" s="36">
        <v>50.28</v>
      </c>
      <c r="F24" s="36">
        <v>41.37</v>
      </c>
      <c r="G24" s="51">
        <v>42.24</v>
      </c>
      <c r="H24" s="36">
        <v>66.86</v>
      </c>
      <c r="I24" s="36">
        <v>71.14500000000001</v>
      </c>
      <c r="J24" s="36">
        <v>46.260000000000005</v>
      </c>
      <c r="K24" s="36">
        <v>38.814999999999998</v>
      </c>
      <c r="L24" s="36">
        <v>40.527500000000003</v>
      </c>
    </row>
    <row r="25" spans="1:12" x14ac:dyDescent="0.25">
      <c r="A25" s="1" t="s">
        <v>100</v>
      </c>
      <c r="B25" s="48">
        <v>0.16670000000000001</v>
      </c>
      <c r="C25" s="36">
        <v>59.72</v>
      </c>
      <c r="D25" s="36">
        <v>74.09</v>
      </c>
      <c r="E25" s="36">
        <v>46.33</v>
      </c>
      <c r="F25" s="36">
        <v>35.4</v>
      </c>
      <c r="G25" s="51">
        <v>36.46</v>
      </c>
      <c r="H25" s="36">
        <v>66.905000000000001</v>
      </c>
      <c r="I25" s="36">
        <v>70.497500000000002</v>
      </c>
      <c r="J25" s="36">
        <v>41.394999999999996</v>
      </c>
      <c r="K25" s="36">
        <v>33.397499999999994</v>
      </c>
      <c r="L25" s="36">
        <v>34.928749999999994</v>
      </c>
    </row>
    <row r="26" spans="1:12" x14ac:dyDescent="0.25">
      <c r="A26" s="1" t="s">
        <v>101</v>
      </c>
      <c r="B26" s="48">
        <v>0.25829999999999997</v>
      </c>
      <c r="C26" s="36">
        <v>64.849999999999994</v>
      </c>
      <c r="D26" s="36">
        <v>76.400000000000006</v>
      </c>
      <c r="E26" s="36">
        <v>43.4</v>
      </c>
      <c r="F26" s="36">
        <v>32.94</v>
      </c>
      <c r="G26" s="51">
        <v>37.020000000000003</v>
      </c>
      <c r="H26" s="36">
        <v>70.625</v>
      </c>
      <c r="I26" s="36">
        <v>73.512500000000003</v>
      </c>
      <c r="J26" s="36">
        <v>40.21</v>
      </c>
      <c r="K26" s="36">
        <v>31.575000000000003</v>
      </c>
      <c r="L26" s="36">
        <v>34.297499999999999</v>
      </c>
    </row>
    <row r="27" spans="1:12" x14ac:dyDescent="0.25">
      <c r="A27" s="1" t="s">
        <v>102</v>
      </c>
      <c r="B27" s="48">
        <v>0.24539999999999998</v>
      </c>
      <c r="C27" s="36">
        <v>63.13</v>
      </c>
      <c r="D27" s="36">
        <v>67.77</v>
      </c>
      <c r="E27" s="36">
        <v>40.24</v>
      </c>
      <c r="F27" s="36">
        <v>40</v>
      </c>
      <c r="G27" s="51">
        <v>32.68</v>
      </c>
      <c r="H27" s="36">
        <v>65.45</v>
      </c>
      <c r="I27" s="36">
        <v>66.61</v>
      </c>
      <c r="J27" s="36">
        <v>36.46</v>
      </c>
      <c r="K27" s="36">
        <v>33.230000000000004</v>
      </c>
      <c r="L27" s="36">
        <v>32.954999999999998</v>
      </c>
    </row>
    <row r="28" spans="1:12" x14ac:dyDescent="0.25">
      <c r="A28" s="1" t="s">
        <v>103</v>
      </c>
      <c r="B28" s="48">
        <v>0.15939999999999999</v>
      </c>
      <c r="C28" s="36">
        <v>65.47</v>
      </c>
      <c r="D28" s="36">
        <v>76.83</v>
      </c>
      <c r="E28" s="36">
        <v>48.7</v>
      </c>
      <c r="F28" s="36">
        <v>44.11</v>
      </c>
      <c r="G28" s="51">
        <v>42.22</v>
      </c>
      <c r="H28" s="36">
        <v>71.150000000000006</v>
      </c>
      <c r="I28" s="36">
        <v>73.990000000000009</v>
      </c>
      <c r="J28" s="36">
        <v>45.46</v>
      </c>
      <c r="K28" s="36">
        <v>39.784999999999997</v>
      </c>
      <c r="L28" s="36">
        <v>41.002499999999998</v>
      </c>
    </row>
    <row r="29" spans="1:12" x14ac:dyDescent="0.25">
      <c r="A29" s="1"/>
      <c r="C29" s="36"/>
      <c r="D29" s="36"/>
      <c r="E29" s="36"/>
      <c r="F29" s="36"/>
      <c r="G29" s="51"/>
    </row>
    <row r="30" spans="1:12" x14ac:dyDescent="0.25">
      <c r="A30" s="8"/>
      <c r="C30" s="36"/>
      <c r="D30" s="36"/>
      <c r="E30" s="36"/>
      <c r="F30" s="36"/>
      <c r="G30" s="51"/>
    </row>
    <row r="31" spans="1:12" x14ac:dyDescent="0.25">
      <c r="A31" s="8"/>
      <c r="C31" s="2"/>
      <c r="D31" s="2"/>
      <c r="E31" s="2"/>
      <c r="F31" s="2"/>
    </row>
    <row r="32" spans="1:12" x14ac:dyDescent="0.25">
      <c r="A32" s="1"/>
      <c r="C32" s="2"/>
      <c r="D32" s="2"/>
      <c r="E32" s="2"/>
      <c r="F32" s="2"/>
    </row>
    <row r="33" spans="1:6" x14ac:dyDescent="0.25">
      <c r="A33" s="1"/>
      <c r="C33" s="2"/>
      <c r="D33" s="2"/>
      <c r="E33" s="2"/>
      <c r="F33" s="2"/>
    </row>
    <row r="34" spans="1:6" x14ac:dyDescent="0.25">
      <c r="A34" s="1"/>
      <c r="C34" s="2"/>
      <c r="D34" s="2"/>
      <c r="E34" s="2"/>
      <c r="F34" s="2"/>
    </row>
    <row r="35" spans="1:6" x14ac:dyDescent="0.25">
      <c r="A35" s="1"/>
      <c r="C35" s="2"/>
      <c r="D35" s="2"/>
      <c r="E35" s="2"/>
      <c r="F35" s="2"/>
    </row>
    <row r="36" spans="1:6" x14ac:dyDescent="0.25">
      <c r="A36" s="1"/>
      <c r="C36" s="2"/>
      <c r="D36" s="2"/>
      <c r="E36" s="2"/>
      <c r="F36" s="2"/>
    </row>
    <row r="37" spans="1:6" x14ac:dyDescent="0.25">
      <c r="A37" s="8"/>
      <c r="C37" s="2"/>
      <c r="D37" s="2"/>
      <c r="E37" s="2"/>
      <c r="F37" s="2"/>
    </row>
  </sheetData>
  <mergeCells count="1">
    <mergeCell ref="C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115" zoomScaleNormal="115" workbookViewId="0"/>
  </sheetViews>
  <sheetFormatPr defaultRowHeight="15" x14ac:dyDescent="0.25"/>
  <cols>
    <col min="1" max="1" width="48.85546875" style="11" customWidth="1"/>
    <col min="2" max="3" width="9.140625" style="17"/>
    <col min="4" max="16384" width="9.140625" style="11"/>
  </cols>
  <sheetData>
    <row r="1" spans="1:3" x14ac:dyDescent="0.25">
      <c r="A1" s="61" t="s">
        <v>141</v>
      </c>
    </row>
    <row r="2" spans="1:3" x14ac:dyDescent="0.25">
      <c r="A2" s="61" t="s">
        <v>139</v>
      </c>
    </row>
    <row r="3" spans="1:3" x14ac:dyDescent="0.25">
      <c r="A3" s="9" t="s">
        <v>2</v>
      </c>
      <c r="B3" s="13">
        <v>2019</v>
      </c>
      <c r="C3" s="13">
        <v>2020</v>
      </c>
    </row>
    <row r="4" spans="1:3" x14ac:dyDescent="0.25">
      <c r="B4" s="11"/>
      <c r="C4" s="11"/>
    </row>
    <row r="5" spans="1:3" x14ac:dyDescent="0.25">
      <c r="A5" s="16" t="s">
        <v>60</v>
      </c>
      <c r="B5" s="42">
        <v>11.73</v>
      </c>
      <c r="C5" s="17">
        <v>3</v>
      </c>
    </row>
    <row r="6" spans="1:3" x14ac:dyDescent="0.25">
      <c r="A6" s="16" t="s">
        <v>61</v>
      </c>
      <c r="B6" s="42">
        <v>12.35</v>
      </c>
      <c r="C6" s="17">
        <v>17</v>
      </c>
    </row>
    <row r="7" spans="1:3" x14ac:dyDescent="0.25">
      <c r="A7" s="16" t="s">
        <v>62</v>
      </c>
      <c r="B7" s="42">
        <v>75.92</v>
      </c>
      <c r="C7" s="17">
        <v>80</v>
      </c>
    </row>
    <row r="8" spans="1:3" x14ac:dyDescent="0.25">
      <c r="A8" s="16" t="s">
        <v>63</v>
      </c>
      <c r="B8" s="41">
        <v>6.4</v>
      </c>
      <c r="C8" s="17">
        <v>6.8</v>
      </c>
    </row>
    <row r="9" spans="1:3" x14ac:dyDescent="0.25">
      <c r="A9" s="16"/>
      <c r="B9" s="18"/>
    </row>
    <row r="10" spans="1:3" x14ac:dyDescent="0.25">
      <c r="A10" s="16"/>
      <c r="B10" s="18"/>
    </row>
    <row r="11" spans="1:3" x14ac:dyDescent="0.25">
      <c r="A11" s="63" t="s">
        <v>140</v>
      </c>
      <c r="B11" s="18"/>
    </row>
    <row r="12" spans="1:3" x14ac:dyDescent="0.25">
      <c r="A12" s="9" t="s">
        <v>2</v>
      </c>
      <c r="B12" s="60" t="s">
        <v>1</v>
      </c>
      <c r="C12" s="60"/>
    </row>
    <row r="13" spans="1:3" x14ac:dyDescent="0.25">
      <c r="A13"/>
      <c r="B13" s="20">
        <v>2019</v>
      </c>
      <c r="C13" s="10">
        <v>2020</v>
      </c>
    </row>
    <row r="14" spans="1:3" x14ac:dyDescent="0.25">
      <c r="A14" s="19" t="s">
        <v>69</v>
      </c>
      <c r="B14" s="45">
        <v>91.82</v>
      </c>
      <c r="C14" s="46">
        <v>94.82</v>
      </c>
    </row>
    <row r="15" spans="1:3" x14ac:dyDescent="0.25">
      <c r="A15" s="19" t="s">
        <v>21</v>
      </c>
      <c r="B15" s="45">
        <v>73.78</v>
      </c>
      <c r="C15" s="46">
        <v>83.78</v>
      </c>
    </row>
    <row r="16" spans="1:3" x14ac:dyDescent="0.25">
      <c r="A16" s="19" t="s">
        <v>20</v>
      </c>
      <c r="B16" s="45">
        <v>70.3</v>
      </c>
      <c r="C16" s="46">
        <v>67.3</v>
      </c>
    </row>
    <row r="17" spans="1:3" x14ac:dyDescent="0.25">
      <c r="A17" s="44" t="s">
        <v>72</v>
      </c>
      <c r="B17" s="45" t="s">
        <v>49</v>
      </c>
      <c r="C17" s="46">
        <v>51.2</v>
      </c>
    </row>
    <row r="18" spans="1:3" x14ac:dyDescent="0.25">
      <c r="A18" s="19" t="s">
        <v>22</v>
      </c>
      <c r="B18" s="45">
        <v>54.71</v>
      </c>
      <c r="C18" s="46">
        <v>61.71</v>
      </c>
    </row>
    <row r="19" spans="1:3" x14ac:dyDescent="0.25">
      <c r="A19" s="19" t="s">
        <v>70</v>
      </c>
      <c r="B19" s="45">
        <v>14.77</v>
      </c>
      <c r="C19" s="46">
        <v>10</v>
      </c>
    </row>
    <row r="20" spans="1:3" x14ac:dyDescent="0.25">
      <c r="A20" s="19" t="s">
        <v>23</v>
      </c>
      <c r="B20" s="45">
        <v>8.23</v>
      </c>
      <c r="C20" s="46">
        <v>10</v>
      </c>
    </row>
    <row r="21" spans="1:3" x14ac:dyDescent="0.25">
      <c r="A21" s="19" t="s">
        <v>71</v>
      </c>
      <c r="B21" s="45">
        <v>4.57</v>
      </c>
      <c r="C21" s="46">
        <v>6</v>
      </c>
    </row>
    <row r="24" spans="1:3" x14ac:dyDescent="0.25">
      <c r="A24" s="63" t="s">
        <v>147</v>
      </c>
    </row>
    <row r="25" spans="1:3" x14ac:dyDescent="0.25">
      <c r="A25" s="9" t="s">
        <v>2</v>
      </c>
      <c r="B25" s="60" t="s">
        <v>1</v>
      </c>
      <c r="C25" s="60"/>
    </row>
    <row r="26" spans="1:3" x14ac:dyDescent="0.25">
      <c r="A26"/>
      <c r="B26" s="20">
        <v>2019</v>
      </c>
      <c r="C26" s="29">
        <v>2020</v>
      </c>
    </row>
    <row r="27" spans="1:3" x14ac:dyDescent="0.25">
      <c r="A27" s="44" t="s">
        <v>142</v>
      </c>
      <c r="B27" s="45">
        <v>71</v>
      </c>
      <c r="C27" s="46">
        <v>73</v>
      </c>
    </row>
    <row r="28" spans="1:3" x14ac:dyDescent="0.25">
      <c r="A28" s="44" t="s">
        <v>143</v>
      </c>
      <c r="B28" s="45">
        <v>80</v>
      </c>
      <c r="C28" s="46">
        <v>90</v>
      </c>
    </row>
    <row r="29" spans="1:3" x14ac:dyDescent="0.25">
      <c r="A29" s="44" t="s">
        <v>144</v>
      </c>
      <c r="B29" s="45">
        <v>82</v>
      </c>
      <c r="C29" s="46">
        <v>85</v>
      </c>
    </row>
    <row r="30" spans="1:3" x14ac:dyDescent="0.25">
      <c r="A30" s="64" t="s">
        <v>145</v>
      </c>
      <c r="B30" s="17">
        <v>90</v>
      </c>
      <c r="C30" s="17">
        <v>95</v>
      </c>
    </row>
    <row r="31" spans="1:3" x14ac:dyDescent="0.25">
      <c r="A31" s="65" t="s">
        <v>146</v>
      </c>
      <c r="B31" s="17">
        <v>21</v>
      </c>
      <c r="C31" s="17">
        <v>25</v>
      </c>
    </row>
    <row r="34" spans="1:1" x14ac:dyDescent="0.25">
      <c r="A34" s="65"/>
    </row>
  </sheetData>
  <mergeCells count="2">
    <mergeCell ref="B12:C12"/>
    <mergeCell ref="B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15" zoomScaleNormal="115" workbookViewId="0"/>
  </sheetViews>
  <sheetFormatPr defaultRowHeight="15" x14ac:dyDescent="0.25"/>
  <cols>
    <col min="1" max="1" width="69.140625" style="11" customWidth="1"/>
    <col min="2" max="16384" width="9.140625" style="11"/>
  </cols>
  <sheetData>
    <row r="1" spans="1:3" x14ac:dyDescent="0.25">
      <c r="A1" s="61" t="s">
        <v>141</v>
      </c>
    </row>
    <row r="2" spans="1:3" x14ac:dyDescent="0.25">
      <c r="A2" s="61" t="s">
        <v>148</v>
      </c>
    </row>
    <row r="3" spans="1:3" x14ac:dyDescent="0.25">
      <c r="A3" s="9" t="s">
        <v>2</v>
      </c>
      <c r="B3" s="13">
        <v>2019</v>
      </c>
      <c r="C3" s="13">
        <v>2020</v>
      </c>
    </row>
    <row r="5" spans="1:3" x14ac:dyDescent="0.25">
      <c r="A5" s="16" t="s">
        <v>64</v>
      </c>
      <c r="B5" s="42">
        <v>62.33</v>
      </c>
      <c r="C5" s="42">
        <f>B5-10</f>
        <v>52.33</v>
      </c>
    </row>
    <row r="6" spans="1:3" x14ac:dyDescent="0.25">
      <c r="A6" s="16" t="s">
        <v>65</v>
      </c>
      <c r="B6" s="42">
        <v>26.16</v>
      </c>
      <c r="C6" s="42">
        <f>B6+4</f>
        <v>30.16</v>
      </c>
    </row>
    <row r="7" spans="1:3" x14ac:dyDescent="0.25">
      <c r="A7" s="16" t="s">
        <v>66</v>
      </c>
      <c r="B7" s="42">
        <v>8.18</v>
      </c>
      <c r="C7" s="42">
        <v>12</v>
      </c>
    </row>
    <row r="8" spans="1:3" x14ac:dyDescent="0.25">
      <c r="A8" s="16" t="s">
        <v>67</v>
      </c>
      <c r="B8" s="42">
        <v>2.2599999999999998</v>
      </c>
      <c r="C8" s="42">
        <f>B8+2</f>
        <v>4.26</v>
      </c>
    </row>
    <row r="9" spans="1:3" x14ac:dyDescent="0.25">
      <c r="A9" s="16" t="s">
        <v>68</v>
      </c>
      <c r="B9" s="42">
        <v>1.08</v>
      </c>
      <c r="C9" s="17">
        <v>2</v>
      </c>
    </row>
    <row r="10" spans="1:3" x14ac:dyDescent="0.25">
      <c r="A10" s="16" t="s">
        <v>63</v>
      </c>
      <c r="B10" s="43">
        <v>3</v>
      </c>
      <c r="C10" s="40">
        <v>4.3</v>
      </c>
    </row>
    <row r="11" spans="1:3" x14ac:dyDescent="0.25">
      <c r="A11" s="16"/>
      <c r="B11" s="17"/>
      <c r="C11" s="17"/>
    </row>
    <row r="12" spans="1:3" x14ac:dyDescent="0.25">
      <c r="A12" s="63" t="s">
        <v>150</v>
      </c>
      <c r="B12" s="17"/>
      <c r="C12" s="17"/>
    </row>
    <row r="13" spans="1:3" x14ac:dyDescent="0.25">
      <c r="A13" s="9" t="s">
        <v>2</v>
      </c>
      <c r="B13" s="13">
        <v>2019</v>
      </c>
      <c r="C13" s="13">
        <v>2020</v>
      </c>
    </row>
    <row r="14" spans="1:3" x14ac:dyDescent="0.25">
      <c r="A14" s="62" t="s">
        <v>151</v>
      </c>
      <c r="B14" s="17">
        <v>90</v>
      </c>
      <c r="C14" s="17">
        <v>89</v>
      </c>
    </row>
    <row r="15" spans="1:3" x14ac:dyDescent="0.25">
      <c r="A15" s="62" t="s">
        <v>152</v>
      </c>
      <c r="B15" s="17">
        <v>89</v>
      </c>
      <c r="C15" s="17">
        <v>92</v>
      </c>
    </row>
    <row r="16" spans="1:3" x14ac:dyDescent="0.25">
      <c r="A16" s="62" t="s">
        <v>153</v>
      </c>
      <c r="B16" s="17">
        <v>77</v>
      </c>
      <c r="C16" s="17">
        <v>75</v>
      </c>
    </row>
    <row r="17" spans="1:3" x14ac:dyDescent="0.25">
      <c r="A17" s="66" t="s">
        <v>156</v>
      </c>
      <c r="B17" s="17">
        <v>76</v>
      </c>
      <c r="C17" s="17">
        <v>73</v>
      </c>
    </row>
    <row r="18" spans="1:3" x14ac:dyDescent="0.25">
      <c r="A18" s="62" t="s">
        <v>154</v>
      </c>
      <c r="B18" s="17">
        <v>50</v>
      </c>
      <c r="C18" s="17">
        <v>55</v>
      </c>
    </row>
    <row r="19" spans="1:3" x14ac:dyDescent="0.25">
      <c r="A19" s="62" t="s">
        <v>155</v>
      </c>
      <c r="B19" s="17">
        <v>45</v>
      </c>
      <c r="C19" s="17">
        <v>47</v>
      </c>
    </row>
    <row r="20" spans="1:3" x14ac:dyDescent="0.25">
      <c r="A20" s="62" t="s">
        <v>157</v>
      </c>
      <c r="B20" s="17">
        <v>32</v>
      </c>
      <c r="C20" s="17">
        <v>22</v>
      </c>
    </row>
    <row r="21" spans="1:3" x14ac:dyDescent="0.25">
      <c r="A21" s="62" t="s">
        <v>158</v>
      </c>
      <c r="B21" s="17">
        <v>22</v>
      </c>
      <c r="C21" s="17">
        <v>25</v>
      </c>
    </row>
    <row r="22" spans="1:3" x14ac:dyDescent="0.25">
      <c r="A22" s="62" t="s">
        <v>159</v>
      </c>
      <c r="B22" s="17">
        <v>20</v>
      </c>
      <c r="C22" s="17">
        <v>15</v>
      </c>
    </row>
    <row r="23" spans="1:3" x14ac:dyDescent="0.25">
      <c r="A23" s="16"/>
      <c r="B23" s="17"/>
      <c r="C23" s="17"/>
    </row>
    <row r="24" spans="1:3" x14ac:dyDescent="0.25">
      <c r="A24" s="63" t="s">
        <v>149</v>
      </c>
      <c r="B24" s="17"/>
      <c r="C24" s="17"/>
    </row>
    <row r="25" spans="1:3" x14ac:dyDescent="0.25">
      <c r="A25" s="9" t="s">
        <v>2</v>
      </c>
      <c r="B25" s="29">
        <v>2019</v>
      </c>
      <c r="C25" s="29">
        <v>2020</v>
      </c>
    </row>
    <row r="26" spans="1:3" x14ac:dyDescent="0.25">
      <c r="A26"/>
      <c r="B26"/>
      <c r="C26"/>
    </row>
    <row r="27" spans="1:3" ht="15.75" x14ac:dyDescent="0.25">
      <c r="A27" s="21" t="s">
        <v>74</v>
      </c>
      <c r="B27" s="47">
        <v>56</v>
      </c>
      <c r="C27" s="6">
        <v>57</v>
      </c>
    </row>
    <row r="28" spans="1:3" ht="31.5" x14ac:dyDescent="0.25">
      <c r="A28" s="21" t="s">
        <v>160</v>
      </c>
      <c r="B28" s="47">
        <v>53</v>
      </c>
      <c r="C28" s="6">
        <v>59</v>
      </c>
    </row>
    <row r="29" spans="1:3" ht="15.75" x14ac:dyDescent="0.25">
      <c r="A29" s="21" t="s">
        <v>73</v>
      </c>
      <c r="B29" s="47">
        <v>27.49</v>
      </c>
      <c r="C29" s="6">
        <v>26</v>
      </c>
    </row>
    <row r="30" spans="1:3" ht="15.75" x14ac:dyDescent="0.25">
      <c r="A30" s="21" t="s">
        <v>76</v>
      </c>
      <c r="B30" s="47">
        <v>18.329999999999998</v>
      </c>
      <c r="C30" s="6">
        <v>26</v>
      </c>
    </row>
    <row r="31" spans="1:3" ht="15.75" x14ac:dyDescent="0.25">
      <c r="A31" s="21" t="s">
        <v>75</v>
      </c>
      <c r="B31" s="47">
        <v>2.5499999999999998</v>
      </c>
      <c r="C31" s="6">
        <v>12</v>
      </c>
    </row>
    <row r="32" spans="1:3" ht="15.75" x14ac:dyDescent="0.25">
      <c r="A32" s="21" t="s">
        <v>77</v>
      </c>
      <c r="B32" s="47">
        <v>7.27</v>
      </c>
      <c r="C32" s="6">
        <v>10</v>
      </c>
    </row>
    <row r="33" spans="1:3" ht="15.75" x14ac:dyDescent="0.25">
      <c r="A33" s="21" t="s">
        <v>78</v>
      </c>
      <c r="B33" s="47">
        <v>8.7899999999999991</v>
      </c>
      <c r="C33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 - pls read</vt:lpstr>
      <vt:lpstr>Profile</vt:lpstr>
      <vt:lpstr>Brand Funnel</vt:lpstr>
      <vt:lpstr>Usage of e-wallet</vt:lpstr>
      <vt:lpstr>Source of Awareness</vt:lpstr>
      <vt:lpstr>Image</vt:lpstr>
      <vt:lpstr>Digital Media Habit</vt:lpstr>
      <vt:lpstr>Online shoping habit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Santosa, Erick</dc:creator>
  <cp:lastModifiedBy>Primadevi, Inggit</cp:lastModifiedBy>
  <dcterms:created xsi:type="dcterms:W3CDTF">2018-04-09T13:40:35Z</dcterms:created>
  <dcterms:modified xsi:type="dcterms:W3CDTF">2020-10-28T05:00:10Z</dcterms:modified>
</cp:coreProperties>
</file>