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  <sheet state="visible" name="Лист2" sheetId="2" r:id="rId4"/>
    <sheet state="visible" name="Лист3" sheetId="3" r:id="rId5"/>
  </sheets>
  <definedNames/>
  <calcPr/>
</workbook>
</file>

<file path=xl/sharedStrings.xml><?xml version="1.0" encoding="utf-8"?>
<sst xmlns="http://schemas.openxmlformats.org/spreadsheetml/2006/main" count="139" uniqueCount="114">
  <si>
    <t>12.04.02 ОПТОТЕХНИКА программа Оптические методы и технологии нано-и микроэлектроники</t>
  </si>
  <si>
    <t>Индекс</t>
  </si>
  <si>
    <t>Наименование</t>
  </si>
  <si>
    <t xml:space="preserve">Формы контроля </t>
  </si>
  <si>
    <t>Всего часов</t>
  </si>
  <si>
    <t>1 курс</t>
  </si>
  <si>
    <t>2 курс</t>
  </si>
  <si>
    <t>Всего лекц. часов</t>
  </si>
  <si>
    <t>Компетенции</t>
  </si>
  <si>
    <t>Экзамены</t>
  </si>
  <si>
    <t>Зачеты</t>
  </si>
  <si>
    <t>Зачеты с оц.</t>
  </si>
  <si>
    <t>Курс. работы</t>
  </si>
  <si>
    <t>Курс. проекты</t>
  </si>
  <si>
    <t>ЗЕТ</t>
  </si>
  <si>
    <t>в том числе</t>
  </si>
  <si>
    <t>1 семестр 17 недель)</t>
  </si>
  <si>
    <t>2 семестр (14 недель)</t>
  </si>
  <si>
    <t>3 семестр (17 недель)</t>
  </si>
  <si>
    <t xml:space="preserve">4 семестр </t>
  </si>
  <si>
    <t>Учебн.</t>
  </si>
  <si>
    <t>СРС</t>
  </si>
  <si>
    <t>Контр.</t>
  </si>
  <si>
    <t>Лек.</t>
  </si>
  <si>
    <t>Лаб.</t>
  </si>
  <si>
    <t>Пр.</t>
  </si>
  <si>
    <t>ЗЕ</t>
  </si>
  <si>
    <t>Дисциплины (модули)</t>
  </si>
  <si>
    <t xml:space="preserve">Базовая часть </t>
  </si>
  <si>
    <t>Д1</t>
  </si>
  <si>
    <t>История и методология оптотехники</t>
  </si>
  <si>
    <t>ОК-3; ПК-6, ПК-7, ПК-8, ПК-10, ПК-17</t>
  </si>
  <si>
    <t>Д2</t>
  </si>
  <si>
    <t>Информационные технологии в оптотехнике</t>
  </si>
  <si>
    <t>ОК-1; ОПК-1, ОПК-2, ОПК-3; ПК-2, ПК-6, ПК-7</t>
  </si>
  <si>
    <t>Д3</t>
  </si>
  <si>
    <t>Иностранный язык</t>
  </si>
  <si>
    <t>ОПК-3</t>
  </si>
  <si>
    <t>Д4</t>
  </si>
  <si>
    <t>Математические методы и моделирование в оптотехнике</t>
  </si>
  <si>
    <t>Вариативная часть</t>
  </si>
  <si>
    <t>ДВ1</t>
  </si>
  <si>
    <t>Компьютерные методы моделирования технологических процессов нано- и микроэлектроники</t>
  </si>
  <si>
    <t>ОК-1,ОК-3,ОПК-1,ОПК-3, ПК-6</t>
  </si>
  <si>
    <t>ДВ2</t>
  </si>
  <si>
    <t>современные материалы нано- и микроэлектроники</t>
  </si>
  <si>
    <t>ОПК-2, ПК-4, ПК-6, ПК-8</t>
  </si>
  <si>
    <t>ДВ3</t>
  </si>
  <si>
    <t>Технологическое оборудование нано-и микроэлектроники</t>
  </si>
  <si>
    <t>ДВ4</t>
  </si>
  <si>
    <t>Нанотехнологии</t>
  </si>
  <si>
    <t>ОПК-1, ОПК-2, ОПК-3, ПК-2, ПК-6, ПК-7, ПК-8, ПК-10, ПК-12</t>
  </si>
  <si>
    <t>ДВ5</t>
  </si>
  <si>
    <t>Научно-технический семинар</t>
  </si>
  <si>
    <t>ОК-1; ОПК-1; ПК-6, ПК-8</t>
  </si>
  <si>
    <t>ДВ6</t>
  </si>
  <si>
    <t>Технологии формирования топологических микроструктур</t>
  </si>
  <si>
    <t>ДВ7</t>
  </si>
  <si>
    <t>Компьютерные технологии проектирования и дизайна приборов нано - и микроэлектроники</t>
  </si>
  <si>
    <t>ОПК-1, ОПК-2, ОПК-3, ПК-3, ПК-6, ПК-7, ПК-8, ПК-10, ПК-12</t>
  </si>
  <si>
    <t>ДВ8</t>
  </si>
  <si>
    <t>Взаимодействие излучений и ускоренных частиц с материалами в процессах микро- и наноструктурирования</t>
  </si>
  <si>
    <t>ДВ9</t>
  </si>
  <si>
    <t>Оптические методы контроля материалов и структур</t>
  </si>
  <si>
    <t>ДВ10</t>
  </si>
  <si>
    <t>Физика и техника свободных поверхностей ,границ раздела и тонких слоев</t>
  </si>
  <si>
    <t>ОК-2, ОК-6, ОК-7, ОПК-1, ОПК-2, ОПК-3, ПК-1, ПК-3, ПК-5, ПК-13</t>
  </si>
  <si>
    <t>Дисциплины по выбору</t>
  </si>
  <si>
    <t>ДВВ.1.1</t>
  </si>
  <si>
    <t>Технологии вакуммной микроэлектроники,интегральной оптики,волоконо-оптических устройств</t>
  </si>
  <si>
    <t>ОК-1,ОК-3,ПК-10</t>
  </si>
  <si>
    <t xml:space="preserve">ДВВ.1.2 </t>
  </si>
  <si>
    <t>Информационные системы</t>
  </si>
  <si>
    <t>ОК-3, ПК-3, ПК-7, ОПК-2</t>
  </si>
  <si>
    <t>ДВВ.2.1</t>
  </si>
  <si>
    <t>Технологии микросистем</t>
  </si>
  <si>
    <t>ДВВ.2.2</t>
  </si>
  <si>
    <t>Проектирование в AutoCAD</t>
  </si>
  <si>
    <t xml:space="preserve">ОК-1, ОПК-2, ОПК-3, ПК-1, ПК-2, </t>
  </si>
  <si>
    <t>ДВВ.3.1</t>
  </si>
  <si>
    <t>Технологии планарной интегральной электроники</t>
  </si>
  <si>
    <t>ДВВ.3.2</t>
  </si>
  <si>
    <t>Специальные главы цифровой обработки изображения</t>
  </si>
  <si>
    <t>ОК-1; ОПК-1; ПК-6, ПК-7</t>
  </si>
  <si>
    <t>ДВВ.4.1</t>
  </si>
  <si>
    <t>Физические и химические процессы обработки(препарирования) в микротехнологиях</t>
  </si>
  <si>
    <t>ПК-2, ПК-3, ПК-17</t>
  </si>
  <si>
    <t>ДВВ.4.2</t>
  </si>
  <si>
    <t>Компьютерные технологии в науке и образовании</t>
  </si>
  <si>
    <t>ОК-1; ОПК-1, ОПК-2, ОПК-3; ПК-2, ПК-6</t>
  </si>
  <si>
    <t>Практики</t>
  </si>
  <si>
    <t>П1</t>
  </si>
  <si>
    <t>Производственная</t>
  </si>
  <si>
    <t>П2</t>
  </si>
  <si>
    <t>Научно- производственная</t>
  </si>
  <si>
    <t>Научно- исследовательская работа</t>
  </si>
  <si>
    <t>Государственная итоговая аттестация</t>
  </si>
  <si>
    <t>Подготовка и защита ВКР</t>
  </si>
  <si>
    <t>Госэкзамен (если есть)</t>
  </si>
  <si>
    <t>Всего по ОПОП</t>
  </si>
  <si>
    <t>Количество аудиторных часов в неделю</t>
  </si>
  <si>
    <t>Общее количество часов в неделю</t>
  </si>
  <si>
    <t>Количество зачетов</t>
  </si>
  <si>
    <t>Количество экзаменов</t>
  </si>
  <si>
    <t>Объем часов вариативной части</t>
  </si>
  <si>
    <t>Объем часов по выбору</t>
  </si>
  <si>
    <t>Проректор по учебной работе</t>
  </si>
  <si>
    <t>В.И.Обиденко</t>
  </si>
  <si>
    <t>Начальник учебного управления</t>
  </si>
  <si>
    <t>С.М.Горбенко</t>
  </si>
  <si>
    <t>Директор института</t>
  </si>
  <si>
    <t>А.В.Шабурова</t>
  </si>
  <si>
    <t>Заведующий кафедрой</t>
  </si>
  <si>
    <t>Д.В.Чесноков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</si>
</sst>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rgb="FF000000"/>
      <name val="Calibri"/>
    </font>
    <font>
      <b/>
      <sz val="11.0"/>
      <color rgb="FF000000"/>
      <name val="Calibri"/>
    </font>
    <font>
      <sz val="10.0"/>
      <color rgb="FF000000"/>
      <name val="Calibri"/>
    </font>
    <font/>
    <font>
      <sz val="9.0"/>
      <color rgb="FF000000"/>
      <name val="Calibri"/>
    </font>
    <font>
      <b/>
      <i/>
      <sz val="11.0"/>
      <color rgb="FF000000"/>
      <name val="Calibri"/>
    </font>
    <font>
      <sz val="11.0"/>
      <name val="Arimo"/>
    </font>
    <font>
      <sz val="11.0"/>
      <name val="Calibri"/>
    </font>
    <font>
      <i/>
      <sz val="11.0"/>
      <color rgb="FF000000"/>
      <name val="Calibri"/>
    </font>
    <font>
      <sz val="8.0"/>
      <color rgb="FF000000"/>
      <name val="Calibri"/>
    </font>
    <font>
      <b/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CC00"/>
        <bgColor rgb="FFFFCC00"/>
      </patternFill>
    </fill>
  </fills>
  <borders count="1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0" numFmtId="0" xfId="0" applyFont="1"/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0" fontId="0" numFmtId="0" xfId="0" applyAlignment="1" applyBorder="1" applyFont="1">
      <alignment horizontal="center"/>
    </xf>
    <xf borderId="1" fillId="0" fontId="0" numFmtId="0" xfId="0" applyAlignment="1" applyBorder="1" applyFont="1">
      <alignment horizontal="center" textRotation="90" vertical="center" wrapText="1"/>
    </xf>
    <xf borderId="1" fillId="0" fontId="0" numFmtId="0" xfId="0" applyAlignment="1" applyBorder="1" applyFont="1">
      <alignment horizontal="center" vertical="center" wrapText="1"/>
    </xf>
    <xf borderId="5" fillId="0" fontId="3" numFmtId="0" xfId="0" applyBorder="1" applyFont="1"/>
    <xf borderId="1" fillId="0" fontId="2" numFmtId="0" xfId="0" applyAlignment="1" applyBorder="1" applyFont="1">
      <alignment textRotation="90" wrapText="1"/>
    </xf>
    <xf borderId="1" fillId="0" fontId="0" numFmtId="0" xfId="0" applyAlignment="1" applyBorder="1" applyFont="1">
      <alignment textRotation="90" wrapText="1"/>
    </xf>
    <xf borderId="2" fillId="0" fontId="0" numFmtId="0" xfId="0" applyBorder="1" applyFont="1"/>
    <xf borderId="6" fillId="0" fontId="3" numFmtId="0" xfId="0" applyBorder="1" applyFont="1"/>
    <xf borderId="7" fillId="0" fontId="0" numFmtId="0" xfId="0" applyBorder="1" applyFont="1"/>
    <xf borderId="7" fillId="0" fontId="0" numFmtId="0" xfId="0" applyAlignment="1" applyBorder="1" applyFont="1">
      <alignment horizontal="center" textRotation="90"/>
    </xf>
    <xf borderId="7" fillId="0" fontId="0" numFmtId="0" xfId="0" applyBorder="1" applyFont="1"/>
    <xf borderId="7" fillId="0" fontId="1" numFmtId="0" xfId="0" applyAlignment="1" applyBorder="1" applyFont="1">
      <alignment wrapText="1"/>
    </xf>
    <xf borderId="7" fillId="0" fontId="2" numFmtId="0" xfId="0" applyBorder="1" applyFont="1"/>
    <xf borderId="7" fillId="2" fontId="4" numFmtId="0" xfId="0" applyBorder="1" applyFill="1" applyFont="1"/>
    <xf borderId="7" fillId="2" fontId="2" numFmtId="0" xfId="0" applyBorder="1" applyFont="1"/>
    <xf borderId="7" fillId="0" fontId="5" numFmtId="0" xfId="0" applyAlignment="1" applyBorder="1" applyFont="1">
      <alignment wrapText="1"/>
    </xf>
    <xf borderId="8" fillId="0" fontId="6" numFmtId="49" xfId="0" applyAlignment="1" applyBorder="1" applyFont="1" applyNumberFormat="1">
      <alignment horizontal="left" vertical="top" wrapText="1"/>
    </xf>
    <xf borderId="7" fillId="0" fontId="4" numFmtId="0" xfId="0" applyBorder="1" applyFont="1"/>
    <xf borderId="7" fillId="3" fontId="4" numFmtId="0" xfId="0" applyBorder="1" applyFill="1" applyFont="1"/>
    <xf borderId="9" fillId="0" fontId="0" numFmtId="49" xfId="0" applyAlignment="1" applyBorder="1" applyFont="1" applyNumberFormat="1">
      <alignment horizontal="left" vertical="top" wrapText="1"/>
    </xf>
    <xf borderId="10" fillId="0" fontId="6" numFmtId="49" xfId="0" applyAlignment="1" applyBorder="1" applyFont="1" applyNumberFormat="1">
      <alignment horizontal="left" vertical="top" wrapText="1"/>
    </xf>
    <xf borderId="10" fillId="0" fontId="0" numFmtId="49" xfId="0" applyAlignment="1" applyBorder="1" applyFont="1" applyNumberFormat="1">
      <alignment horizontal="left" vertical="top" wrapText="1"/>
    </xf>
    <xf borderId="11" fillId="0" fontId="6" numFmtId="49" xfId="0" applyAlignment="1" applyBorder="1" applyFont="1" applyNumberFormat="1">
      <alignment horizontal="left" vertical="top" wrapText="1"/>
    </xf>
    <xf borderId="7" fillId="0" fontId="0" numFmtId="0" xfId="0" applyAlignment="1" applyBorder="1" applyFont="1">
      <alignment horizontal="right" wrapText="1"/>
    </xf>
    <xf borderId="7" fillId="4" fontId="4" numFmtId="0" xfId="0" applyBorder="1" applyFill="1" applyFont="1"/>
    <xf borderId="9" fillId="0" fontId="6" numFmtId="49" xfId="0" applyAlignment="1" applyBorder="1" applyFont="1" applyNumberFormat="1">
      <alignment horizontal="left" vertical="top" wrapText="1"/>
    </xf>
    <xf borderId="7" fillId="0" fontId="2" numFmtId="0" xfId="0" applyAlignment="1" applyBorder="1" applyFont="1">
      <alignment wrapText="1"/>
    </xf>
    <xf borderId="10" fillId="0" fontId="7" numFmtId="49" xfId="0" applyAlignment="1" applyBorder="1" applyFont="1" applyNumberFormat="1">
      <alignment horizontal="left" vertical="top" wrapText="1"/>
    </xf>
    <xf borderId="7" fillId="0" fontId="8" numFmtId="0" xfId="0" applyAlignment="1" applyBorder="1" applyFont="1">
      <alignment wrapText="1"/>
    </xf>
    <xf borderId="7" fillId="0" fontId="0" numFmtId="0" xfId="0" applyAlignment="1" applyBorder="1" applyFont="1">
      <alignment wrapText="1"/>
    </xf>
    <xf borderId="7" fillId="0" fontId="2" numFmtId="0" xfId="0" applyAlignment="1" applyBorder="1" applyFont="1">
      <alignment horizontal="left" vertical="center"/>
    </xf>
    <xf borderId="12" fillId="0" fontId="6" numFmtId="49" xfId="0" applyAlignment="1" applyBorder="1" applyFont="1" applyNumberFormat="1">
      <alignment horizontal="left" vertical="top" wrapText="1"/>
    </xf>
    <xf borderId="7" fillId="2" fontId="9" numFmtId="0" xfId="0" applyBorder="1" applyFont="1"/>
    <xf borderId="7" fillId="0" fontId="5" numFmtId="0" xfId="0" applyAlignment="1" applyBorder="1" applyFont="1">
      <alignment horizontal="right"/>
    </xf>
    <xf borderId="7" fillId="5" fontId="10" numFmtId="0" xfId="0" applyBorder="1" applyFill="1" applyFont="1"/>
    <xf borderId="2" fillId="0" fontId="0" numFmtId="0" xfId="0" applyAlignment="1" applyBorder="1" applyFont="1">
      <alignment wrapText="1"/>
    </xf>
    <xf borderId="7" fillId="0" fontId="2" numFmtId="0" xfId="0" applyAlignment="1" applyBorder="1" applyFont="1">
      <alignment horizontal="center"/>
    </xf>
    <xf borderId="2" fillId="5" fontId="2" numFmtId="164" xfId="0" applyAlignment="1" applyBorder="1" applyFont="1" applyNumberFormat="1">
      <alignment horizont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88"/>
    <col customWidth="1" min="2" max="2" width="23.75"/>
    <col customWidth="1" min="3" max="3" width="3.38"/>
    <col customWidth="1" min="4" max="4" width="3.13"/>
    <col customWidth="1" min="5" max="6" width="3.38"/>
    <col customWidth="1" min="7" max="8" width="3.63"/>
    <col customWidth="1" min="9" max="9" width="3.25"/>
    <col customWidth="1" min="10" max="10" width="4.88"/>
    <col customWidth="1" min="11" max="32" width="3.25"/>
    <col customWidth="1" min="33" max="33" width="4.0"/>
    <col customWidth="1" min="34" max="35" width="3.25"/>
    <col customWidth="1" min="36" max="36" width="5.5"/>
    <col customWidth="1" min="37" max="37" width="13.63"/>
    <col customWidth="1" min="38" max="38" width="7.0"/>
    <col customWidth="1" min="39" max="39" width="10.38"/>
  </cols>
  <sheetData>
    <row r="1">
      <c r="A1" s="1" t="s">
        <v>0</v>
      </c>
      <c r="AK1" s="2"/>
      <c r="AM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M2" s="2"/>
    </row>
    <row r="3">
      <c r="A3" s="3" t="s">
        <v>1</v>
      </c>
      <c r="B3" s="4" t="s">
        <v>2</v>
      </c>
      <c r="C3" s="5" t="s">
        <v>3</v>
      </c>
      <c r="D3" s="6"/>
      <c r="E3" s="6"/>
      <c r="F3" s="6"/>
      <c r="G3" s="7"/>
      <c r="H3" s="8" t="s">
        <v>4</v>
      </c>
      <c r="I3" s="6"/>
      <c r="J3" s="6"/>
      <c r="K3" s="7"/>
      <c r="L3" s="8" t="s">
        <v>5</v>
      </c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8" t="s">
        <v>6</v>
      </c>
      <c r="Y3" s="6"/>
      <c r="Z3" s="6"/>
      <c r="AA3" s="6"/>
      <c r="AB3" s="6"/>
      <c r="AC3" s="6"/>
      <c r="AD3" s="6"/>
      <c r="AE3" s="6"/>
      <c r="AF3" s="6"/>
      <c r="AG3" s="6"/>
      <c r="AH3" s="6"/>
      <c r="AI3" s="7"/>
      <c r="AJ3" s="9" t="s">
        <v>7</v>
      </c>
      <c r="AK3" s="10" t="s">
        <v>8</v>
      </c>
      <c r="AM3" s="2"/>
    </row>
    <row r="4">
      <c r="A4" s="11"/>
      <c r="B4" s="11"/>
      <c r="C4" s="12" t="s">
        <v>9</v>
      </c>
      <c r="D4" s="12" t="s">
        <v>10</v>
      </c>
      <c r="E4" s="12" t="s">
        <v>11</v>
      </c>
      <c r="F4" s="12" t="s">
        <v>12</v>
      </c>
      <c r="G4" s="12" t="s">
        <v>13</v>
      </c>
      <c r="H4" s="13" t="s">
        <v>14</v>
      </c>
      <c r="I4" s="14" t="s">
        <v>15</v>
      </c>
      <c r="J4" s="6"/>
      <c r="K4" s="7"/>
      <c r="L4" s="8" t="s">
        <v>16</v>
      </c>
      <c r="M4" s="6"/>
      <c r="N4" s="6"/>
      <c r="O4" s="6"/>
      <c r="P4" s="6"/>
      <c r="Q4" s="7"/>
      <c r="R4" s="8" t="s">
        <v>17</v>
      </c>
      <c r="S4" s="6"/>
      <c r="T4" s="6"/>
      <c r="U4" s="6"/>
      <c r="V4" s="6"/>
      <c r="W4" s="7"/>
      <c r="X4" s="8" t="s">
        <v>18</v>
      </c>
      <c r="Y4" s="6"/>
      <c r="Z4" s="6"/>
      <c r="AA4" s="6"/>
      <c r="AB4" s="6"/>
      <c r="AC4" s="7"/>
      <c r="AD4" s="8" t="s">
        <v>19</v>
      </c>
      <c r="AE4" s="6"/>
      <c r="AF4" s="6"/>
      <c r="AG4" s="6"/>
      <c r="AH4" s="6"/>
      <c r="AI4" s="7"/>
      <c r="AJ4" s="11"/>
      <c r="AK4" s="11"/>
      <c r="AM4" s="2"/>
    </row>
    <row r="5" ht="54.0" customHeight="1">
      <c r="A5" s="15"/>
      <c r="B5" s="15"/>
      <c r="C5" s="15"/>
      <c r="D5" s="15"/>
      <c r="E5" s="15"/>
      <c r="F5" s="15"/>
      <c r="G5" s="15"/>
      <c r="H5" s="15"/>
      <c r="I5" s="16" t="s">
        <v>20</v>
      </c>
      <c r="J5" s="16" t="s">
        <v>21</v>
      </c>
      <c r="K5" s="16" t="s">
        <v>22</v>
      </c>
      <c r="L5" s="17" t="s">
        <v>23</v>
      </c>
      <c r="M5" s="17" t="s">
        <v>24</v>
      </c>
      <c r="N5" s="17" t="s">
        <v>25</v>
      </c>
      <c r="O5" s="17" t="s">
        <v>21</v>
      </c>
      <c r="P5" s="17" t="s">
        <v>22</v>
      </c>
      <c r="Q5" s="17" t="s">
        <v>26</v>
      </c>
      <c r="R5" s="17" t="s">
        <v>23</v>
      </c>
      <c r="S5" s="17" t="s">
        <v>24</v>
      </c>
      <c r="T5" s="17" t="s">
        <v>25</v>
      </c>
      <c r="U5" s="17" t="s">
        <v>21</v>
      </c>
      <c r="V5" s="17" t="s">
        <v>22</v>
      </c>
      <c r="W5" s="17" t="s">
        <v>26</v>
      </c>
      <c r="X5" s="17" t="s">
        <v>23</v>
      </c>
      <c r="Y5" s="17" t="s">
        <v>24</v>
      </c>
      <c r="Z5" s="17" t="s">
        <v>25</v>
      </c>
      <c r="AA5" s="17" t="s">
        <v>21</v>
      </c>
      <c r="AB5" s="17" t="s">
        <v>22</v>
      </c>
      <c r="AC5" s="17" t="s">
        <v>26</v>
      </c>
      <c r="AD5" s="17" t="s">
        <v>23</v>
      </c>
      <c r="AE5" s="17" t="s">
        <v>24</v>
      </c>
      <c r="AF5" s="17" t="s">
        <v>25</v>
      </c>
      <c r="AG5" s="17" t="s">
        <v>21</v>
      </c>
      <c r="AH5" s="17" t="s">
        <v>22</v>
      </c>
      <c r="AI5" s="17" t="s">
        <v>26</v>
      </c>
      <c r="AJ5" s="15"/>
      <c r="AK5" s="15"/>
      <c r="AM5" s="2"/>
    </row>
    <row r="6">
      <c r="A6" s="18"/>
      <c r="B6" s="19" t="s">
        <v>27</v>
      </c>
      <c r="C6" s="20"/>
      <c r="D6" s="20"/>
      <c r="E6" s="20"/>
      <c r="F6" s="20"/>
      <c r="G6" s="20"/>
      <c r="H6" s="21" t="str">
        <f t="shared" ref="H6:AJ6" si="1">H7+H13</f>
        <v>62</v>
      </c>
      <c r="I6" s="21" t="str">
        <f t="shared" si="1"/>
        <v>302</v>
      </c>
      <c r="J6" s="21" t="str">
        <f t="shared" si="1"/>
        <v>1078</v>
      </c>
      <c r="K6" s="21" t="str">
        <f t="shared" si="1"/>
        <v>324</v>
      </c>
      <c r="L6" s="21" t="str">
        <f t="shared" si="1"/>
        <v>85</v>
      </c>
      <c r="M6" s="21" t="str">
        <f t="shared" si="1"/>
        <v>0</v>
      </c>
      <c r="N6" s="21" t="str">
        <f t="shared" si="1"/>
        <v>306</v>
      </c>
      <c r="O6" s="21" t="str">
        <f t="shared" si="1"/>
        <v>509</v>
      </c>
      <c r="P6" s="21" t="str">
        <f t="shared" si="1"/>
        <v>108</v>
      </c>
      <c r="Q6" s="21" t="str">
        <f t="shared" si="1"/>
        <v>28</v>
      </c>
      <c r="R6" s="21" t="str">
        <f t="shared" si="1"/>
        <v>56</v>
      </c>
      <c r="S6" s="21" t="str">
        <f t="shared" si="1"/>
        <v>0</v>
      </c>
      <c r="T6" s="21" t="str">
        <f t="shared" si="1"/>
        <v>196</v>
      </c>
      <c r="U6" s="21" t="str">
        <f t="shared" si="1"/>
        <v>360</v>
      </c>
      <c r="V6" s="21" t="str">
        <f t="shared" si="1"/>
        <v>72</v>
      </c>
      <c r="W6" s="21" t="str">
        <f t="shared" si="1"/>
        <v>19</v>
      </c>
      <c r="X6" s="21" t="str">
        <f t="shared" si="1"/>
        <v>0</v>
      </c>
      <c r="Y6" s="21" t="str">
        <f t="shared" si="1"/>
        <v>0</v>
      </c>
      <c r="Z6" s="21" t="str">
        <f t="shared" si="1"/>
        <v>187</v>
      </c>
      <c r="AA6" s="21" t="str">
        <f t="shared" si="1"/>
        <v>209</v>
      </c>
      <c r="AB6" s="21" t="str">
        <f t="shared" si="1"/>
        <v>144</v>
      </c>
      <c r="AC6" s="21" t="str">
        <f t="shared" si="1"/>
        <v>15</v>
      </c>
      <c r="AD6" s="21" t="str">
        <f t="shared" si="1"/>
        <v>0</v>
      </c>
      <c r="AE6" s="21" t="str">
        <f t="shared" si="1"/>
        <v>0</v>
      </c>
      <c r="AF6" s="21" t="str">
        <f t="shared" si="1"/>
        <v>0</v>
      </c>
      <c r="AG6" s="21" t="str">
        <f t="shared" si="1"/>
        <v>0</v>
      </c>
      <c r="AH6" s="21" t="str">
        <f t="shared" si="1"/>
        <v>0</v>
      </c>
      <c r="AI6" s="21" t="str">
        <f t="shared" si="1"/>
        <v>0</v>
      </c>
      <c r="AJ6" s="22" t="str">
        <f t="shared" si="1"/>
        <v>141</v>
      </c>
      <c r="AK6" s="20"/>
      <c r="AM6" s="2"/>
    </row>
    <row r="7" ht="15.75" customHeight="1">
      <c r="A7" s="18"/>
      <c r="B7" s="23" t="s">
        <v>28</v>
      </c>
      <c r="C7" s="20"/>
      <c r="D7" s="20"/>
      <c r="E7" s="20"/>
      <c r="F7" s="20"/>
      <c r="G7" s="20"/>
      <c r="H7" s="21" t="str">
        <f t="shared" ref="H7:K7" si="2">SUM(H8:H12)</f>
        <v>17</v>
      </c>
      <c r="I7" s="21" t="str">
        <f t="shared" si="2"/>
        <v>195</v>
      </c>
      <c r="J7" s="21" t="str">
        <f t="shared" si="2"/>
        <v>345</v>
      </c>
      <c r="K7" s="21" t="str">
        <f t="shared" si="2"/>
        <v>72</v>
      </c>
      <c r="L7" s="21" t="str">
        <f t="shared" ref="L7:AI7" si="3">SUM(L8:L11)</f>
        <v>34</v>
      </c>
      <c r="M7" s="21" t="str">
        <f t="shared" si="3"/>
        <v>0</v>
      </c>
      <c r="N7" s="21" t="str">
        <f t="shared" si="3"/>
        <v>119</v>
      </c>
      <c r="O7" s="21" t="str">
        <f t="shared" si="3"/>
        <v>279</v>
      </c>
      <c r="P7" s="21" t="str">
        <f t="shared" si="3"/>
        <v>36</v>
      </c>
      <c r="Q7" s="21" t="str">
        <f t="shared" si="3"/>
        <v>13</v>
      </c>
      <c r="R7" s="21" t="str">
        <f t="shared" si="3"/>
        <v>0</v>
      </c>
      <c r="S7" s="21" t="str">
        <f t="shared" si="3"/>
        <v>0</v>
      </c>
      <c r="T7" s="21" t="str">
        <f t="shared" si="3"/>
        <v>42</v>
      </c>
      <c r="U7" s="21" t="str">
        <f t="shared" si="3"/>
        <v>66</v>
      </c>
      <c r="V7" s="21" t="str">
        <f t="shared" si="3"/>
        <v>36</v>
      </c>
      <c r="W7" s="21" t="str">
        <f t="shared" si="3"/>
        <v>4</v>
      </c>
      <c r="X7" s="21" t="str">
        <f t="shared" si="3"/>
        <v>0</v>
      </c>
      <c r="Y7" s="21" t="str">
        <f t="shared" si="3"/>
        <v>0</v>
      </c>
      <c r="Z7" s="21" t="str">
        <f t="shared" si="3"/>
        <v>0</v>
      </c>
      <c r="AA7" s="21" t="str">
        <f t="shared" si="3"/>
        <v>0</v>
      </c>
      <c r="AB7" s="21" t="str">
        <f t="shared" si="3"/>
        <v>0</v>
      </c>
      <c r="AC7" s="21" t="str">
        <f t="shared" si="3"/>
        <v>0</v>
      </c>
      <c r="AD7" s="21" t="str">
        <f t="shared" si="3"/>
        <v>0</v>
      </c>
      <c r="AE7" s="21" t="str">
        <f t="shared" si="3"/>
        <v>0</v>
      </c>
      <c r="AF7" s="21" t="str">
        <f t="shared" si="3"/>
        <v>0</v>
      </c>
      <c r="AG7" s="21" t="str">
        <f t="shared" si="3"/>
        <v>0</v>
      </c>
      <c r="AH7" s="21" t="str">
        <f t="shared" si="3"/>
        <v>0</v>
      </c>
      <c r="AI7" s="21" t="str">
        <f t="shared" si="3"/>
        <v>0</v>
      </c>
      <c r="AJ7" s="22" t="str">
        <f t="shared" ref="AJ7:AJ11" si="5">L7+R7+X7+AD7</f>
        <v>34</v>
      </c>
      <c r="AK7" s="20"/>
      <c r="AM7" s="2"/>
    </row>
    <row r="8" ht="45.75" customHeight="1">
      <c r="A8" s="18" t="s">
        <v>29</v>
      </c>
      <c r="B8" s="24" t="s">
        <v>30</v>
      </c>
      <c r="C8" s="20"/>
      <c r="D8" s="20"/>
      <c r="E8" s="20">
        <v>1.0</v>
      </c>
      <c r="F8" s="20"/>
      <c r="G8" s="20"/>
      <c r="H8" s="21" t="str">
        <f t="shared" ref="H8:H11" si="6">Q8+W8+AC8+AI8</f>
        <v>4</v>
      </c>
      <c r="I8" s="21" t="str">
        <f>SUM(L8,M8,R8:S8,X8:Y8,AD8:AE8,N8)</f>
        <v>51</v>
      </c>
      <c r="J8" s="21" t="str">
        <f t="shared" ref="J8:K8" si="4">O8+U8+AA8+AG8</f>
        <v>93</v>
      </c>
      <c r="K8" s="21" t="str">
        <f t="shared" si="4"/>
        <v>0</v>
      </c>
      <c r="L8" s="25">
        <v>17.0</v>
      </c>
      <c r="M8" s="25"/>
      <c r="N8" s="26">
        <v>34.0</v>
      </c>
      <c r="O8" s="25">
        <v>93.0</v>
      </c>
      <c r="P8" s="25"/>
      <c r="Q8" s="21" t="str">
        <f t="shared" ref="Q8:Q11" si="8">SUM(L8:P8)/36</f>
        <v>4</v>
      </c>
      <c r="R8" s="25"/>
      <c r="S8" s="25"/>
      <c r="T8" s="25"/>
      <c r="U8" s="25"/>
      <c r="V8" s="25"/>
      <c r="W8" s="21" t="str">
        <f t="shared" ref="W8:W11" si="9">SUM(R8:V8)/36</f>
        <v>0</v>
      </c>
      <c r="X8" s="25"/>
      <c r="Y8" s="25"/>
      <c r="Z8" s="25"/>
      <c r="AA8" s="25"/>
      <c r="AB8" s="25"/>
      <c r="AC8" s="21" t="str">
        <f t="shared" ref="AC8:AC11" si="10">SUM(X8:AB8)/36</f>
        <v>0</v>
      </c>
      <c r="AD8" s="25"/>
      <c r="AE8" s="25"/>
      <c r="AF8" s="25"/>
      <c r="AG8" s="25"/>
      <c r="AH8" s="25"/>
      <c r="AI8" s="21" t="str">
        <f t="shared" ref="AI8:AI11" si="11">SUM(AD8:AH8)/36</f>
        <v>0</v>
      </c>
      <c r="AJ8" s="22" t="str">
        <f t="shared" si="5"/>
        <v>17</v>
      </c>
      <c r="AK8" s="27" t="s">
        <v>31</v>
      </c>
      <c r="AM8" s="2"/>
    </row>
    <row r="9" ht="63.0" customHeight="1">
      <c r="A9" s="18" t="s">
        <v>32</v>
      </c>
      <c r="B9" s="24" t="s">
        <v>33</v>
      </c>
      <c r="C9" s="20">
        <v>2.0</v>
      </c>
      <c r="D9" s="20"/>
      <c r="E9" s="20"/>
      <c r="F9" s="20"/>
      <c r="G9" s="20"/>
      <c r="H9" s="21" t="str">
        <f t="shared" si="6"/>
        <v>4</v>
      </c>
      <c r="I9" s="21" t="str">
        <f>SUM(L9,M9,R9:S9,X9:Y9,AD9:AE9,N9,T9)</f>
        <v>42</v>
      </c>
      <c r="J9" s="21" t="str">
        <f t="shared" ref="J9:K9" si="7">O9+U9+AA9+AG9</f>
        <v>66</v>
      </c>
      <c r="K9" s="21" t="str">
        <f t="shared" si="7"/>
        <v>36</v>
      </c>
      <c r="L9" s="25"/>
      <c r="M9" s="25"/>
      <c r="N9" s="25"/>
      <c r="O9" s="25"/>
      <c r="P9" s="25"/>
      <c r="Q9" s="21" t="str">
        <f t="shared" si="8"/>
        <v>0</v>
      </c>
      <c r="R9" s="26"/>
      <c r="S9" s="26"/>
      <c r="T9" s="26">
        <v>42.0</v>
      </c>
      <c r="U9" s="26">
        <v>66.0</v>
      </c>
      <c r="V9" s="26">
        <v>36.0</v>
      </c>
      <c r="W9" s="21" t="str">
        <f t="shared" si="9"/>
        <v>4</v>
      </c>
      <c r="X9" s="25"/>
      <c r="Y9" s="25"/>
      <c r="Z9" s="25"/>
      <c r="AA9" s="25"/>
      <c r="AB9" s="25"/>
      <c r="AC9" s="21" t="str">
        <f t="shared" si="10"/>
        <v>0</v>
      </c>
      <c r="AD9" s="25"/>
      <c r="AE9" s="25"/>
      <c r="AF9" s="25"/>
      <c r="AG9" s="25"/>
      <c r="AH9" s="25"/>
      <c r="AI9" s="21" t="str">
        <f t="shared" si="11"/>
        <v>0</v>
      </c>
      <c r="AJ9" s="22" t="str">
        <f t="shared" si="5"/>
        <v>0</v>
      </c>
      <c r="AK9" s="27" t="s">
        <v>34</v>
      </c>
      <c r="AM9" s="2"/>
    </row>
    <row r="10" ht="21.0" customHeight="1">
      <c r="A10" s="18" t="s">
        <v>35</v>
      </c>
      <c r="B10" s="28" t="s">
        <v>36</v>
      </c>
      <c r="C10" s="20"/>
      <c r="D10" s="20">
        <v>1.0</v>
      </c>
      <c r="E10" s="20"/>
      <c r="F10" s="20"/>
      <c r="G10" s="20"/>
      <c r="H10" s="21" t="str">
        <f t="shared" si="6"/>
        <v>3</v>
      </c>
      <c r="I10" s="21" t="str">
        <f>SUM(L10,M10,R10:S10,X10:Y10,AD10:AE10,N10,T10,Z10,AF10)</f>
        <v>51</v>
      </c>
      <c r="J10" s="21" t="str">
        <f t="shared" ref="J10:K10" si="12">O10+U10+AA10+AG10</f>
        <v>57</v>
      </c>
      <c r="K10" s="21" t="str">
        <f t="shared" si="12"/>
        <v>0</v>
      </c>
      <c r="L10" s="25"/>
      <c r="M10" s="25"/>
      <c r="N10" s="25">
        <v>51.0</v>
      </c>
      <c r="O10" s="25">
        <v>57.0</v>
      </c>
      <c r="P10" s="25"/>
      <c r="Q10" s="21" t="str">
        <f t="shared" si="8"/>
        <v>3</v>
      </c>
      <c r="R10" s="26"/>
      <c r="S10" s="26"/>
      <c r="T10" s="25"/>
      <c r="U10" s="25"/>
      <c r="V10" s="25"/>
      <c r="W10" s="21" t="str">
        <f t="shared" si="9"/>
        <v>0</v>
      </c>
      <c r="X10" s="25"/>
      <c r="Y10" s="25"/>
      <c r="Z10" s="25"/>
      <c r="AA10" s="25"/>
      <c r="AB10" s="25"/>
      <c r="AC10" s="21" t="str">
        <f t="shared" si="10"/>
        <v>0</v>
      </c>
      <c r="AD10" s="25"/>
      <c r="AE10" s="25"/>
      <c r="AF10" s="25"/>
      <c r="AG10" s="25"/>
      <c r="AH10" s="25"/>
      <c r="AI10" s="21" t="str">
        <f t="shared" si="11"/>
        <v>0</v>
      </c>
      <c r="AJ10" s="22" t="str">
        <f t="shared" si="5"/>
        <v>0</v>
      </c>
      <c r="AK10" s="29" t="s">
        <v>37</v>
      </c>
      <c r="AM10" s="2"/>
    </row>
    <row r="11" ht="60.75" customHeight="1">
      <c r="A11" s="18" t="s">
        <v>38</v>
      </c>
      <c r="B11" s="30" t="s">
        <v>39</v>
      </c>
      <c r="C11" s="20">
        <v>1.0</v>
      </c>
      <c r="D11" s="20"/>
      <c r="E11" s="20"/>
      <c r="F11" s="20"/>
      <c r="G11" s="20"/>
      <c r="H11" s="21" t="str">
        <f t="shared" si="6"/>
        <v>6</v>
      </c>
      <c r="I11" s="21" t="str">
        <f>SUM(L11,M11,R11:S11,X11:Y11,AD11:AE11,N11)</f>
        <v>51</v>
      </c>
      <c r="J11" s="21" t="str">
        <f t="shared" ref="J11:K11" si="13">O11+U11+AA11+AG11</f>
        <v>129</v>
      </c>
      <c r="K11" s="21" t="str">
        <f t="shared" si="13"/>
        <v>36</v>
      </c>
      <c r="L11" s="25">
        <v>17.0</v>
      </c>
      <c r="M11" s="26"/>
      <c r="N11" s="25">
        <v>34.0</v>
      </c>
      <c r="O11" s="25">
        <v>129.0</v>
      </c>
      <c r="P11" s="25">
        <v>36.0</v>
      </c>
      <c r="Q11" s="21" t="str">
        <f t="shared" si="8"/>
        <v>6</v>
      </c>
      <c r="R11" s="25"/>
      <c r="S11" s="25"/>
      <c r="T11" s="25"/>
      <c r="U11" s="25"/>
      <c r="V11" s="25"/>
      <c r="W11" s="21" t="str">
        <f t="shared" si="9"/>
        <v>0</v>
      </c>
      <c r="X11" s="25"/>
      <c r="Y11" s="25"/>
      <c r="Z11" s="25"/>
      <c r="AA11" s="25"/>
      <c r="AB11" s="25"/>
      <c r="AC11" s="21" t="str">
        <f t="shared" si="10"/>
        <v>0</v>
      </c>
      <c r="AD11" s="25"/>
      <c r="AE11" s="25"/>
      <c r="AF11" s="25"/>
      <c r="AG11" s="25"/>
      <c r="AH11" s="25"/>
      <c r="AI11" s="21" t="str">
        <f t="shared" si="11"/>
        <v>0</v>
      </c>
      <c r="AJ11" s="22" t="str">
        <f t="shared" si="5"/>
        <v>17</v>
      </c>
      <c r="AK11" s="29" t="s">
        <v>34</v>
      </c>
      <c r="AM11" s="2"/>
    </row>
    <row r="12">
      <c r="A12" s="18"/>
      <c r="B12" s="31"/>
      <c r="C12" s="20"/>
      <c r="D12" s="20"/>
      <c r="E12" s="20"/>
      <c r="F12" s="20"/>
      <c r="G12" s="20"/>
      <c r="H12" s="32"/>
      <c r="I12" s="32"/>
      <c r="J12" s="32"/>
      <c r="K12" s="32"/>
      <c r="L12" s="25"/>
      <c r="M12" s="25"/>
      <c r="N12" s="25"/>
      <c r="O12" s="25"/>
      <c r="P12" s="25"/>
      <c r="Q12" s="32"/>
      <c r="R12" s="25"/>
      <c r="S12" s="25"/>
      <c r="T12" s="25"/>
      <c r="U12" s="25"/>
      <c r="V12" s="25"/>
      <c r="W12" s="32"/>
      <c r="X12" s="25"/>
      <c r="Y12" s="25"/>
      <c r="Z12" s="25"/>
      <c r="AA12" s="25"/>
      <c r="AB12" s="25"/>
      <c r="AC12" s="32"/>
      <c r="AD12" s="25"/>
      <c r="AE12" s="25"/>
      <c r="AF12" s="25"/>
      <c r="AG12" s="25"/>
      <c r="AH12" s="25"/>
      <c r="AI12" s="32"/>
      <c r="AJ12" s="20"/>
      <c r="AK12" s="20"/>
      <c r="AM12" s="2"/>
    </row>
    <row r="13" ht="15.75" customHeight="1">
      <c r="A13" s="18"/>
      <c r="B13" s="23" t="s">
        <v>40</v>
      </c>
      <c r="C13" s="20"/>
      <c r="D13" s="20"/>
      <c r="E13" s="20"/>
      <c r="F13" s="20"/>
      <c r="G13" s="20"/>
      <c r="H13" s="21" t="str">
        <f t="shared" ref="H13:H26" si="16">Q13+W13+AC13+AI13</f>
        <v>45</v>
      </c>
      <c r="I13" s="21" t="str">
        <f>SUM(L13,M13,R13:S13,X13:Y13,AD13:AE13)</f>
        <v>107</v>
      </c>
      <c r="J13" s="21" t="str">
        <f t="shared" ref="J13:K13" si="14">O13+U13+AA13+AG13</f>
        <v>733</v>
      </c>
      <c r="K13" s="21" t="str">
        <f t="shared" si="14"/>
        <v>252</v>
      </c>
      <c r="L13" s="21" t="str">
        <f t="shared" ref="L13:AJ13" si="15">SUM(L14:L23)+SUM(L25:L39)/2</f>
        <v>51</v>
      </c>
      <c r="M13" s="21" t="str">
        <f t="shared" si="15"/>
        <v>0</v>
      </c>
      <c r="N13" s="21" t="str">
        <f t="shared" si="15"/>
        <v>187</v>
      </c>
      <c r="O13" s="21" t="str">
        <f t="shared" si="15"/>
        <v>230</v>
      </c>
      <c r="P13" s="21" t="str">
        <f t="shared" si="15"/>
        <v>72</v>
      </c>
      <c r="Q13" s="21" t="str">
        <f t="shared" si="15"/>
        <v>15</v>
      </c>
      <c r="R13" s="21" t="str">
        <f t="shared" si="15"/>
        <v>56</v>
      </c>
      <c r="S13" s="21" t="str">
        <f t="shared" si="15"/>
        <v>0</v>
      </c>
      <c r="T13" s="21" t="str">
        <f t="shared" si="15"/>
        <v>154</v>
      </c>
      <c r="U13" s="21" t="str">
        <f t="shared" si="15"/>
        <v>294</v>
      </c>
      <c r="V13" s="21" t="str">
        <f t="shared" si="15"/>
        <v>36</v>
      </c>
      <c r="W13" s="21" t="str">
        <f t="shared" si="15"/>
        <v>15</v>
      </c>
      <c r="X13" s="21" t="str">
        <f t="shared" si="15"/>
        <v>0</v>
      </c>
      <c r="Y13" s="21" t="str">
        <f t="shared" si="15"/>
        <v>0</v>
      </c>
      <c r="Z13" s="21" t="str">
        <f t="shared" si="15"/>
        <v>187</v>
      </c>
      <c r="AA13" s="21" t="str">
        <f t="shared" si="15"/>
        <v>209</v>
      </c>
      <c r="AB13" s="21" t="str">
        <f t="shared" si="15"/>
        <v>144</v>
      </c>
      <c r="AC13" s="21" t="str">
        <f t="shared" si="15"/>
        <v>15</v>
      </c>
      <c r="AD13" s="21" t="str">
        <f t="shared" si="15"/>
        <v>0</v>
      </c>
      <c r="AE13" s="21" t="str">
        <f t="shared" si="15"/>
        <v>0</v>
      </c>
      <c r="AF13" s="21" t="str">
        <f t="shared" si="15"/>
        <v>0</v>
      </c>
      <c r="AG13" s="21" t="str">
        <f t="shared" si="15"/>
        <v>0</v>
      </c>
      <c r="AH13" s="21" t="str">
        <f t="shared" si="15"/>
        <v>0</v>
      </c>
      <c r="AI13" s="21" t="str">
        <f t="shared" si="15"/>
        <v>0</v>
      </c>
      <c r="AJ13" s="21" t="str">
        <f t="shared" si="15"/>
        <v>107</v>
      </c>
      <c r="AK13" s="20"/>
      <c r="AM13" s="2"/>
    </row>
    <row r="14" ht="28.5" customHeight="1">
      <c r="A14" s="18" t="s">
        <v>41</v>
      </c>
      <c r="B14" s="33" t="s">
        <v>42</v>
      </c>
      <c r="C14" s="20">
        <v>1.0</v>
      </c>
      <c r="D14" s="20"/>
      <c r="E14" s="20"/>
      <c r="F14" s="20"/>
      <c r="G14" s="20"/>
      <c r="H14" s="21" t="str">
        <f t="shared" si="16"/>
        <v>4</v>
      </c>
      <c r="I14" s="21" t="str">
        <f t="shared" ref="I14:I23" si="18">SUM(L14,M14,R14:S14,X14:Y14,AD14:AE14,N14,T14,Z14,AF14)</f>
        <v>68</v>
      </c>
      <c r="J14" s="21" t="str">
        <f t="shared" ref="J14:K14" si="17">O14+U14+AA14+AG14</f>
        <v>40</v>
      </c>
      <c r="K14" s="21" t="str">
        <f t="shared" si="17"/>
        <v>36</v>
      </c>
      <c r="L14" s="25"/>
      <c r="M14" s="25"/>
      <c r="N14" s="25">
        <v>68.0</v>
      </c>
      <c r="O14" s="25">
        <v>40.0</v>
      </c>
      <c r="P14" s="25">
        <v>36.0</v>
      </c>
      <c r="Q14" s="21" t="str">
        <f t="shared" ref="Q14:Q23" si="20">SUM(L14:P14)/36</f>
        <v>4</v>
      </c>
      <c r="R14" s="25"/>
      <c r="S14" s="25"/>
      <c r="T14" s="25"/>
      <c r="U14" s="25"/>
      <c r="V14" s="25"/>
      <c r="W14" s="21" t="str">
        <f t="shared" ref="W14:W23" si="21">SUM(R14:V14)/36</f>
        <v>0</v>
      </c>
      <c r="X14" s="25"/>
      <c r="Y14" s="25"/>
      <c r="Z14" s="25"/>
      <c r="AA14" s="25"/>
      <c r="AB14" s="25"/>
      <c r="AC14" s="21" t="str">
        <f t="shared" ref="AC14:AC23" si="22">SUM(X14:AB14)/36</f>
        <v>0</v>
      </c>
      <c r="AD14" s="25"/>
      <c r="AE14" s="25"/>
      <c r="AF14" s="25"/>
      <c r="AG14" s="25"/>
      <c r="AH14" s="25"/>
      <c r="AI14" s="21" t="str">
        <f t="shared" ref="AI14:AI23" si="23">SUM(AD14:AH14)/36</f>
        <v>0</v>
      </c>
      <c r="AJ14" s="22" t="str">
        <f t="shared" ref="AJ14:AJ26" si="24">L14+R14+X14+AD14</f>
        <v>0</v>
      </c>
      <c r="AK14" s="34" t="s">
        <v>43</v>
      </c>
      <c r="AM14" s="2"/>
    </row>
    <row r="15" ht="30.75" customHeight="1">
      <c r="A15" s="18" t="s">
        <v>44</v>
      </c>
      <c r="B15" s="28" t="s">
        <v>45</v>
      </c>
      <c r="C15" s="20"/>
      <c r="D15" s="20"/>
      <c r="E15" s="20">
        <v>2.0</v>
      </c>
      <c r="F15" s="20"/>
      <c r="G15" s="20"/>
      <c r="H15" s="21" t="str">
        <f t="shared" si="16"/>
        <v>4</v>
      </c>
      <c r="I15" s="21" t="str">
        <f t="shared" si="18"/>
        <v>56</v>
      </c>
      <c r="J15" s="21" t="str">
        <f t="shared" ref="J15:K15" si="19">O15+U15+AA15+AG15</f>
        <v>88</v>
      </c>
      <c r="K15" s="21" t="str">
        <f t="shared" si="19"/>
        <v>0</v>
      </c>
      <c r="L15" s="25"/>
      <c r="M15" s="26"/>
      <c r="N15" s="25"/>
      <c r="O15" s="25"/>
      <c r="P15" s="25"/>
      <c r="Q15" s="21" t="str">
        <f t="shared" si="20"/>
        <v>0</v>
      </c>
      <c r="R15" s="26">
        <v>14.0</v>
      </c>
      <c r="S15" s="26"/>
      <c r="T15" s="25">
        <v>42.0</v>
      </c>
      <c r="U15" s="25">
        <v>88.0</v>
      </c>
      <c r="V15" s="25"/>
      <c r="W15" s="21" t="str">
        <f t="shared" si="21"/>
        <v>4</v>
      </c>
      <c r="X15" s="25"/>
      <c r="Y15" s="25"/>
      <c r="Z15" s="25"/>
      <c r="AA15" s="25"/>
      <c r="AB15" s="25"/>
      <c r="AC15" s="21" t="str">
        <f t="shared" si="22"/>
        <v>0</v>
      </c>
      <c r="AD15" s="25"/>
      <c r="AE15" s="25"/>
      <c r="AF15" s="25"/>
      <c r="AG15" s="25"/>
      <c r="AH15" s="25"/>
      <c r="AI15" s="21" t="str">
        <f t="shared" si="23"/>
        <v>0</v>
      </c>
      <c r="AJ15" s="22" t="str">
        <f t="shared" si="24"/>
        <v>14</v>
      </c>
      <c r="AK15" s="35" t="s">
        <v>46</v>
      </c>
      <c r="AM15" s="2"/>
    </row>
    <row r="16" ht="45.0" customHeight="1">
      <c r="A16" s="18" t="s">
        <v>47</v>
      </c>
      <c r="B16" s="33" t="s">
        <v>48</v>
      </c>
      <c r="C16" s="20"/>
      <c r="D16" s="20">
        <v>2.0</v>
      </c>
      <c r="E16" s="20"/>
      <c r="F16" s="20"/>
      <c r="G16" s="20"/>
      <c r="H16" s="21" t="str">
        <f t="shared" si="16"/>
        <v>3</v>
      </c>
      <c r="I16" s="21" t="str">
        <f t="shared" si="18"/>
        <v>42</v>
      </c>
      <c r="J16" s="21" t="str">
        <f t="shared" ref="J16:K16" si="25">O16+U16+AA16+AG16</f>
        <v>66</v>
      </c>
      <c r="K16" s="21" t="str">
        <f t="shared" si="25"/>
        <v>0</v>
      </c>
      <c r="L16" s="25"/>
      <c r="M16" s="25"/>
      <c r="N16" s="25"/>
      <c r="O16" s="25"/>
      <c r="P16" s="25"/>
      <c r="Q16" s="21" t="str">
        <f t="shared" si="20"/>
        <v>0</v>
      </c>
      <c r="R16" s="26">
        <v>14.0</v>
      </c>
      <c r="S16" s="26"/>
      <c r="T16" s="25">
        <v>28.0</v>
      </c>
      <c r="U16" s="25">
        <v>66.0</v>
      </c>
      <c r="V16" s="25"/>
      <c r="W16" s="21" t="str">
        <f t="shared" si="21"/>
        <v>3</v>
      </c>
      <c r="X16" s="26"/>
      <c r="Y16" s="26"/>
      <c r="Z16" s="26"/>
      <c r="AA16" s="25"/>
      <c r="AB16" s="25"/>
      <c r="AC16" s="21" t="str">
        <f t="shared" si="22"/>
        <v>0</v>
      </c>
      <c r="AD16" s="25"/>
      <c r="AE16" s="25"/>
      <c r="AF16" s="25"/>
      <c r="AG16" s="25"/>
      <c r="AH16" s="25"/>
      <c r="AI16" s="21" t="str">
        <f t="shared" si="23"/>
        <v>0</v>
      </c>
      <c r="AJ16" s="22" t="str">
        <f t="shared" si="24"/>
        <v>14</v>
      </c>
      <c r="AK16" s="27" t="s">
        <v>31</v>
      </c>
      <c r="AM16" s="2"/>
    </row>
    <row r="17" ht="60.0" customHeight="1">
      <c r="A17" s="18" t="s">
        <v>49</v>
      </c>
      <c r="B17" s="28" t="s">
        <v>50</v>
      </c>
      <c r="C17" s="20">
        <v>1.0</v>
      </c>
      <c r="D17" s="20"/>
      <c r="E17" s="20"/>
      <c r="F17" s="20"/>
      <c r="G17" s="20"/>
      <c r="H17" s="21" t="str">
        <f t="shared" si="16"/>
        <v>3</v>
      </c>
      <c r="I17" s="21" t="str">
        <f t="shared" si="18"/>
        <v>34</v>
      </c>
      <c r="J17" s="21" t="str">
        <f t="shared" ref="J17:K17" si="26">O17+U17+AA17+AG17</f>
        <v>38</v>
      </c>
      <c r="K17" s="21" t="str">
        <f t="shared" si="26"/>
        <v>36</v>
      </c>
      <c r="L17" s="25"/>
      <c r="M17" s="25"/>
      <c r="N17" s="25">
        <v>34.0</v>
      </c>
      <c r="O17" s="25">
        <v>38.0</v>
      </c>
      <c r="P17" s="25">
        <v>36.0</v>
      </c>
      <c r="Q17" s="21" t="str">
        <f t="shared" si="20"/>
        <v>3</v>
      </c>
      <c r="R17" s="25"/>
      <c r="S17" s="25"/>
      <c r="T17" s="25"/>
      <c r="U17" s="25"/>
      <c r="V17" s="25"/>
      <c r="W17" s="21" t="str">
        <f t="shared" si="21"/>
        <v>0</v>
      </c>
      <c r="X17" s="26"/>
      <c r="Y17" s="26"/>
      <c r="Z17" s="26"/>
      <c r="AA17" s="25"/>
      <c r="AB17" s="25"/>
      <c r="AC17" s="21" t="str">
        <f t="shared" si="22"/>
        <v>0</v>
      </c>
      <c r="AD17" s="25"/>
      <c r="AE17" s="25"/>
      <c r="AF17" s="25"/>
      <c r="AG17" s="25"/>
      <c r="AH17" s="25"/>
      <c r="AI17" s="21" t="str">
        <f t="shared" si="23"/>
        <v>0</v>
      </c>
      <c r="AJ17" s="22" t="str">
        <f t="shared" si="24"/>
        <v>0</v>
      </c>
      <c r="AK17" s="29" t="s">
        <v>51</v>
      </c>
      <c r="AM17" s="2"/>
    </row>
    <row r="18" ht="45.0" customHeight="1">
      <c r="A18" s="18" t="s">
        <v>52</v>
      </c>
      <c r="B18" s="28" t="s">
        <v>53</v>
      </c>
      <c r="C18" s="20"/>
      <c r="D18" s="20">
        <v>2.0</v>
      </c>
      <c r="E18" s="20"/>
      <c r="F18" s="20"/>
      <c r="G18" s="20"/>
      <c r="H18" s="21" t="str">
        <f t="shared" si="16"/>
        <v>2</v>
      </c>
      <c r="I18" s="21" t="str">
        <f t="shared" si="18"/>
        <v>28</v>
      </c>
      <c r="J18" s="21" t="str">
        <f t="shared" ref="J18:K18" si="27">O18+U18+AA18+AG18</f>
        <v>44</v>
      </c>
      <c r="K18" s="21" t="str">
        <f t="shared" si="27"/>
        <v>0</v>
      </c>
      <c r="L18" s="26"/>
      <c r="M18" s="25"/>
      <c r="N18" s="26"/>
      <c r="O18" s="25"/>
      <c r="P18" s="25"/>
      <c r="Q18" s="21" t="str">
        <f t="shared" si="20"/>
        <v>0</v>
      </c>
      <c r="R18" s="26"/>
      <c r="S18" s="26"/>
      <c r="T18" s="26">
        <v>28.0</v>
      </c>
      <c r="U18" s="25">
        <v>44.0</v>
      </c>
      <c r="V18" s="25"/>
      <c r="W18" s="21" t="str">
        <f t="shared" si="21"/>
        <v>2</v>
      </c>
      <c r="X18" s="25"/>
      <c r="Y18" s="25"/>
      <c r="Z18" s="25"/>
      <c r="AA18" s="25"/>
      <c r="AB18" s="25"/>
      <c r="AC18" s="21" t="str">
        <f t="shared" si="22"/>
        <v>0</v>
      </c>
      <c r="AD18" s="25"/>
      <c r="AE18" s="25"/>
      <c r="AF18" s="25"/>
      <c r="AG18" s="25"/>
      <c r="AH18" s="25"/>
      <c r="AI18" s="21" t="str">
        <f t="shared" si="23"/>
        <v>0</v>
      </c>
      <c r="AJ18" s="22" t="str">
        <f t="shared" si="24"/>
        <v>0</v>
      </c>
      <c r="AK18" s="29" t="s">
        <v>54</v>
      </c>
      <c r="AM18" s="2"/>
    </row>
    <row r="19" ht="45.0" customHeight="1">
      <c r="A19" s="18" t="s">
        <v>55</v>
      </c>
      <c r="B19" s="28" t="s">
        <v>56</v>
      </c>
      <c r="C19" s="20"/>
      <c r="D19" s="20">
        <v>2.0</v>
      </c>
      <c r="E19" s="20"/>
      <c r="F19" s="20"/>
      <c r="G19" s="20"/>
      <c r="H19" s="21" t="str">
        <f t="shared" si="16"/>
        <v>3</v>
      </c>
      <c r="I19" s="21" t="str">
        <f t="shared" si="18"/>
        <v>56</v>
      </c>
      <c r="J19" s="21" t="str">
        <f t="shared" ref="J19:K19" si="28">O19+U19+AA19+AG19</f>
        <v>52</v>
      </c>
      <c r="K19" s="21" t="str">
        <f t="shared" si="28"/>
        <v>0</v>
      </c>
      <c r="L19" s="26"/>
      <c r="M19" s="26"/>
      <c r="N19" s="26"/>
      <c r="O19" s="25"/>
      <c r="P19" s="25"/>
      <c r="Q19" s="21" t="str">
        <f t="shared" si="20"/>
        <v>0</v>
      </c>
      <c r="R19" s="25">
        <v>28.0</v>
      </c>
      <c r="S19" s="25"/>
      <c r="T19" s="25">
        <v>28.0</v>
      </c>
      <c r="U19" s="25">
        <v>52.0</v>
      </c>
      <c r="V19" s="25"/>
      <c r="W19" s="21" t="str">
        <f t="shared" si="21"/>
        <v>3</v>
      </c>
      <c r="X19" s="25"/>
      <c r="Y19" s="25"/>
      <c r="Z19" s="25"/>
      <c r="AA19" s="25"/>
      <c r="AB19" s="25"/>
      <c r="AC19" s="21" t="str">
        <f t="shared" si="22"/>
        <v>0</v>
      </c>
      <c r="AD19" s="25"/>
      <c r="AE19" s="25"/>
      <c r="AF19" s="25"/>
      <c r="AG19" s="25"/>
      <c r="AH19" s="25"/>
      <c r="AI19" s="21" t="str">
        <f t="shared" si="23"/>
        <v>0</v>
      </c>
      <c r="AJ19" s="22" t="str">
        <f t="shared" si="24"/>
        <v>28</v>
      </c>
      <c r="AK19" s="27" t="s">
        <v>31</v>
      </c>
      <c r="AM19" s="2"/>
    </row>
    <row r="20" ht="63.0" customHeight="1">
      <c r="A20" s="18" t="s">
        <v>57</v>
      </c>
      <c r="B20" s="28" t="s">
        <v>58</v>
      </c>
      <c r="C20" s="20">
        <v>3.0</v>
      </c>
      <c r="D20" s="20"/>
      <c r="E20" s="20"/>
      <c r="F20" s="20"/>
      <c r="G20" s="20"/>
      <c r="H20" s="21" t="str">
        <f t="shared" si="16"/>
        <v>3</v>
      </c>
      <c r="I20" s="21" t="str">
        <f t="shared" si="18"/>
        <v>34</v>
      </c>
      <c r="J20" s="21" t="str">
        <f t="shared" ref="J20:K20" si="29">O20+U20+AA20+AG20</f>
        <v>38</v>
      </c>
      <c r="K20" s="21" t="str">
        <f t="shared" si="29"/>
        <v>36</v>
      </c>
      <c r="L20" s="25"/>
      <c r="M20" s="25"/>
      <c r="N20" s="25"/>
      <c r="O20" s="25"/>
      <c r="P20" s="25"/>
      <c r="Q20" s="21" t="str">
        <f t="shared" si="20"/>
        <v>0</v>
      </c>
      <c r="R20" s="26"/>
      <c r="S20" s="26"/>
      <c r="T20" s="26"/>
      <c r="U20" s="25"/>
      <c r="V20" s="25"/>
      <c r="W20" s="21" t="str">
        <f t="shared" si="21"/>
        <v>0</v>
      </c>
      <c r="X20" s="25"/>
      <c r="Y20" s="25"/>
      <c r="Z20" s="25">
        <v>34.0</v>
      </c>
      <c r="AA20" s="25">
        <v>38.0</v>
      </c>
      <c r="AB20" s="25">
        <v>36.0</v>
      </c>
      <c r="AC20" s="21" t="str">
        <f t="shared" si="22"/>
        <v>3</v>
      </c>
      <c r="AD20" s="25"/>
      <c r="AE20" s="25"/>
      <c r="AF20" s="25"/>
      <c r="AG20" s="25"/>
      <c r="AH20" s="25"/>
      <c r="AI20" s="21" t="str">
        <f t="shared" si="23"/>
        <v>0</v>
      </c>
      <c r="AJ20" s="22" t="str">
        <f t="shared" si="24"/>
        <v>0</v>
      </c>
      <c r="AK20" s="29" t="s">
        <v>59</v>
      </c>
      <c r="AM20" s="2"/>
    </row>
    <row r="21" ht="63.0" customHeight="1">
      <c r="A21" s="18" t="s">
        <v>60</v>
      </c>
      <c r="B21" s="28" t="s">
        <v>61</v>
      </c>
      <c r="C21" s="20">
        <v>3.0</v>
      </c>
      <c r="D21" s="20"/>
      <c r="E21" s="20"/>
      <c r="F21" s="20"/>
      <c r="G21" s="20"/>
      <c r="H21" s="21" t="str">
        <f t="shared" si="16"/>
        <v>3</v>
      </c>
      <c r="I21" s="21" t="str">
        <f t="shared" si="18"/>
        <v>34</v>
      </c>
      <c r="J21" s="21" t="str">
        <f t="shared" ref="J21:K21" si="30">O21+U21+AA21+AG21</f>
        <v>38</v>
      </c>
      <c r="K21" s="21" t="str">
        <f t="shared" si="30"/>
        <v>36</v>
      </c>
      <c r="L21" s="25"/>
      <c r="M21" s="25"/>
      <c r="N21" s="25"/>
      <c r="O21" s="25"/>
      <c r="P21" s="25"/>
      <c r="Q21" s="21" t="str">
        <f t="shared" si="20"/>
        <v>0</v>
      </c>
      <c r="R21" s="26"/>
      <c r="S21" s="26"/>
      <c r="T21" s="26"/>
      <c r="U21" s="25"/>
      <c r="V21" s="25"/>
      <c r="W21" s="21" t="str">
        <f t="shared" si="21"/>
        <v>0</v>
      </c>
      <c r="X21" s="25"/>
      <c r="Y21" s="25"/>
      <c r="Z21" s="25">
        <v>34.0</v>
      </c>
      <c r="AA21" s="25">
        <v>38.0</v>
      </c>
      <c r="AB21" s="25">
        <v>36.0</v>
      </c>
      <c r="AC21" s="21" t="str">
        <f t="shared" si="22"/>
        <v>3</v>
      </c>
      <c r="AD21" s="25"/>
      <c r="AE21" s="25"/>
      <c r="AF21" s="25"/>
      <c r="AG21" s="25"/>
      <c r="AH21" s="25"/>
      <c r="AI21" s="21" t="str">
        <f t="shared" si="23"/>
        <v>0</v>
      </c>
      <c r="AJ21" s="22" t="str">
        <f t="shared" si="24"/>
        <v>0</v>
      </c>
      <c r="AK21" s="29"/>
      <c r="AM21" s="2"/>
    </row>
    <row r="22" ht="63.0" customHeight="1">
      <c r="A22" s="18" t="s">
        <v>62</v>
      </c>
      <c r="B22" s="28" t="s">
        <v>63</v>
      </c>
      <c r="C22" s="20"/>
      <c r="D22" s="20">
        <v>3.0</v>
      </c>
      <c r="E22" s="20"/>
      <c r="F22" s="20"/>
      <c r="G22" s="20"/>
      <c r="H22" s="21" t="str">
        <f t="shared" si="16"/>
        <v>3</v>
      </c>
      <c r="I22" s="21" t="str">
        <f t="shared" si="18"/>
        <v>34</v>
      </c>
      <c r="J22" s="21" t="str">
        <f t="shared" ref="J22:K22" si="31">O22+U22+AA22+AG22</f>
        <v>38</v>
      </c>
      <c r="K22" s="21" t="str">
        <f t="shared" si="31"/>
        <v>36</v>
      </c>
      <c r="L22" s="25"/>
      <c r="M22" s="25"/>
      <c r="N22" s="25"/>
      <c r="O22" s="25"/>
      <c r="P22" s="25"/>
      <c r="Q22" s="21" t="str">
        <f t="shared" si="20"/>
        <v>0</v>
      </c>
      <c r="R22" s="26"/>
      <c r="S22" s="26"/>
      <c r="T22" s="26"/>
      <c r="U22" s="25"/>
      <c r="V22" s="25"/>
      <c r="W22" s="21" t="str">
        <f t="shared" si="21"/>
        <v>0</v>
      </c>
      <c r="X22" s="25"/>
      <c r="Y22" s="25"/>
      <c r="Z22" s="25">
        <v>34.0</v>
      </c>
      <c r="AA22" s="25">
        <v>38.0</v>
      </c>
      <c r="AB22" s="25">
        <v>36.0</v>
      </c>
      <c r="AC22" s="21" t="str">
        <f t="shared" si="22"/>
        <v>3</v>
      </c>
      <c r="AD22" s="25"/>
      <c r="AE22" s="25"/>
      <c r="AF22" s="25"/>
      <c r="AG22" s="25"/>
      <c r="AH22" s="25"/>
      <c r="AI22" s="21" t="str">
        <f t="shared" si="23"/>
        <v>0</v>
      </c>
      <c r="AJ22" s="22" t="str">
        <f t="shared" si="24"/>
        <v>0</v>
      </c>
      <c r="AK22" s="29"/>
      <c r="AM22" s="2"/>
    </row>
    <row r="23" ht="75.0" customHeight="1">
      <c r="A23" s="18" t="s">
        <v>64</v>
      </c>
      <c r="B23" s="28" t="s">
        <v>65</v>
      </c>
      <c r="C23" s="20"/>
      <c r="D23" s="20">
        <v>3.0</v>
      </c>
      <c r="E23" s="20"/>
      <c r="F23" s="20"/>
      <c r="G23" s="20"/>
      <c r="H23" s="21" t="str">
        <f t="shared" si="16"/>
        <v>4</v>
      </c>
      <c r="I23" s="21" t="str">
        <f t="shared" si="18"/>
        <v>68</v>
      </c>
      <c r="J23" s="21" t="str">
        <f t="shared" ref="J23:K23" si="32">O23+U23+AA23+AG23</f>
        <v>76</v>
      </c>
      <c r="K23" s="21" t="str">
        <f t="shared" si="32"/>
        <v>0</v>
      </c>
      <c r="L23" s="25">
        <v>17.0</v>
      </c>
      <c r="M23" s="25"/>
      <c r="N23" s="25">
        <v>17.0</v>
      </c>
      <c r="O23" s="25">
        <v>38.0</v>
      </c>
      <c r="P23" s="25"/>
      <c r="Q23" s="21" t="str">
        <f t="shared" si="20"/>
        <v>2</v>
      </c>
      <c r="R23" s="26"/>
      <c r="S23" s="25"/>
      <c r="T23" s="25"/>
      <c r="U23" s="25"/>
      <c r="V23" s="25"/>
      <c r="W23" s="21" t="str">
        <f t="shared" si="21"/>
        <v>0</v>
      </c>
      <c r="X23" s="25"/>
      <c r="Y23" s="25"/>
      <c r="Z23" s="25">
        <v>34.0</v>
      </c>
      <c r="AA23" s="25">
        <v>38.0</v>
      </c>
      <c r="AB23" s="25"/>
      <c r="AC23" s="21" t="str">
        <f t="shared" si="22"/>
        <v>2</v>
      </c>
      <c r="AD23" s="25"/>
      <c r="AE23" s="25"/>
      <c r="AF23" s="25"/>
      <c r="AG23" s="25"/>
      <c r="AH23" s="25"/>
      <c r="AI23" s="21" t="str">
        <f t="shared" si="23"/>
        <v>0</v>
      </c>
      <c r="AJ23" s="22" t="str">
        <f t="shared" si="24"/>
        <v>17</v>
      </c>
      <c r="AK23" s="29" t="s">
        <v>66</v>
      </c>
      <c r="AM23" s="2"/>
    </row>
    <row r="24" ht="15.75" customHeight="1">
      <c r="A24" s="18"/>
      <c r="B24" s="36" t="s">
        <v>67</v>
      </c>
      <c r="C24" s="20"/>
      <c r="D24" s="20"/>
      <c r="E24" s="20"/>
      <c r="F24" s="20"/>
      <c r="G24" s="20"/>
      <c r="H24" s="21" t="str">
        <f t="shared" si="16"/>
        <v>13</v>
      </c>
      <c r="I24" s="21" t="str">
        <f>SUM(L24,M24,R24:S24,X24:Y24,AD24:AE24)</f>
        <v>34</v>
      </c>
      <c r="J24" s="21" t="str">
        <f t="shared" ref="J24:K24" si="33">O24+U24+AA24+AG24</f>
        <v>215</v>
      </c>
      <c r="K24" s="21" t="str">
        <f t="shared" si="33"/>
        <v>72</v>
      </c>
      <c r="L24" s="21" t="str">
        <f t="shared" ref="L24:AI24" si="34">SUM(L25:L39)/2</f>
        <v>34</v>
      </c>
      <c r="M24" s="21" t="str">
        <f t="shared" si="34"/>
        <v>0</v>
      </c>
      <c r="N24" s="21" t="str">
        <f t="shared" si="34"/>
        <v>68</v>
      </c>
      <c r="O24" s="21" t="str">
        <f t="shared" si="34"/>
        <v>114</v>
      </c>
      <c r="P24" s="21" t="str">
        <f t="shared" si="34"/>
        <v>0</v>
      </c>
      <c r="Q24" s="21" t="str">
        <f t="shared" si="34"/>
        <v>6</v>
      </c>
      <c r="R24" s="21" t="str">
        <f t="shared" si="34"/>
        <v>0</v>
      </c>
      <c r="S24" s="21" t="str">
        <f t="shared" si="34"/>
        <v>0</v>
      </c>
      <c r="T24" s="21" t="str">
        <f t="shared" si="34"/>
        <v>28</v>
      </c>
      <c r="U24" s="21" t="str">
        <f t="shared" si="34"/>
        <v>44</v>
      </c>
      <c r="V24" s="21" t="str">
        <f t="shared" si="34"/>
        <v>36</v>
      </c>
      <c r="W24" s="21" t="str">
        <f t="shared" si="34"/>
        <v>3</v>
      </c>
      <c r="X24" s="21" t="str">
        <f t="shared" si="34"/>
        <v>0</v>
      </c>
      <c r="Y24" s="21" t="str">
        <f t="shared" si="34"/>
        <v>0</v>
      </c>
      <c r="Z24" s="21" t="str">
        <f t="shared" si="34"/>
        <v>51</v>
      </c>
      <c r="AA24" s="21" t="str">
        <f t="shared" si="34"/>
        <v>57</v>
      </c>
      <c r="AB24" s="21" t="str">
        <f t="shared" si="34"/>
        <v>36</v>
      </c>
      <c r="AC24" s="21" t="str">
        <f t="shared" si="34"/>
        <v>4</v>
      </c>
      <c r="AD24" s="21" t="str">
        <f t="shared" si="34"/>
        <v>0</v>
      </c>
      <c r="AE24" s="21" t="str">
        <f t="shared" si="34"/>
        <v>0</v>
      </c>
      <c r="AF24" s="21" t="str">
        <f t="shared" si="34"/>
        <v>0</v>
      </c>
      <c r="AG24" s="21" t="str">
        <f t="shared" si="34"/>
        <v>0</v>
      </c>
      <c r="AH24" s="21" t="str">
        <f t="shared" si="34"/>
        <v>0</v>
      </c>
      <c r="AI24" s="21" t="str">
        <f t="shared" si="34"/>
        <v>0</v>
      </c>
      <c r="AJ24" s="22" t="str">
        <f t="shared" si="24"/>
        <v>34</v>
      </c>
      <c r="AK24" s="20"/>
      <c r="AM24" s="2"/>
    </row>
    <row r="25" ht="36.0" customHeight="1">
      <c r="A25" s="18" t="s">
        <v>68</v>
      </c>
      <c r="B25" s="33" t="s">
        <v>69</v>
      </c>
      <c r="C25" s="20">
        <v>2.0</v>
      </c>
      <c r="D25" s="20"/>
      <c r="E25" s="20"/>
      <c r="F25" s="20"/>
      <c r="G25" s="20"/>
      <c r="H25" s="21" t="str">
        <f t="shared" si="16"/>
        <v>3</v>
      </c>
      <c r="I25" s="21" t="str">
        <f t="shared" ref="I25:I26" si="36">SUM(L25,M25,R25:S25,X25:Y25,AD25:AE25,N25)</f>
        <v>0</v>
      </c>
      <c r="J25" s="21" t="str">
        <f t="shared" ref="J25:K25" si="35">O25+U25+AA25+AG25</f>
        <v>44</v>
      </c>
      <c r="K25" s="21" t="str">
        <f t="shared" si="35"/>
        <v>36</v>
      </c>
      <c r="L25" s="26"/>
      <c r="M25" s="26"/>
      <c r="N25" s="25"/>
      <c r="O25" s="25"/>
      <c r="P25" s="25"/>
      <c r="Q25" s="21" t="str">
        <f t="shared" ref="Q25:Q26" si="38">SUM(L25:P25)/36</f>
        <v>0</v>
      </c>
      <c r="R25" s="25"/>
      <c r="S25" s="25"/>
      <c r="T25" s="25">
        <v>28.0</v>
      </c>
      <c r="U25" s="25">
        <v>44.0</v>
      </c>
      <c r="V25" s="25">
        <v>36.0</v>
      </c>
      <c r="W25" s="21" t="str">
        <f t="shared" ref="W25:W26" si="39">SUM(R25:V25)/36</f>
        <v>3</v>
      </c>
      <c r="X25" s="25"/>
      <c r="Y25" s="25"/>
      <c r="Z25" s="25"/>
      <c r="AA25" s="25"/>
      <c r="AB25" s="25"/>
      <c r="AC25" s="21" t="str">
        <f t="shared" ref="AC25:AC26" si="40">SUM(X25:AB25)/36</f>
        <v>0</v>
      </c>
      <c r="AD25" s="25"/>
      <c r="AE25" s="25"/>
      <c r="AF25" s="25"/>
      <c r="AG25" s="25"/>
      <c r="AH25" s="25"/>
      <c r="AI25" s="21" t="str">
        <f t="shared" ref="AI25:AI26" si="41">SUM(AD25:AH25)/36</f>
        <v>0</v>
      </c>
      <c r="AJ25" s="22" t="str">
        <f t="shared" si="24"/>
        <v>0</v>
      </c>
      <c r="AK25" s="27" t="s">
        <v>70</v>
      </c>
      <c r="AM25" s="2"/>
    </row>
    <row r="26" ht="30.0" customHeight="1">
      <c r="A26" s="18" t="s">
        <v>71</v>
      </c>
      <c r="B26" s="28" t="s">
        <v>72</v>
      </c>
      <c r="C26" s="20">
        <v>2.0</v>
      </c>
      <c r="D26" s="20"/>
      <c r="E26" s="20"/>
      <c r="F26" s="20"/>
      <c r="G26" s="20"/>
      <c r="H26" s="21" t="str">
        <f t="shared" si="16"/>
        <v>3</v>
      </c>
      <c r="I26" s="21" t="str">
        <f t="shared" si="36"/>
        <v>0</v>
      </c>
      <c r="J26" s="21" t="str">
        <f t="shared" ref="J26:K26" si="37">O26+U26+AA26+AG26</f>
        <v>44</v>
      </c>
      <c r="K26" s="21" t="str">
        <f t="shared" si="37"/>
        <v>36</v>
      </c>
      <c r="L26" s="26"/>
      <c r="M26" s="25"/>
      <c r="N26" s="25"/>
      <c r="O26" s="25"/>
      <c r="P26" s="25"/>
      <c r="Q26" s="21" t="str">
        <f t="shared" si="38"/>
        <v>0</v>
      </c>
      <c r="R26" s="25"/>
      <c r="S26" s="25"/>
      <c r="T26" s="25">
        <v>28.0</v>
      </c>
      <c r="U26" s="25">
        <v>44.0</v>
      </c>
      <c r="V26" s="25">
        <v>36.0</v>
      </c>
      <c r="W26" s="21" t="str">
        <f t="shared" si="39"/>
        <v>3</v>
      </c>
      <c r="X26" s="25"/>
      <c r="Y26" s="25"/>
      <c r="Z26" s="25"/>
      <c r="AA26" s="25"/>
      <c r="AB26" s="25"/>
      <c r="AC26" s="21" t="str">
        <f t="shared" si="40"/>
        <v>0</v>
      </c>
      <c r="AD26" s="25"/>
      <c r="AE26" s="25"/>
      <c r="AF26" s="25"/>
      <c r="AG26" s="25"/>
      <c r="AH26" s="25"/>
      <c r="AI26" s="21" t="str">
        <f t="shared" si="41"/>
        <v>0</v>
      </c>
      <c r="AJ26" s="22" t="str">
        <f t="shared" si="24"/>
        <v>0</v>
      </c>
      <c r="AK26" s="27" t="s">
        <v>73</v>
      </c>
      <c r="AM26" s="2"/>
    </row>
    <row r="27" ht="15.75" customHeight="1">
      <c r="A27" s="18"/>
      <c r="B27" s="37"/>
      <c r="C27" s="20"/>
      <c r="D27" s="20"/>
      <c r="E27" s="20"/>
      <c r="F27" s="20"/>
      <c r="G27" s="20"/>
      <c r="H27" s="32"/>
      <c r="I27" s="32"/>
      <c r="J27" s="32"/>
      <c r="K27" s="32"/>
      <c r="L27" s="25"/>
      <c r="M27" s="25"/>
      <c r="N27" s="25"/>
      <c r="O27" s="25"/>
      <c r="P27" s="25"/>
      <c r="Q27" s="32"/>
      <c r="R27" s="25"/>
      <c r="S27" s="25"/>
      <c r="T27" s="25"/>
      <c r="U27" s="25"/>
      <c r="V27" s="25"/>
      <c r="W27" s="32"/>
      <c r="X27" s="25"/>
      <c r="Y27" s="25"/>
      <c r="Z27" s="25"/>
      <c r="AA27" s="25"/>
      <c r="AB27" s="25"/>
      <c r="AC27" s="32"/>
      <c r="AD27" s="25"/>
      <c r="AE27" s="25"/>
      <c r="AF27" s="25"/>
      <c r="AG27" s="25"/>
      <c r="AH27" s="25"/>
      <c r="AI27" s="32"/>
      <c r="AJ27" s="20"/>
      <c r="AK27" s="20"/>
      <c r="AM27" s="2"/>
    </row>
    <row r="28" ht="30.75" customHeight="1">
      <c r="A28" s="18" t="s">
        <v>74</v>
      </c>
      <c r="B28" s="33" t="s">
        <v>75</v>
      </c>
      <c r="C28" s="20"/>
      <c r="D28" s="20">
        <v>1.0</v>
      </c>
      <c r="E28" s="20"/>
      <c r="F28" s="20"/>
      <c r="G28" s="20"/>
      <c r="H28" s="21" t="str">
        <f t="shared" ref="H28:H29" si="43">Q28+W28+AC28+AI28</f>
        <v>3</v>
      </c>
      <c r="I28" s="21" t="str">
        <f t="shared" ref="I28:I29" si="44">SUM(L28,M28,R28:S28,X28:Y28,AD28:AE28,N28,T28,Z28,AF28)</f>
        <v>51</v>
      </c>
      <c r="J28" s="21" t="str">
        <f t="shared" ref="J28:K28" si="42">O28+U28+AA28+AG28</f>
        <v>57</v>
      </c>
      <c r="K28" s="21" t="str">
        <f t="shared" si="42"/>
        <v>0</v>
      </c>
      <c r="L28" s="25">
        <v>17.0</v>
      </c>
      <c r="M28" s="25"/>
      <c r="N28" s="25">
        <v>34.0</v>
      </c>
      <c r="O28" s="25">
        <v>57.0</v>
      </c>
      <c r="P28" s="25"/>
      <c r="Q28" s="21" t="str">
        <f t="shared" ref="Q28:Q29" si="46">SUM(L28:P28)/36</f>
        <v>3</v>
      </c>
      <c r="R28" s="25"/>
      <c r="S28" s="26"/>
      <c r="T28" s="25"/>
      <c r="U28" s="25"/>
      <c r="V28" s="25"/>
      <c r="W28" s="21" t="str">
        <f t="shared" ref="W28:W29" si="47">SUM(R28:V28)/36</f>
        <v>0</v>
      </c>
      <c r="X28" s="25"/>
      <c r="Y28" s="25"/>
      <c r="Z28" s="25"/>
      <c r="AA28" s="25"/>
      <c r="AB28" s="25"/>
      <c r="AC28" s="21" t="str">
        <f t="shared" ref="AC28:AC29" si="48">SUM(X28:AB28)/36</f>
        <v>0</v>
      </c>
      <c r="AD28" s="25"/>
      <c r="AE28" s="25"/>
      <c r="AF28" s="25"/>
      <c r="AG28" s="25"/>
      <c r="AH28" s="25"/>
      <c r="AI28" s="21" t="str">
        <f t="shared" ref="AI28:AI29" si="49">SUM(AD28:AH28)/36</f>
        <v>0</v>
      </c>
      <c r="AJ28" s="22" t="str">
        <f t="shared" ref="AJ28:AJ29" si="50">L28+R28+X28+AD28</f>
        <v>17</v>
      </c>
      <c r="AK28" s="27" t="s">
        <v>54</v>
      </c>
      <c r="AM28" s="2"/>
    </row>
    <row r="29" ht="45.0" customHeight="1">
      <c r="A29" s="18" t="s">
        <v>76</v>
      </c>
      <c r="B29" s="28" t="s">
        <v>77</v>
      </c>
      <c r="C29" s="20"/>
      <c r="D29" s="20">
        <v>1.0</v>
      </c>
      <c r="E29" s="20"/>
      <c r="F29" s="20"/>
      <c r="G29" s="20"/>
      <c r="H29" s="21" t="str">
        <f t="shared" si="43"/>
        <v>3</v>
      </c>
      <c r="I29" s="21" t="str">
        <f t="shared" si="44"/>
        <v>51</v>
      </c>
      <c r="J29" s="21" t="str">
        <f t="shared" ref="J29:K29" si="45">O29+U29+AA29+AG29</f>
        <v>57</v>
      </c>
      <c r="K29" s="21" t="str">
        <f t="shared" si="45"/>
        <v>0</v>
      </c>
      <c r="L29" s="25">
        <v>17.0</v>
      </c>
      <c r="M29" s="25"/>
      <c r="N29" s="25">
        <v>34.0</v>
      </c>
      <c r="O29" s="25">
        <v>57.0</v>
      </c>
      <c r="P29" s="25"/>
      <c r="Q29" s="21" t="str">
        <f t="shared" si="46"/>
        <v>3</v>
      </c>
      <c r="R29" s="25"/>
      <c r="S29" s="26"/>
      <c r="T29" s="25"/>
      <c r="U29" s="25"/>
      <c r="V29" s="25"/>
      <c r="W29" s="21" t="str">
        <f t="shared" si="47"/>
        <v>0</v>
      </c>
      <c r="X29" s="25"/>
      <c r="Y29" s="25"/>
      <c r="Z29" s="25"/>
      <c r="AA29" s="25"/>
      <c r="AB29" s="25"/>
      <c r="AC29" s="21" t="str">
        <f t="shared" si="48"/>
        <v>0</v>
      </c>
      <c r="AD29" s="25"/>
      <c r="AE29" s="25"/>
      <c r="AF29" s="25"/>
      <c r="AG29" s="25"/>
      <c r="AH29" s="25"/>
      <c r="AI29" s="21" t="str">
        <f t="shared" si="49"/>
        <v>0</v>
      </c>
      <c r="AJ29" s="22" t="str">
        <f t="shared" si="50"/>
        <v>17</v>
      </c>
      <c r="AK29" s="27" t="s">
        <v>78</v>
      </c>
      <c r="AM29" s="2"/>
    </row>
    <row r="30" ht="15.75" customHeight="1">
      <c r="A30" s="18"/>
      <c r="B30" s="37"/>
      <c r="C30" s="20"/>
      <c r="D30" s="20"/>
      <c r="E30" s="20"/>
      <c r="F30" s="20"/>
      <c r="G30" s="20"/>
      <c r="H30" s="32"/>
      <c r="I30" s="32"/>
      <c r="J30" s="32"/>
      <c r="K30" s="32"/>
      <c r="L30" s="25"/>
      <c r="M30" s="25"/>
      <c r="N30" s="25"/>
      <c r="O30" s="25"/>
      <c r="P30" s="25"/>
      <c r="Q30" s="32"/>
      <c r="R30" s="25"/>
      <c r="S30" s="25"/>
      <c r="T30" s="25"/>
      <c r="U30" s="25"/>
      <c r="V30" s="25"/>
      <c r="W30" s="32"/>
      <c r="X30" s="25"/>
      <c r="Y30" s="25"/>
      <c r="Z30" s="25"/>
      <c r="AA30" s="25"/>
      <c r="AB30" s="25"/>
      <c r="AC30" s="32"/>
      <c r="AD30" s="25"/>
      <c r="AE30" s="25"/>
      <c r="AF30" s="25"/>
      <c r="AG30" s="25"/>
      <c r="AH30" s="25"/>
      <c r="AI30" s="32"/>
      <c r="AJ30" s="20"/>
      <c r="AK30" s="20"/>
      <c r="AM30" s="2"/>
    </row>
    <row r="31" ht="45.0" customHeight="1">
      <c r="A31" s="18" t="s">
        <v>79</v>
      </c>
      <c r="B31" s="33" t="s">
        <v>80</v>
      </c>
      <c r="C31" s="20"/>
      <c r="D31" s="20">
        <v>1.0</v>
      </c>
      <c r="E31" s="20"/>
      <c r="F31" s="20"/>
      <c r="G31" s="20"/>
      <c r="H31" s="21" t="str">
        <f t="shared" ref="H31:H32" si="52">Q31+W31+AC31+AI31</f>
        <v>3</v>
      </c>
      <c r="I31" s="21" t="str">
        <f t="shared" ref="I31:I32" si="53">SUM(L31,M31,R31:S31,X31:Y31,AD31:AE31,N31,T31,Z31,AF31)</f>
        <v>51</v>
      </c>
      <c r="J31" s="21" t="str">
        <f t="shared" ref="J31:K31" si="51">O31+U31+AA31+AG31</f>
        <v>57</v>
      </c>
      <c r="K31" s="21" t="str">
        <f t="shared" si="51"/>
        <v>0</v>
      </c>
      <c r="L31" s="25">
        <v>17.0</v>
      </c>
      <c r="M31" s="25"/>
      <c r="N31" s="25">
        <v>34.0</v>
      </c>
      <c r="O31" s="25">
        <v>57.0</v>
      </c>
      <c r="P31" s="25"/>
      <c r="Q31" s="21" t="str">
        <f t="shared" ref="Q31:Q32" si="55">SUM(L31:P31)/36</f>
        <v>3</v>
      </c>
      <c r="R31" s="26"/>
      <c r="S31" s="25"/>
      <c r="T31" s="25"/>
      <c r="U31" s="25"/>
      <c r="V31" s="25"/>
      <c r="W31" s="21" t="str">
        <f t="shared" ref="W31:W32" si="56">SUM(R31:V31)/36</f>
        <v>0</v>
      </c>
      <c r="X31" s="25"/>
      <c r="Y31" s="25"/>
      <c r="Z31" s="26"/>
      <c r="AA31" s="25"/>
      <c r="AB31" s="25"/>
      <c r="AC31" s="21" t="str">
        <f t="shared" ref="AC31:AC32" si="57">SUM(X31:AB31)/36</f>
        <v>0</v>
      </c>
      <c r="AD31" s="25"/>
      <c r="AE31" s="25"/>
      <c r="AF31" s="25"/>
      <c r="AG31" s="25"/>
      <c r="AH31" s="25"/>
      <c r="AI31" s="21" t="str">
        <f t="shared" ref="AI31:AI32" si="58">SUM(AD31:AH31)/36</f>
        <v>0</v>
      </c>
      <c r="AJ31" s="22" t="str">
        <f t="shared" ref="AJ31:AJ32" si="59">L31+R31+X31+AD31</f>
        <v>17</v>
      </c>
      <c r="AK31" s="27" t="s">
        <v>31</v>
      </c>
      <c r="AM31" s="2"/>
    </row>
    <row r="32" ht="42.75" customHeight="1">
      <c r="A32" s="18" t="s">
        <v>81</v>
      </c>
      <c r="B32" s="28" t="s">
        <v>82</v>
      </c>
      <c r="C32" s="20"/>
      <c r="D32" s="20">
        <v>1.0</v>
      </c>
      <c r="E32" s="20"/>
      <c r="F32" s="20"/>
      <c r="G32" s="20"/>
      <c r="H32" s="21" t="str">
        <f t="shared" si="52"/>
        <v>3</v>
      </c>
      <c r="I32" s="21" t="str">
        <f t="shared" si="53"/>
        <v>51</v>
      </c>
      <c r="J32" s="21" t="str">
        <f t="shared" ref="J32:K32" si="54">O32+U32+AA32+AG32</f>
        <v>57</v>
      </c>
      <c r="K32" s="21" t="str">
        <f t="shared" si="54"/>
        <v>0</v>
      </c>
      <c r="L32" s="25">
        <v>17.0</v>
      </c>
      <c r="M32" s="25"/>
      <c r="N32" s="25">
        <v>34.0</v>
      </c>
      <c r="O32" s="25">
        <v>57.0</v>
      </c>
      <c r="P32" s="25"/>
      <c r="Q32" s="21" t="str">
        <f t="shared" si="55"/>
        <v>3</v>
      </c>
      <c r="R32" s="26"/>
      <c r="S32" s="25"/>
      <c r="T32" s="25"/>
      <c r="U32" s="25"/>
      <c r="V32" s="25"/>
      <c r="W32" s="21" t="str">
        <f t="shared" si="56"/>
        <v>0</v>
      </c>
      <c r="X32" s="25"/>
      <c r="Y32" s="25"/>
      <c r="Z32" s="26"/>
      <c r="AA32" s="25"/>
      <c r="AB32" s="25"/>
      <c r="AC32" s="21" t="str">
        <f t="shared" si="57"/>
        <v>0</v>
      </c>
      <c r="AD32" s="25"/>
      <c r="AE32" s="25"/>
      <c r="AF32" s="25"/>
      <c r="AG32" s="25"/>
      <c r="AH32" s="25"/>
      <c r="AI32" s="21" t="str">
        <f t="shared" si="58"/>
        <v>0</v>
      </c>
      <c r="AJ32" s="22" t="str">
        <f t="shared" si="59"/>
        <v>17</v>
      </c>
      <c r="AK32" s="29" t="s">
        <v>83</v>
      </c>
      <c r="AM32" s="2"/>
    </row>
    <row r="33" ht="15.75" customHeight="1">
      <c r="A33" s="18"/>
      <c r="B33" s="37"/>
      <c r="C33" s="20"/>
      <c r="D33" s="20"/>
      <c r="E33" s="20"/>
      <c r="F33" s="20"/>
      <c r="G33" s="20"/>
      <c r="H33" s="32"/>
      <c r="I33" s="32"/>
      <c r="J33" s="32"/>
      <c r="K33" s="32"/>
      <c r="L33" s="25"/>
      <c r="M33" s="25"/>
      <c r="N33" s="25"/>
      <c r="O33" s="25"/>
      <c r="P33" s="25"/>
      <c r="Q33" s="32"/>
      <c r="R33" s="25"/>
      <c r="S33" s="25"/>
      <c r="T33" s="25"/>
      <c r="U33" s="25"/>
      <c r="V33" s="25"/>
      <c r="W33" s="32"/>
      <c r="X33" s="25"/>
      <c r="Y33" s="25"/>
      <c r="Z33" s="25"/>
      <c r="AA33" s="25"/>
      <c r="AB33" s="25"/>
      <c r="AC33" s="32"/>
      <c r="AD33" s="25"/>
      <c r="AE33" s="25"/>
      <c r="AF33" s="25"/>
      <c r="AG33" s="25"/>
      <c r="AH33" s="25"/>
      <c r="AI33" s="32"/>
      <c r="AJ33" s="20"/>
      <c r="AK33" s="20"/>
      <c r="AM33" s="2"/>
    </row>
    <row r="34" ht="18.75" customHeight="1">
      <c r="A34" s="18" t="s">
        <v>84</v>
      </c>
      <c r="B34" s="33" t="s">
        <v>85</v>
      </c>
      <c r="C34" s="20"/>
      <c r="D34" s="20">
        <v>3.0</v>
      </c>
      <c r="E34" s="20"/>
      <c r="F34" s="20"/>
      <c r="G34" s="20"/>
      <c r="H34" s="21" t="str">
        <f t="shared" ref="H34:H35" si="61">Q34+W34+AC34+AI34</f>
        <v>4</v>
      </c>
      <c r="I34" s="21" t="str">
        <f t="shared" ref="I34:I35" si="62">SUM(L34,M34,R34:S34,X34:Y34,AD34:AE34,N34,T34,Z34)</f>
        <v>51</v>
      </c>
      <c r="J34" s="21" t="str">
        <f t="shared" ref="J34:K34" si="60">O34+U34+AA34+AG34</f>
        <v>57</v>
      </c>
      <c r="K34" s="21" t="str">
        <f t="shared" si="60"/>
        <v>36</v>
      </c>
      <c r="L34" s="25"/>
      <c r="M34" s="25"/>
      <c r="N34" s="25"/>
      <c r="O34" s="25"/>
      <c r="P34" s="25"/>
      <c r="Q34" s="21" t="str">
        <f t="shared" ref="Q34:Q35" si="64">SUM(L34:P34)/36</f>
        <v>0</v>
      </c>
      <c r="R34" s="25"/>
      <c r="S34" s="25"/>
      <c r="T34" s="25"/>
      <c r="U34" s="25"/>
      <c r="V34" s="25"/>
      <c r="W34" s="21" t="str">
        <f t="shared" ref="W34:W35" si="65">SUM(R34:V34)/36</f>
        <v>0</v>
      </c>
      <c r="X34" s="26"/>
      <c r="Y34" s="25"/>
      <c r="Z34" s="26">
        <v>51.0</v>
      </c>
      <c r="AA34" s="25">
        <v>57.0</v>
      </c>
      <c r="AB34" s="25">
        <v>36.0</v>
      </c>
      <c r="AC34" s="21" t="str">
        <f t="shared" ref="AC34:AC35" si="66">SUM(X34:AB34)/36</f>
        <v>4</v>
      </c>
      <c r="AD34" s="25"/>
      <c r="AE34" s="25"/>
      <c r="AF34" s="25"/>
      <c r="AG34" s="25"/>
      <c r="AH34" s="25"/>
      <c r="AI34" s="21" t="str">
        <f t="shared" ref="AI34:AI35" si="67">SUM(AD34:AH34)/36</f>
        <v>0</v>
      </c>
      <c r="AJ34" s="22" t="str">
        <f t="shared" ref="AJ34:AJ36" si="68">L34+R34+X34+AD34</f>
        <v>0</v>
      </c>
      <c r="AK34" s="20" t="s">
        <v>86</v>
      </c>
      <c r="AM34" s="2"/>
    </row>
    <row r="35" ht="40.5" customHeight="1">
      <c r="A35" s="18" t="s">
        <v>87</v>
      </c>
      <c r="B35" s="28" t="s">
        <v>88</v>
      </c>
      <c r="C35" s="20"/>
      <c r="D35" s="20">
        <v>3.0</v>
      </c>
      <c r="E35" s="20"/>
      <c r="F35" s="20"/>
      <c r="G35" s="20"/>
      <c r="H35" s="21" t="str">
        <f t="shared" si="61"/>
        <v>4</v>
      </c>
      <c r="I35" s="21" t="str">
        <f t="shared" si="62"/>
        <v>51</v>
      </c>
      <c r="J35" s="21" t="str">
        <f t="shared" ref="J35:K35" si="63">O35+U35+AA35+AG35</f>
        <v>57</v>
      </c>
      <c r="K35" s="21" t="str">
        <f t="shared" si="63"/>
        <v>36</v>
      </c>
      <c r="L35" s="25"/>
      <c r="M35" s="25"/>
      <c r="N35" s="25"/>
      <c r="O35" s="25"/>
      <c r="P35" s="25"/>
      <c r="Q35" s="21" t="str">
        <f t="shared" si="64"/>
        <v>0</v>
      </c>
      <c r="R35" s="25"/>
      <c r="S35" s="25"/>
      <c r="T35" s="25"/>
      <c r="U35" s="25"/>
      <c r="V35" s="25"/>
      <c r="W35" s="21" t="str">
        <f t="shared" si="65"/>
        <v>0</v>
      </c>
      <c r="X35" s="26"/>
      <c r="Y35" s="26"/>
      <c r="Z35" s="26">
        <v>51.0</v>
      </c>
      <c r="AA35" s="25">
        <v>57.0</v>
      </c>
      <c r="AB35" s="25">
        <v>36.0</v>
      </c>
      <c r="AC35" s="21" t="str">
        <f t="shared" si="66"/>
        <v>4</v>
      </c>
      <c r="AD35" s="25"/>
      <c r="AE35" s="25"/>
      <c r="AF35" s="25"/>
      <c r="AG35" s="25"/>
      <c r="AH35" s="25"/>
      <c r="AI35" s="21" t="str">
        <f t="shared" si="67"/>
        <v>0</v>
      </c>
      <c r="AJ35" s="22" t="str">
        <f t="shared" si="68"/>
        <v>0</v>
      </c>
      <c r="AK35" s="38" t="s">
        <v>89</v>
      </c>
      <c r="AM35" s="2"/>
    </row>
    <row r="36">
      <c r="A36" s="18"/>
      <c r="B36" s="28"/>
      <c r="C36" s="20"/>
      <c r="D36" s="20"/>
      <c r="E36" s="20"/>
      <c r="F36" s="20"/>
      <c r="G36" s="20"/>
      <c r="H36" s="21"/>
      <c r="I36" s="21"/>
      <c r="J36" s="21"/>
      <c r="K36" s="21"/>
      <c r="L36" s="25"/>
      <c r="M36" s="25"/>
      <c r="N36" s="25"/>
      <c r="O36" s="25"/>
      <c r="P36" s="25"/>
      <c r="Q36" s="21"/>
      <c r="R36" s="25"/>
      <c r="S36" s="25"/>
      <c r="T36" s="25"/>
      <c r="U36" s="25"/>
      <c r="V36" s="25"/>
      <c r="W36" s="21"/>
      <c r="X36" s="26"/>
      <c r="Y36" s="26"/>
      <c r="Z36" s="26"/>
      <c r="AA36" s="25"/>
      <c r="AB36" s="25"/>
      <c r="AC36" s="21"/>
      <c r="AD36" s="25"/>
      <c r="AE36" s="25"/>
      <c r="AF36" s="25"/>
      <c r="AG36" s="25"/>
      <c r="AH36" s="25"/>
      <c r="AI36" s="21"/>
      <c r="AJ36" s="22" t="str">
        <f t="shared" si="68"/>
        <v>0</v>
      </c>
      <c r="AK36" s="29"/>
      <c r="AM36" s="2"/>
    </row>
    <row r="37" ht="15.75" hidden="1" customHeight="1">
      <c r="A37" s="18"/>
      <c r="B37" s="39"/>
      <c r="C37" s="20"/>
      <c r="D37" s="20"/>
      <c r="E37" s="20"/>
      <c r="F37" s="20"/>
      <c r="G37" s="20"/>
      <c r="H37" s="32"/>
      <c r="I37" s="32"/>
      <c r="J37" s="32"/>
      <c r="K37" s="32"/>
      <c r="L37" s="25"/>
      <c r="M37" s="25"/>
      <c r="N37" s="25"/>
      <c r="O37" s="25"/>
      <c r="P37" s="25"/>
      <c r="Q37" s="32"/>
      <c r="R37" s="25"/>
      <c r="S37" s="25"/>
      <c r="T37" s="25"/>
      <c r="U37" s="25"/>
      <c r="V37" s="25"/>
      <c r="W37" s="32"/>
      <c r="X37" s="25"/>
      <c r="Y37" s="25"/>
      <c r="Z37" s="25"/>
      <c r="AA37" s="25"/>
      <c r="AB37" s="25"/>
      <c r="AC37" s="32"/>
      <c r="AD37" s="25"/>
      <c r="AE37" s="25"/>
      <c r="AF37" s="25"/>
      <c r="AG37" s="25"/>
      <c r="AH37" s="25"/>
      <c r="AI37" s="32"/>
      <c r="AJ37" s="20"/>
      <c r="AK37" s="20"/>
      <c r="AM37" s="2"/>
    </row>
    <row r="38" ht="15.75" hidden="1" customHeight="1">
      <c r="A38" s="18"/>
      <c r="B38" s="33"/>
      <c r="C38" s="20"/>
      <c r="D38" s="20"/>
      <c r="E38" s="20"/>
      <c r="F38" s="20"/>
      <c r="G38" s="20"/>
      <c r="H38" s="21" t="str">
        <f t="shared" ref="H38:H39" si="70">Q38+W38+AC38+AI38</f>
        <v>0</v>
      </c>
      <c r="I38" s="21" t="str">
        <f t="shared" ref="I38:I39" si="71">SUM(L38,M38,R38:S38,X38:Y38,AD38:AE38,T38)</f>
        <v>0</v>
      </c>
      <c r="J38" s="21" t="str">
        <f t="shared" ref="J38:K38" si="69">O38+U38+AA38+AG38</f>
        <v>0</v>
      </c>
      <c r="K38" s="21" t="str">
        <f t="shared" si="69"/>
        <v>0</v>
      </c>
      <c r="L38" s="25"/>
      <c r="M38" s="25"/>
      <c r="N38" s="25"/>
      <c r="O38" s="25"/>
      <c r="P38" s="25"/>
      <c r="Q38" s="21" t="str">
        <f t="shared" ref="Q38:Q39" si="73">SUM(L38:P38)/36</f>
        <v>0</v>
      </c>
      <c r="R38" s="26"/>
      <c r="S38" s="26"/>
      <c r="T38" s="26"/>
      <c r="U38" s="25"/>
      <c r="V38" s="25"/>
      <c r="W38" s="21" t="str">
        <f t="shared" ref="W38:W39" si="74">SUM(R38:V38)/36</f>
        <v>0</v>
      </c>
      <c r="X38" s="25"/>
      <c r="Y38" s="25"/>
      <c r="Z38" s="25"/>
      <c r="AA38" s="25"/>
      <c r="AB38" s="25"/>
      <c r="AC38" s="21" t="str">
        <f t="shared" ref="AC38:AC39" si="75">SUM(X38:AB38)/36</f>
        <v>0</v>
      </c>
      <c r="AD38" s="25"/>
      <c r="AE38" s="25"/>
      <c r="AF38" s="25"/>
      <c r="AG38" s="25"/>
      <c r="AH38" s="25"/>
      <c r="AI38" s="21" t="str">
        <f t="shared" ref="AI38:AI39" si="76">SUM(AD38:AH38)/36</f>
        <v>0</v>
      </c>
      <c r="AJ38" s="22" t="str">
        <f t="shared" ref="AJ38:AJ39" si="77">L38+R38+X38+AD38</f>
        <v>0</v>
      </c>
      <c r="AK38" s="29"/>
      <c r="AM38" s="2"/>
    </row>
    <row r="39" ht="48.75" hidden="1" customHeight="1">
      <c r="A39" s="18"/>
      <c r="B39" s="28"/>
      <c r="C39" s="20"/>
      <c r="D39" s="20"/>
      <c r="E39" s="20"/>
      <c r="F39" s="20"/>
      <c r="G39" s="20"/>
      <c r="H39" s="21" t="str">
        <f t="shared" si="70"/>
        <v>0</v>
      </c>
      <c r="I39" s="21" t="str">
        <f t="shared" si="71"/>
        <v>0</v>
      </c>
      <c r="J39" s="21" t="str">
        <f t="shared" ref="J39:K39" si="72">O39+U39+AA39+AG39</f>
        <v>0</v>
      </c>
      <c r="K39" s="21" t="str">
        <f t="shared" si="72"/>
        <v>0</v>
      </c>
      <c r="L39" s="25"/>
      <c r="M39" s="25"/>
      <c r="N39" s="25"/>
      <c r="O39" s="25"/>
      <c r="P39" s="25"/>
      <c r="Q39" s="21" t="str">
        <f t="shared" si="73"/>
        <v>0</v>
      </c>
      <c r="R39" s="26"/>
      <c r="S39" s="25"/>
      <c r="T39" s="26"/>
      <c r="U39" s="25"/>
      <c r="V39" s="25"/>
      <c r="W39" s="21" t="str">
        <f t="shared" si="74"/>
        <v>0</v>
      </c>
      <c r="X39" s="25"/>
      <c r="Y39" s="25"/>
      <c r="Z39" s="25"/>
      <c r="AA39" s="25"/>
      <c r="AB39" s="25"/>
      <c r="AC39" s="21" t="str">
        <f t="shared" si="75"/>
        <v>0</v>
      </c>
      <c r="AD39" s="25"/>
      <c r="AE39" s="25"/>
      <c r="AF39" s="25"/>
      <c r="AG39" s="25"/>
      <c r="AH39" s="25"/>
      <c r="AI39" s="21" t="str">
        <f t="shared" si="76"/>
        <v>0</v>
      </c>
      <c r="AJ39" s="22" t="str">
        <f t="shared" si="77"/>
        <v>0</v>
      </c>
      <c r="AK39" s="27"/>
      <c r="AM39" s="2"/>
    </row>
    <row r="40">
      <c r="A40" s="18"/>
      <c r="B40" s="37"/>
      <c r="C40" s="20"/>
      <c r="D40" s="20"/>
      <c r="E40" s="20"/>
      <c r="F40" s="20"/>
      <c r="G40" s="20"/>
      <c r="H40" s="32"/>
      <c r="I40" s="32"/>
      <c r="J40" s="32"/>
      <c r="K40" s="32"/>
      <c r="L40" s="25"/>
      <c r="M40" s="25"/>
      <c r="N40" s="25"/>
      <c r="O40" s="25"/>
      <c r="P40" s="25"/>
      <c r="Q40" s="32"/>
      <c r="R40" s="25"/>
      <c r="S40" s="25"/>
      <c r="T40" s="25"/>
      <c r="U40" s="25"/>
      <c r="V40" s="25"/>
      <c r="W40" s="32"/>
      <c r="X40" s="25"/>
      <c r="Y40" s="25"/>
      <c r="Z40" s="25"/>
      <c r="AA40" s="25"/>
      <c r="AB40" s="25"/>
      <c r="AC40" s="32"/>
      <c r="AD40" s="25"/>
      <c r="AE40" s="25"/>
      <c r="AF40" s="25"/>
      <c r="AG40" s="25"/>
      <c r="AH40" s="25"/>
      <c r="AI40" s="32"/>
      <c r="AJ40" s="20"/>
      <c r="AK40" s="20"/>
      <c r="AM40" s="2"/>
    </row>
    <row r="41">
      <c r="A41" s="18"/>
      <c r="B41" s="19" t="s">
        <v>90</v>
      </c>
      <c r="C41" s="20"/>
      <c r="D41" s="20"/>
      <c r="E41" s="20"/>
      <c r="F41" s="20"/>
      <c r="G41" s="20"/>
      <c r="H41" s="40" t="str">
        <f t="shared" ref="H41:I41" si="78">Q41+W41+AC41+AI41</f>
        <v>34</v>
      </c>
      <c r="I41" s="40" t="str">
        <f t="shared" si="78"/>
        <v>0</v>
      </c>
      <c r="J41" s="40" t="str">
        <f>O41+U41+AA41+AG41</f>
        <v>1224</v>
      </c>
      <c r="K41" s="40" t="str">
        <f>T41+Z41+AF41+AK41</f>
        <v>0</v>
      </c>
      <c r="L41" s="40" t="str">
        <f t="shared" ref="L41:AI41" si="79">SUM(L42:L43)</f>
        <v>0</v>
      </c>
      <c r="M41" s="40" t="str">
        <f t="shared" si="79"/>
        <v>0</v>
      </c>
      <c r="N41" s="40" t="str">
        <f t="shared" si="79"/>
        <v>0</v>
      </c>
      <c r="O41" s="40" t="str">
        <f t="shared" si="79"/>
        <v>0</v>
      </c>
      <c r="P41" s="40" t="str">
        <f t="shared" si="79"/>
        <v>0</v>
      </c>
      <c r="Q41" s="40" t="str">
        <f t="shared" si="79"/>
        <v>0</v>
      </c>
      <c r="R41" s="40" t="str">
        <f t="shared" si="79"/>
        <v>0</v>
      </c>
      <c r="S41" s="40" t="str">
        <f t="shared" si="79"/>
        <v>0</v>
      </c>
      <c r="T41" s="40" t="str">
        <f t="shared" si="79"/>
        <v>0</v>
      </c>
      <c r="U41" s="40" t="str">
        <f t="shared" si="79"/>
        <v>432</v>
      </c>
      <c r="V41" s="40" t="str">
        <f t="shared" si="79"/>
        <v>0</v>
      </c>
      <c r="W41" s="40" t="str">
        <f t="shared" si="79"/>
        <v>12</v>
      </c>
      <c r="X41" s="40" t="str">
        <f t="shared" si="79"/>
        <v>0</v>
      </c>
      <c r="Y41" s="40" t="str">
        <f t="shared" si="79"/>
        <v>0</v>
      </c>
      <c r="Z41" s="40" t="str">
        <f t="shared" si="79"/>
        <v>0</v>
      </c>
      <c r="AA41" s="40" t="str">
        <f t="shared" si="79"/>
        <v>0</v>
      </c>
      <c r="AB41" s="40" t="str">
        <f t="shared" si="79"/>
        <v>0</v>
      </c>
      <c r="AC41" s="40" t="str">
        <f t="shared" si="79"/>
        <v>0</v>
      </c>
      <c r="AD41" s="40" t="str">
        <f t="shared" si="79"/>
        <v>0</v>
      </c>
      <c r="AE41" s="40" t="str">
        <f t="shared" si="79"/>
        <v>0</v>
      </c>
      <c r="AF41" s="40" t="str">
        <f t="shared" si="79"/>
        <v>0</v>
      </c>
      <c r="AG41" s="40" t="str">
        <f t="shared" si="79"/>
        <v>792</v>
      </c>
      <c r="AH41" s="40" t="str">
        <f t="shared" si="79"/>
        <v>0</v>
      </c>
      <c r="AI41" s="21" t="str">
        <f t="shared" si="79"/>
        <v>22</v>
      </c>
      <c r="AJ41" s="20"/>
      <c r="AK41" s="20"/>
      <c r="AM41" s="2"/>
    </row>
    <row r="42">
      <c r="A42" s="18" t="s">
        <v>91</v>
      </c>
      <c r="B42" s="37" t="s">
        <v>92</v>
      </c>
      <c r="C42" s="20"/>
      <c r="D42" s="20">
        <v>2.0</v>
      </c>
      <c r="E42" s="20"/>
      <c r="F42" s="20"/>
      <c r="G42" s="20"/>
      <c r="H42" s="21" t="str">
        <f t="shared" ref="H42:H44" si="80">Q42+W42+AC42+AI42</f>
        <v>12</v>
      </c>
      <c r="I42" s="32"/>
      <c r="J42" s="32"/>
      <c r="K42" s="32"/>
      <c r="L42" s="25"/>
      <c r="M42" s="25"/>
      <c r="N42" s="25"/>
      <c r="O42" s="25"/>
      <c r="P42" s="25"/>
      <c r="Q42" s="32" t="str">
        <f t="shared" ref="Q42:Q44" si="81">SUM(L42:P42)/36</f>
        <v>0</v>
      </c>
      <c r="R42" s="25"/>
      <c r="S42" s="25"/>
      <c r="T42" s="25"/>
      <c r="U42" s="25">
        <v>432.0</v>
      </c>
      <c r="V42" s="25"/>
      <c r="W42" s="32" t="str">
        <f t="shared" ref="W42:W44" si="82">SUM(R42:V42)/36</f>
        <v>12</v>
      </c>
      <c r="X42" s="25"/>
      <c r="Y42" s="25"/>
      <c r="Z42" s="25"/>
      <c r="AA42" s="25"/>
      <c r="AB42" s="25"/>
      <c r="AC42" s="32" t="str">
        <f t="shared" ref="AC42:AC44" si="83">SUM(X42:AB42)/36</f>
        <v>0</v>
      </c>
      <c r="AD42" s="25"/>
      <c r="AE42" s="25"/>
      <c r="AF42" s="25"/>
      <c r="AG42" s="25"/>
      <c r="AH42" s="25"/>
      <c r="AI42" s="32" t="str">
        <f t="shared" ref="AI42:AI44" si="84">SUM(AD42:AH42)/36</f>
        <v>0</v>
      </c>
      <c r="AJ42" s="20"/>
      <c r="AK42" s="20"/>
      <c r="AM42" s="2"/>
    </row>
    <row r="43">
      <c r="A43" s="18" t="s">
        <v>93</v>
      </c>
      <c r="B43" s="37" t="s">
        <v>94</v>
      </c>
      <c r="C43" s="20"/>
      <c r="D43" s="20">
        <v>4.0</v>
      </c>
      <c r="E43" s="20"/>
      <c r="F43" s="20"/>
      <c r="G43" s="20"/>
      <c r="H43" s="21" t="str">
        <f t="shared" si="80"/>
        <v>22</v>
      </c>
      <c r="I43" s="32"/>
      <c r="J43" s="32"/>
      <c r="K43" s="32"/>
      <c r="L43" s="25"/>
      <c r="M43" s="25"/>
      <c r="N43" s="25"/>
      <c r="O43" s="25"/>
      <c r="P43" s="25"/>
      <c r="Q43" s="32" t="str">
        <f t="shared" si="81"/>
        <v>0</v>
      </c>
      <c r="R43" s="25"/>
      <c r="S43" s="25"/>
      <c r="T43" s="25"/>
      <c r="U43" s="25"/>
      <c r="V43" s="25"/>
      <c r="W43" s="32" t="str">
        <f t="shared" si="82"/>
        <v>0</v>
      </c>
      <c r="X43" s="25"/>
      <c r="Y43" s="25"/>
      <c r="Z43" s="25"/>
      <c r="AA43" s="25"/>
      <c r="AB43" s="25"/>
      <c r="AC43" s="32" t="str">
        <f t="shared" si="83"/>
        <v>0</v>
      </c>
      <c r="AD43" s="25"/>
      <c r="AE43" s="25"/>
      <c r="AF43" s="25"/>
      <c r="AG43" s="25">
        <v>792.0</v>
      </c>
      <c r="AH43" s="25"/>
      <c r="AI43" s="32" t="str">
        <f t="shared" si="84"/>
        <v>22</v>
      </c>
      <c r="AJ43" s="20"/>
      <c r="AK43" s="20"/>
      <c r="AM43" s="2"/>
    </row>
    <row r="44" ht="30.0" customHeight="1">
      <c r="A44" s="18"/>
      <c r="B44" s="19" t="s">
        <v>95</v>
      </c>
      <c r="C44" s="20"/>
      <c r="D44" s="20"/>
      <c r="E44" s="20"/>
      <c r="F44" s="20"/>
      <c r="G44" s="20"/>
      <c r="H44" s="21" t="str">
        <f t="shared" si="80"/>
        <v>15</v>
      </c>
      <c r="I44" s="32"/>
      <c r="J44" s="32"/>
      <c r="K44" s="32"/>
      <c r="L44" s="25"/>
      <c r="M44" s="25"/>
      <c r="N44" s="25"/>
      <c r="O44" s="25"/>
      <c r="P44" s="25"/>
      <c r="Q44" s="32" t="str">
        <f t="shared" si="81"/>
        <v>0</v>
      </c>
      <c r="R44" s="25"/>
      <c r="S44" s="25"/>
      <c r="T44" s="25"/>
      <c r="U44" s="25">
        <v>108.0</v>
      </c>
      <c r="V44" s="25"/>
      <c r="W44" s="32" t="str">
        <f t="shared" si="82"/>
        <v>3</v>
      </c>
      <c r="X44" s="25"/>
      <c r="Y44" s="25"/>
      <c r="Z44" s="25"/>
      <c r="AA44" s="25">
        <v>432.0</v>
      </c>
      <c r="AB44" s="25"/>
      <c r="AC44" s="32" t="str">
        <f t="shared" si="83"/>
        <v>12</v>
      </c>
      <c r="AD44" s="25"/>
      <c r="AE44" s="25"/>
      <c r="AF44" s="25"/>
      <c r="AG44" s="25"/>
      <c r="AH44" s="25"/>
      <c r="AI44" s="32" t="str">
        <f t="shared" si="84"/>
        <v>0</v>
      </c>
      <c r="AJ44" s="20"/>
      <c r="AK44" s="20"/>
      <c r="AM44" s="2"/>
    </row>
    <row r="45">
      <c r="A45" s="18"/>
      <c r="B45" s="37"/>
      <c r="C45" s="20"/>
      <c r="D45" s="20"/>
      <c r="E45" s="20"/>
      <c r="F45" s="20"/>
      <c r="G45" s="20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0"/>
      <c r="AK45" s="20"/>
      <c r="AM45" s="2"/>
    </row>
    <row r="46" ht="30.0" customHeight="1">
      <c r="A46" s="18"/>
      <c r="B46" s="19" t="s">
        <v>96</v>
      </c>
      <c r="C46" s="20"/>
      <c r="D46" s="20"/>
      <c r="E46" s="20"/>
      <c r="F46" s="20"/>
      <c r="G46" s="20"/>
      <c r="H46" s="21" t="str">
        <f t="shared" ref="H46:K46" si="85">Q46+W46+AC46+AI46</f>
        <v>9</v>
      </c>
      <c r="I46" s="21" t="str">
        <f t="shared" si="85"/>
        <v>0</v>
      </c>
      <c r="J46" s="21" t="str">
        <f t="shared" si="85"/>
        <v>0</v>
      </c>
      <c r="K46" s="21" t="str">
        <f t="shared" si="85"/>
        <v>0</v>
      </c>
      <c r="L46" s="21" t="str">
        <f t="shared" ref="L46:AI46" si="86">L47+L48</f>
        <v>0</v>
      </c>
      <c r="M46" s="21" t="str">
        <f t="shared" si="86"/>
        <v>0</v>
      </c>
      <c r="N46" s="21" t="str">
        <f t="shared" si="86"/>
        <v>0</v>
      </c>
      <c r="O46" s="21" t="str">
        <f t="shared" si="86"/>
        <v>0</v>
      </c>
      <c r="P46" s="21" t="str">
        <f t="shared" si="86"/>
        <v>0</v>
      </c>
      <c r="Q46" s="21" t="str">
        <f t="shared" si="86"/>
        <v>0</v>
      </c>
      <c r="R46" s="21" t="str">
        <f t="shared" si="86"/>
        <v>0</v>
      </c>
      <c r="S46" s="21" t="str">
        <f t="shared" si="86"/>
        <v>0</v>
      </c>
      <c r="T46" s="21" t="str">
        <f t="shared" si="86"/>
        <v>0</v>
      </c>
      <c r="U46" s="21" t="str">
        <f t="shared" si="86"/>
        <v>0</v>
      </c>
      <c r="V46" s="21" t="str">
        <f t="shared" si="86"/>
        <v>0</v>
      </c>
      <c r="W46" s="21" t="str">
        <f t="shared" si="86"/>
        <v>0</v>
      </c>
      <c r="X46" s="21" t="str">
        <f t="shared" si="86"/>
        <v>0</v>
      </c>
      <c r="Y46" s="21" t="str">
        <f t="shared" si="86"/>
        <v>0</v>
      </c>
      <c r="Z46" s="21" t="str">
        <f t="shared" si="86"/>
        <v>0</v>
      </c>
      <c r="AA46" s="21" t="str">
        <f t="shared" si="86"/>
        <v>0</v>
      </c>
      <c r="AB46" s="21" t="str">
        <f t="shared" si="86"/>
        <v>0</v>
      </c>
      <c r="AC46" s="21" t="str">
        <f t="shared" si="86"/>
        <v>0</v>
      </c>
      <c r="AD46" s="21" t="str">
        <f t="shared" si="86"/>
        <v>0</v>
      </c>
      <c r="AE46" s="21" t="str">
        <f t="shared" si="86"/>
        <v>0</v>
      </c>
      <c r="AF46" s="21" t="str">
        <f t="shared" si="86"/>
        <v>0</v>
      </c>
      <c r="AG46" s="21" t="str">
        <f t="shared" si="86"/>
        <v>324</v>
      </c>
      <c r="AH46" s="21" t="str">
        <f t="shared" si="86"/>
        <v>0</v>
      </c>
      <c r="AI46" s="21" t="str">
        <f t="shared" si="86"/>
        <v>9</v>
      </c>
      <c r="AJ46" s="20"/>
      <c r="AK46" s="20"/>
      <c r="AM46" s="2"/>
    </row>
    <row r="47">
      <c r="A47" s="18"/>
      <c r="B47" s="18" t="s">
        <v>97</v>
      </c>
      <c r="C47" s="20"/>
      <c r="D47" s="20"/>
      <c r="E47" s="20"/>
      <c r="F47" s="20"/>
      <c r="G47" s="20"/>
      <c r="H47" s="21" t="str">
        <f t="shared" ref="H47:H48" si="87">Q47+W47+AC47+AI47</f>
        <v>7</v>
      </c>
      <c r="I47" s="32"/>
      <c r="J47" s="32"/>
      <c r="K47" s="32"/>
      <c r="L47" s="25"/>
      <c r="M47" s="25"/>
      <c r="N47" s="25"/>
      <c r="O47" s="25"/>
      <c r="P47" s="25"/>
      <c r="Q47" s="32" t="str">
        <f t="shared" ref="Q47:Q48" si="88">SUM(L47:P47)/36</f>
        <v>0</v>
      </c>
      <c r="R47" s="25"/>
      <c r="S47" s="25"/>
      <c r="T47" s="25"/>
      <c r="U47" s="25"/>
      <c r="V47" s="25"/>
      <c r="W47" s="32" t="str">
        <f t="shared" ref="W47:W48" si="89">SUM(R47:V47)/36</f>
        <v>0</v>
      </c>
      <c r="X47" s="25"/>
      <c r="Y47" s="25"/>
      <c r="Z47" s="25"/>
      <c r="AA47" s="25"/>
      <c r="AB47" s="25"/>
      <c r="AC47" s="32" t="str">
        <f t="shared" ref="AC47:AC48" si="90">SUM(X47:AB47)/36</f>
        <v>0</v>
      </c>
      <c r="AD47" s="25"/>
      <c r="AE47" s="25"/>
      <c r="AF47" s="25"/>
      <c r="AG47" s="25">
        <v>252.0</v>
      </c>
      <c r="AH47" s="25"/>
      <c r="AI47" s="32" t="str">
        <f t="shared" ref="AI47:AI48" si="91">SUM(AD47:AH47)/36</f>
        <v>7</v>
      </c>
      <c r="AJ47" s="20"/>
      <c r="AK47" s="20"/>
      <c r="AM47" s="2"/>
    </row>
    <row r="48">
      <c r="A48" s="18"/>
      <c r="B48" s="18" t="s">
        <v>98</v>
      </c>
      <c r="C48" s="20"/>
      <c r="D48" s="20"/>
      <c r="E48" s="20"/>
      <c r="F48" s="20"/>
      <c r="G48" s="20"/>
      <c r="H48" s="21" t="str">
        <f t="shared" si="87"/>
        <v>2</v>
      </c>
      <c r="I48" s="32"/>
      <c r="J48" s="32"/>
      <c r="K48" s="32"/>
      <c r="L48" s="25"/>
      <c r="M48" s="25"/>
      <c r="N48" s="25"/>
      <c r="O48" s="25"/>
      <c r="P48" s="25"/>
      <c r="Q48" s="32" t="str">
        <f t="shared" si="88"/>
        <v>0</v>
      </c>
      <c r="R48" s="25"/>
      <c r="S48" s="25"/>
      <c r="T48" s="25"/>
      <c r="U48" s="25"/>
      <c r="V48" s="25"/>
      <c r="W48" s="32" t="str">
        <f t="shared" si="89"/>
        <v>0</v>
      </c>
      <c r="X48" s="25"/>
      <c r="Y48" s="25"/>
      <c r="Z48" s="25"/>
      <c r="AA48" s="25"/>
      <c r="AB48" s="25"/>
      <c r="AC48" s="32" t="str">
        <f t="shared" si="90"/>
        <v>0</v>
      </c>
      <c r="AD48" s="25"/>
      <c r="AE48" s="25"/>
      <c r="AF48" s="25"/>
      <c r="AG48" s="25">
        <v>72.0</v>
      </c>
      <c r="AH48" s="25"/>
      <c r="AI48" s="32" t="str">
        <f t="shared" si="91"/>
        <v>2</v>
      </c>
      <c r="AJ48" s="20"/>
      <c r="AK48" s="20"/>
      <c r="AM48" s="2"/>
    </row>
    <row r="49">
      <c r="A49" s="18"/>
      <c r="B49" s="41" t="s">
        <v>99</v>
      </c>
      <c r="C49" s="20"/>
      <c r="D49" s="20"/>
      <c r="E49" s="20"/>
      <c r="F49" s="20"/>
      <c r="G49" s="20"/>
      <c r="H49" s="21" t="str">
        <f t="shared" ref="H49:AI49" si="92">H6+H41+H44+H47+H48</f>
        <v>120</v>
      </c>
      <c r="I49" s="21" t="str">
        <f t="shared" si="92"/>
        <v>302</v>
      </c>
      <c r="J49" s="21" t="str">
        <f t="shared" si="92"/>
        <v>2302</v>
      </c>
      <c r="K49" s="21" t="str">
        <f t="shared" si="92"/>
        <v>324</v>
      </c>
      <c r="L49" s="21" t="str">
        <f t="shared" si="92"/>
        <v>85</v>
      </c>
      <c r="M49" s="21" t="str">
        <f t="shared" si="92"/>
        <v>0</v>
      </c>
      <c r="N49" s="21" t="str">
        <f t="shared" si="92"/>
        <v>306</v>
      </c>
      <c r="O49" s="21" t="str">
        <f t="shared" si="92"/>
        <v>509</v>
      </c>
      <c r="P49" s="21" t="str">
        <f t="shared" si="92"/>
        <v>108</v>
      </c>
      <c r="Q49" s="21" t="str">
        <f t="shared" si="92"/>
        <v>28</v>
      </c>
      <c r="R49" s="21" t="str">
        <f t="shared" si="92"/>
        <v>56</v>
      </c>
      <c r="S49" s="21" t="str">
        <f t="shared" si="92"/>
        <v>0</v>
      </c>
      <c r="T49" s="21" t="str">
        <f t="shared" si="92"/>
        <v>196</v>
      </c>
      <c r="U49" s="21" t="str">
        <f t="shared" si="92"/>
        <v>900</v>
      </c>
      <c r="V49" s="21" t="str">
        <f t="shared" si="92"/>
        <v>72</v>
      </c>
      <c r="W49" s="21" t="str">
        <f t="shared" si="92"/>
        <v>34</v>
      </c>
      <c r="X49" s="21" t="str">
        <f t="shared" si="92"/>
        <v>0</v>
      </c>
      <c r="Y49" s="21" t="str">
        <f t="shared" si="92"/>
        <v>0</v>
      </c>
      <c r="Z49" s="21" t="str">
        <f t="shared" si="92"/>
        <v>187</v>
      </c>
      <c r="AA49" s="21" t="str">
        <f t="shared" si="92"/>
        <v>641</v>
      </c>
      <c r="AB49" s="21" t="str">
        <f t="shared" si="92"/>
        <v>144</v>
      </c>
      <c r="AC49" s="21" t="str">
        <f t="shared" si="92"/>
        <v>27</v>
      </c>
      <c r="AD49" s="21" t="str">
        <f t="shared" si="92"/>
        <v>0</v>
      </c>
      <c r="AE49" s="21" t="str">
        <f t="shared" si="92"/>
        <v>0</v>
      </c>
      <c r="AF49" s="21" t="str">
        <f t="shared" si="92"/>
        <v>0</v>
      </c>
      <c r="AG49" s="21" t="str">
        <f t="shared" si="92"/>
        <v>1116</v>
      </c>
      <c r="AH49" s="21" t="str">
        <f t="shared" si="92"/>
        <v>0</v>
      </c>
      <c r="AI49" s="21" t="str">
        <f t="shared" si="92"/>
        <v>31</v>
      </c>
      <c r="AJ49" s="42" t="str">
        <f>AJ6/SUM(L51:AC51)*100</f>
        <v>16.98795181</v>
      </c>
      <c r="AK49" s="20"/>
      <c r="AM49" s="2"/>
    </row>
    <row r="50">
      <c r="A50" s="18"/>
      <c r="B50" s="18"/>
      <c r="C50" s="20"/>
      <c r="D50" s="20"/>
      <c r="E50" s="20"/>
      <c r="F50" s="20"/>
      <c r="G50" s="20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 t="str">
        <f>SUM(AD50:AH50)/36</f>
        <v>0</v>
      </c>
      <c r="AJ50" s="20"/>
      <c r="AK50" s="20"/>
      <c r="AM50" s="2"/>
    </row>
    <row r="51">
      <c r="A51" s="18"/>
      <c r="B51" s="43" t="s">
        <v>100</v>
      </c>
      <c r="C51" s="6"/>
      <c r="D51" s="6"/>
      <c r="E51" s="6"/>
      <c r="F51" s="6"/>
      <c r="G51" s="6"/>
      <c r="H51" s="6"/>
      <c r="I51" s="6"/>
      <c r="J51" s="6"/>
      <c r="K51" s="7"/>
      <c r="L51" s="5" t="str">
        <f>SUM(L6:N6)</f>
        <v>391</v>
      </c>
      <c r="M51" s="6"/>
      <c r="N51" s="6"/>
      <c r="O51" s="6"/>
      <c r="P51" s="6"/>
      <c r="Q51" s="7"/>
      <c r="R51" s="5" t="str">
        <f>SUM(R6:T6)</f>
        <v>252</v>
      </c>
      <c r="S51" s="6"/>
      <c r="T51" s="6"/>
      <c r="U51" s="6"/>
      <c r="V51" s="6"/>
      <c r="W51" s="7"/>
      <c r="X51" s="5" t="str">
        <f>SUM(X6:Z6)</f>
        <v>187</v>
      </c>
      <c r="Y51" s="6"/>
      <c r="Z51" s="6"/>
      <c r="AA51" s="6"/>
      <c r="AB51" s="6"/>
      <c r="AC51" s="7"/>
      <c r="AD51" s="5" t="str">
        <f>SUM(AD7:AF7)</f>
        <v>0</v>
      </c>
      <c r="AE51" s="6"/>
      <c r="AF51" s="6"/>
      <c r="AG51" s="6"/>
      <c r="AH51" s="6"/>
      <c r="AI51" s="7"/>
      <c r="AJ51" s="20"/>
      <c r="AK51" s="20"/>
      <c r="AM51" s="2"/>
    </row>
    <row r="52">
      <c r="A52" s="18"/>
      <c r="B52" s="43" t="s">
        <v>101</v>
      </c>
      <c r="C52" s="6"/>
      <c r="D52" s="6"/>
      <c r="E52" s="6"/>
      <c r="F52" s="6"/>
      <c r="G52" s="6"/>
      <c r="H52" s="6"/>
      <c r="I52" s="6"/>
      <c r="J52" s="6"/>
      <c r="K52" s="7"/>
      <c r="L52" s="5" t="str">
        <f>SUM(L6:O6)</f>
        <v>900</v>
      </c>
      <c r="M52" s="6"/>
      <c r="N52" s="6"/>
      <c r="O52" s="6"/>
      <c r="P52" s="6"/>
      <c r="Q52" s="7"/>
      <c r="R52" s="5" t="str">
        <f>SUM(R6:U6)</f>
        <v>612</v>
      </c>
      <c r="S52" s="6"/>
      <c r="T52" s="6"/>
      <c r="U52" s="6"/>
      <c r="V52" s="6"/>
      <c r="W52" s="7"/>
      <c r="X52" s="5" t="str">
        <f>SUM(X6:AA6)</f>
        <v>396</v>
      </c>
      <c r="Y52" s="6"/>
      <c r="Z52" s="6"/>
      <c r="AA52" s="6"/>
      <c r="AB52" s="6"/>
      <c r="AC52" s="7"/>
      <c r="AD52" s="5" t="str">
        <f>SUM(AD6:AG6)</f>
        <v>0</v>
      </c>
      <c r="AE52" s="6"/>
      <c r="AF52" s="6"/>
      <c r="AG52" s="6"/>
      <c r="AH52" s="6"/>
      <c r="AI52" s="7"/>
      <c r="AJ52" s="20"/>
      <c r="AK52" s="20"/>
      <c r="AM52" s="2"/>
    </row>
    <row r="53">
      <c r="A53" s="18"/>
      <c r="B53" s="14" t="s">
        <v>102</v>
      </c>
      <c r="C53" s="6"/>
      <c r="D53" s="6"/>
      <c r="E53" s="6"/>
      <c r="F53" s="6"/>
      <c r="G53" s="6"/>
      <c r="H53" s="6"/>
      <c r="I53" s="6"/>
      <c r="J53" s="6"/>
      <c r="K53" s="7"/>
      <c r="L53" s="5">
        <v>6.0</v>
      </c>
      <c r="M53" s="6"/>
      <c r="N53" s="6"/>
      <c r="O53" s="6"/>
      <c r="P53" s="6"/>
      <c r="Q53" s="7"/>
      <c r="R53" s="5">
        <v>4.0</v>
      </c>
      <c r="S53" s="6"/>
      <c r="T53" s="6"/>
      <c r="U53" s="6"/>
      <c r="V53" s="6"/>
      <c r="W53" s="7"/>
      <c r="X53" s="5">
        <v>3.0</v>
      </c>
      <c r="Y53" s="6"/>
      <c r="Z53" s="6"/>
      <c r="AA53" s="6"/>
      <c r="AB53" s="6"/>
      <c r="AC53" s="7"/>
      <c r="AD53" s="5"/>
      <c r="AE53" s="6"/>
      <c r="AF53" s="6"/>
      <c r="AG53" s="6"/>
      <c r="AH53" s="6"/>
      <c r="AI53" s="7"/>
      <c r="AJ53" s="20"/>
      <c r="AK53" s="20"/>
      <c r="AM53" s="2"/>
    </row>
    <row r="54">
      <c r="A54" s="18"/>
      <c r="B54" s="14" t="s">
        <v>103</v>
      </c>
      <c r="C54" s="6"/>
      <c r="D54" s="6"/>
      <c r="E54" s="6"/>
      <c r="F54" s="6"/>
      <c r="G54" s="6"/>
      <c r="H54" s="6"/>
      <c r="I54" s="6"/>
      <c r="J54" s="6"/>
      <c r="K54" s="7"/>
      <c r="L54" s="5">
        <v>2.0</v>
      </c>
      <c r="M54" s="6"/>
      <c r="N54" s="6"/>
      <c r="O54" s="6"/>
      <c r="P54" s="6"/>
      <c r="Q54" s="7"/>
      <c r="R54" s="5">
        <v>2.0</v>
      </c>
      <c r="S54" s="6"/>
      <c r="T54" s="6"/>
      <c r="U54" s="6"/>
      <c r="V54" s="6"/>
      <c r="W54" s="7"/>
      <c r="X54" s="5">
        <v>2.0</v>
      </c>
      <c r="Y54" s="6"/>
      <c r="Z54" s="6"/>
      <c r="AA54" s="6"/>
      <c r="AB54" s="6"/>
      <c r="AC54" s="7"/>
      <c r="AD54" s="5"/>
      <c r="AE54" s="6"/>
      <c r="AF54" s="6"/>
      <c r="AG54" s="6"/>
      <c r="AH54" s="6"/>
      <c r="AI54" s="7"/>
      <c r="AJ54" s="20"/>
      <c r="AK54" s="20"/>
      <c r="AM54" s="2"/>
    </row>
    <row r="55">
      <c r="A55" s="18"/>
      <c r="B55" s="14" t="s">
        <v>104</v>
      </c>
      <c r="C55" s="6"/>
      <c r="D55" s="6"/>
      <c r="E55" s="6"/>
      <c r="F55" s="6"/>
      <c r="G55" s="6"/>
      <c r="H55" s="6"/>
      <c r="I55" s="6"/>
      <c r="J55" s="6"/>
      <c r="K55" s="7"/>
      <c r="L55" s="5" t="str">
        <f>I13+J13</f>
        <v>840</v>
      </c>
      <c r="M55" s="6"/>
      <c r="N55" s="6"/>
      <c r="O55" s="6"/>
      <c r="P55" s="6"/>
      <c r="Q55" s="7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20"/>
      <c r="AK55" s="20"/>
      <c r="AM55" s="2"/>
    </row>
    <row r="56">
      <c r="A56" s="18"/>
      <c r="B56" s="14" t="s">
        <v>105</v>
      </c>
      <c r="C56" s="6"/>
      <c r="D56" s="6"/>
      <c r="E56" s="6"/>
      <c r="F56" s="6"/>
      <c r="G56" s="6"/>
      <c r="H56" s="6"/>
      <c r="I56" s="6"/>
      <c r="J56" s="6"/>
      <c r="K56" s="7"/>
      <c r="L56" s="5" t="str">
        <f>I24+J24</f>
        <v>249</v>
      </c>
      <c r="M56" s="6"/>
      <c r="N56" s="6"/>
      <c r="O56" s="6"/>
      <c r="P56" s="6"/>
      <c r="Q56" s="7"/>
      <c r="R56" s="45" t="str">
        <f>L56/L55*100</f>
        <v>29.6</v>
      </c>
      <c r="S56" s="6"/>
      <c r="T56" s="7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20"/>
      <c r="AK56" s="20"/>
      <c r="AM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M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M58" s="2"/>
    </row>
    <row r="59">
      <c r="A59" s="2"/>
      <c r="B59" s="46" t="s">
        <v>106</v>
      </c>
      <c r="L59" s="46" t="s">
        <v>107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M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M60" s="2"/>
    </row>
    <row r="61">
      <c r="A61" s="2"/>
      <c r="B61" s="46" t="s">
        <v>108</v>
      </c>
      <c r="L61" s="46" t="s">
        <v>109</v>
      </c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M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M62" s="2"/>
    </row>
    <row r="63">
      <c r="A63" s="2"/>
      <c r="B63" s="46" t="s">
        <v>110</v>
      </c>
      <c r="L63" s="46" t="s">
        <v>111</v>
      </c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M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M64" s="2"/>
    </row>
    <row r="65">
      <c r="A65" s="2"/>
      <c r="B65" s="46" t="s">
        <v>112</v>
      </c>
      <c r="L65" s="46" t="s">
        <v>113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M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M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M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M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M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M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M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M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M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M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M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M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M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M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M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M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M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M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M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M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M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M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M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M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M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M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M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M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M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M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M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M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M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M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M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M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M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M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M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M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M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M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M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M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M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M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M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M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M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M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M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M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M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M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M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M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M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M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M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M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M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M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M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M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M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M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M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M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M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M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M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M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M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M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M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M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M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M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M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M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M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M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M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M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M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M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M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M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M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M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M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M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M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M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M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M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M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M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M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M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M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M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M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M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M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M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M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M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M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M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M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M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M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M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M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M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M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M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M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M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M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M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M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M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M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M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M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M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M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M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M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M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M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M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M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M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M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M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M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M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M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M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M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M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M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M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M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M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M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M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M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M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M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M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M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M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M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M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M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M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M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M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M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M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M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M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M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M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M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M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M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M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M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M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M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M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M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M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M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M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M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M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M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M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M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M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M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M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M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M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M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M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M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M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M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M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M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M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M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M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M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M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M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M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M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M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M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M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M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M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M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M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M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M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M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M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M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M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M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M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M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M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M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M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M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M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M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M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M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M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M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M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M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M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M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M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M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M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M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M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M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M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M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M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M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M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M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M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M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M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M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M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M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M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M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M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M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M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M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M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M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M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M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M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M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M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M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M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M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M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M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M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M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M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M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M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M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M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M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M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M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M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M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M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M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M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M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M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M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M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M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M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M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M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M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M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M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M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M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M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M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M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M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M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M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M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M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M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M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M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M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M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M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M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M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M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M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M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M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M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M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M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M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M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M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M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M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M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M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M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M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M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M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M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M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M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M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M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M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M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M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M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M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M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M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M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M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M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M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M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M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M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M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M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M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M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M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M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M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M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M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M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M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M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M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M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M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M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M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M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M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M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M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M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M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M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M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M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M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M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M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M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M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M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M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M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M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M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M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M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M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M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M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M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M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M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M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M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M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M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M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M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M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M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M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M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M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M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M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M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M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M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M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M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M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M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M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M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M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M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M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M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M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M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M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M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M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M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M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M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M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M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M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M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M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M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M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M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M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M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M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M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M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M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M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M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M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M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M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M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M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M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M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M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M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M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M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M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M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M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M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M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M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M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M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M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M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M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M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M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M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M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M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M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M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M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M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M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M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M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M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M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M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M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M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M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M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M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M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M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M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M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M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M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M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M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M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M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M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M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M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M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M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M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M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M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M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M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M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M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M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M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M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M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M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M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M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M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M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M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M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M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M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M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M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M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M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M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M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M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M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M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M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M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M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M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M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M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M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M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M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M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M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M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M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M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M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M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M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M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M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M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M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M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M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M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M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M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M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M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M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M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M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M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M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M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M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M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M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M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M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M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M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M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M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M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M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M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M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M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M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M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M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M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M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M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M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M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M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M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M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M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M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M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M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M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M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M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M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M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M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M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M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M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M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M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M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M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M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M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M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M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M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M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M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M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M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M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M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M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M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M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M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M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M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M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M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M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M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M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M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M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M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M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M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M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M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M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M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M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M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M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M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M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M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M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M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M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M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M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M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M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M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M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M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M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M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M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M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M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M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M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M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M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M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M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M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M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M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M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M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M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M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M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M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M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M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M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M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M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M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M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M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M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M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M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M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M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M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M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M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M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M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M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M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M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M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M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M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M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M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M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M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M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M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M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M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M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M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M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M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M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M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M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M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M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M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M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M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M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M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M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M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M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M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M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M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M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M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M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M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M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M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M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M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M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M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M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M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M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M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M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M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M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M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M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M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M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M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M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M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M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M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M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M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M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M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M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M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M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M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M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M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M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M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M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M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M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M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M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M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M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M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M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M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M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M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M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M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M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M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M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M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M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M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M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M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M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M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M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M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M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M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M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M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M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M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M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M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M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M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M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M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M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M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M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M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M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M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M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M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M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M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M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M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M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M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M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M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M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M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M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M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M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M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M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M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M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M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M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M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M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M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M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M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M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M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M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M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M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M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M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M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M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M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M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M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M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M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M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M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M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M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M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M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M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M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M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M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M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M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M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M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M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M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M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M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M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M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M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M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M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M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M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M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M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M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M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M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M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M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M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M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M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M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M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M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M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M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M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M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M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M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M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M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M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M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M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M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M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M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M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M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M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M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M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M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M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M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M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M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M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M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M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M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M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M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M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M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M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M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M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M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M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M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M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M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M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M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M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M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M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M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M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M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M1000" s="2"/>
    </row>
  </sheetData>
  <mergeCells count="53">
    <mergeCell ref="R52:W52"/>
    <mergeCell ref="R51:W51"/>
    <mergeCell ref="X3:AI3"/>
    <mergeCell ref="A1:AJ1"/>
    <mergeCell ref="G4:G5"/>
    <mergeCell ref="L4:Q4"/>
    <mergeCell ref="R4:W4"/>
    <mergeCell ref="L3:W3"/>
    <mergeCell ref="R53:W53"/>
    <mergeCell ref="R54:W54"/>
    <mergeCell ref="X4:AC4"/>
    <mergeCell ref="AK3:AK5"/>
    <mergeCell ref="AJ3:AJ5"/>
    <mergeCell ref="AD51:AI51"/>
    <mergeCell ref="X51:AC51"/>
    <mergeCell ref="AD4:AI4"/>
    <mergeCell ref="D4:D5"/>
    <mergeCell ref="E4:E5"/>
    <mergeCell ref="A3:A5"/>
    <mergeCell ref="B51:K51"/>
    <mergeCell ref="C3:G3"/>
    <mergeCell ref="H3:K3"/>
    <mergeCell ref="I4:K4"/>
    <mergeCell ref="H4:H5"/>
    <mergeCell ref="B3:B5"/>
    <mergeCell ref="C4:C5"/>
    <mergeCell ref="F4:F5"/>
    <mergeCell ref="X52:AC52"/>
    <mergeCell ref="AD52:AI52"/>
    <mergeCell ref="L61:Q61"/>
    <mergeCell ref="B61:K61"/>
    <mergeCell ref="B65:K65"/>
    <mergeCell ref="L65:Q65"/>
    <mergeCell ref="L63:Q63"/>
    <mergeCell ref="B63:K63"/>
    <mergeCell ref="B59:K59"/>
    <mergeCell ref="L59:Q59"/>
    <mergeCell ref="L56:Q56"/>
    <mergeCell ref="L55:Q55"/>
    <mergeCell ref="R56:T56"/>
    <mergeCell ref="X53:AC53"/>
    <mergeCell ref="AD53:AI53"/>
    <mergeCell ref="X54:AC54"/>
    <mergeCell ref="AD54:AI54"/>
    <mergeCell ref="L53:Q53"/>
    <mergeCell ref="L52:Q52"/>
    <mergeCell ref="B55:K55"/>
    <mergeCell ref="B52:K52"/>
    <mergeCell ref="B53:K53"/>
    <mergeCell ref="B54:K54"/>
    <mergeCell ref="L51:Q51"/>
    <mergeCell ref="L54:Q54"/>
    <mergeCell ref="B56:K5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0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0"/>
  </cols>
  <sheetData/>
  <drawing r:id="rId1"/>
</worksheet>
</file>