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967F1B41-062A-4653-8042-9654ABB6993F}"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1" l="1"/>
  <c r="F24" i="11"/>
  <c r="F22" i="11"/>
  <c r="F21" i="11"/>
  <c r="E19" i="11"/>
  <c r="F18" i="11"/>
  <c r="E18" i="11"/>
  <c r="F16" i="11"/>
  <c r="BM5" i="11"/>
  <c r="BM4" i="11" s="1"/>
  <c r="BN5" i="11"/>
  <c r="BO5" i="11"/>
  <c r="BP5" i="11" s="1"/>
  <c r="BM6" i="11"/>
  <c r="BN6" i="11"/>
  <c r="BO6" i="11"/>
  <c r="F15" i="11"/>
  <c r="F12" i="11"/>
  <c r="F11" i="11"/>
  <c r="F9" i="11"/>
  <c r="F10" i="11"/>
  <c r="E10" i="11"/>
  <c r="H38" i="11"/>
  <c r="H43" i="11"/>
  <c r="H44" i="11"/>
  <c r="H45" i="11"/>
  <c r="H46" i="11"/>
  <c r="H47" i="11"/>
  <c r="H48" i="11"/>
  <c r="H49" i="11"/>
  <c r="H50" i="11"/>
  <c r="H51" i="11"/>
  <c r="H52" i="11"/>
  <c r="H53" i="11"/>
  <c r="H54" i="11"/>
  <c r="H55" i="11"/>
  <c r="H56" i="11"/>
  <c r="H7" i="11"/>
  <c r="BP6" i="11" l="1"/>
  <c r="BQ5" i="11"/>
  <c r="E9" i="11"/>
  <c r="BQ6" i="11" l="1"/>
  <c r="BR5" i="11"/>
  <c r="I5" i="11"/>
  <c r="H32" i="11"/>
  <c r="H26" i="11"/>
  <c r="H20" i="11"/>
  <c r="H14" i="11"/>
  <c r="H8" i="11"/>
  <c r="BS5" i="11" l="1"/>
  <c r="BR6" i="11"/>
  <c r="I6" i="11"/>
  <c r="BS6" i="11" l="1"/>
  <c r="BT5" i="11"/>
  <c r="E11" i="11"/>
  <c r="E12" i="11" s="1"/>
  <c r="H9" i="11"/>
  <c r="J5" i="11"/>
  <c r="K5" i="11" s="1"/>
  <c r="L5" i="11" s="1"/>
  <c r="M5" i="11" s="1"/>
  <c r="N5" i="11" s="1"/>
  <c r="O5" i="11" s="1"/>
  <c r="P5" i="11" s="1"/>
  <c r="I4" i="11"/>
  <c r="BT6" i="11" l="1"/>
  <c r="BU5" i="11"/>
  <c r="BT4" i="11"/>
  <c r="E13" i="11"/>
  <c r="H10" i="11"/>
  <c r="H11" i="11"/>
  <c r="H12" i="11"/>
  <c r="P4" i="11"/>
  <c r="Q5" i="11"/>
  <c r="R5" i="11" s="1"/>
  <c r="S5" i="11" s="1"/>
  <c r="T5" i="11" s="1"/>
  <c r="U5" i="11" s="1"/>
  <c r="V5" i="11" s="1"/>
  <c r="W5" i="11" s="1"/>
  <c r="J6" i="11"/>
  <c r="BU6" i="11" l="1"/>
  <c r="BV5" i="11"/>
  <c r="F13" i="11"/>
  <c r="E15" i="11" s="1"/>
  <c r="H13" i="11"/>
  <c r="W4" i="11"/>
  <c r="X5" i="11"/>
  <c r="Y5" i="11" s="1"/>
  <c r="Z5" i="11" s="1"/>
  <c r="AA5" i="11" s="1"/>
  <c r="AB5" i="11" s="1"/>
  <c r="AC5" i="11" s="1"/>
  <c r="AD5" i="11" s="1"/>
  <c r="K6" i="11"/>
  <c r="BW5" i="11" l="1"/>
  <c r="BV6" i="11"/>
  <c r="E16" i="11"/>
  <c r="H15" i="11"/>
  <c r="AE5" i="11"/>
  <c r="AF5" i="11" s="1"/>
  <c r="AG5" i="11" s="1"/>
  <c r="AH5" i="11" s="1"/>
  <c r="AI5" i="11" s="1"/>
  <c r="AJ5" i="11" s="1"/>
  <c r="AD4" i="11"/>
  <c r="L6" i="11"/>
  <c r="BX5" i="11" l="1"/>
  <c r="BW6" i="11"/>
  <c r="E17" i="11"/>
  <c r="F17" i="11" s="1"/>
  <c r="AK5" i="11"/>
  <c r="AL5" i="11" s="1"/>
  <c r="AM5" i="11" s="1"/>
  <c r="AN5" i="11" s="1"/>
  <c r="AO5" i="11" s="1"/>
  <c r="AP5" i="11" s="1"/>
  <c r="AQ5" i="11" s="1"/>
  <c r="M6" i="11"/>
  <c r="BX6" i="11" l="1"/>
  <c r="BY5" i="11"/>
  <c r="H16" i="11"/>
  <c r="AR5" i="11"/>
  <c r="AS5" i="11" s="1"/>
  <c r="AK4" i="11"/>
  <c r="N6" i="11"/>
  <c r="BY6" i="11" l="1"/>
  <c r="BZ5" i="11"/>
  <c r="H17" i="11"/>
  <c r="F19" i="11"/>
  <c r="AT5" i="11"/>
  <c r="AS6" i="11"/>
  <c r="AR4" i="11"/>
  <c r="O6" i="11"/>
  <c r="CA5" i="11" l="1"/>
  <c r="BZ6" i="11"/>
  <c r="H18" i="11"/>
  <c r="E21" i="11"/>
  <c r="AT6" i="11"/>
  <c r="CA4" i="11" l="1"/>
  <c r="CB5" i="11"/>
  <c r="CA6" i="11"/>
  <c r="H19" i="11"/>
  <c r="E22" i="11"/>
  <c r="P6" i="11"/>
  <c r="CB6" i="11" l="1"/>
  <c r="CC5" i="11"/>
  <c r="H21" i="11"/>
  <c r="E23" i="11"/>
  <c r="R6" i="11"/>
  <c r="CC6" i="11" l="1"/>
  <c r="CD5" i="11"/>
  <c r="H22" i="11"/>
  <c r="F23" i="11"/>
  <c r="E24" i="11" s="1"/>
  <c r="S6" i="1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CE5" i="11" l="1"/>
  <c r="CD6" i="11"/>
  <c r="H23" i="11"/>
  <c r="H24" i="11"/>
  <c r="E25" i="11"/>
  <c r="AW5" i="11"/>
  <c r="AX5" i="11" s="1"/>
  <c r="AV6" i="11"/>
  <c r="AU6" i="11"/>
  <c r="CF5" i="11" l="1"/>
  <c r="CE6" i="11"/>
  <c r="E27" i="11"/>
  <c r="H25" i="11"/>
  <c r="AW6" i="11"/>
  <c r="AY5" i="11"/>
  <c r="F27" i="11" l="1"/>
  <c r="E28" i="11" s="1"/>
  <c r="CF6" i="11"/>
  <c r="CG5" i="11"/>
  <c r="AZ5" i="11"/>
  <c r="AY6" i="11"/>
  <c r="AY4" i="11"/>
  <c r="AX6" i="11" s="1"/>
  <c r="H27" i="11" l="1"/>
  <c r="F28" i="11"/>
  <c r="E29" i="11" s="1"/>
  <c r="CG6" i="11"/>
  <c r="CH5" i="11"/>
  <c r="BA5" i="11"/>
  <c r="AZ6" i="11"/>
  <c r="H28" i="11" l="1"/>
  <c r="F29" i="11"/>
  <c r="E30" i="11" s="1"/>
  <c r="CI5" i="11"/>
  <c r="CH4" i="11"/>
  <c r="CH6" i="11"/>
  <c r="BB5" i="11"/>
  <c r="BA6" i="11"/>
  <c r="H29" i="11" l="1"/>
  <c r="F30" i="11"/>
  <c r="E31" i="11" s="1"/>
  <c r="CJ5" i="11"/>
  <c r="CI6" i="11"/>
  <c r="BB6" i="11"/>
  <c r="BC5" i="11"/>
  <c r="H30" i="11" l="1"/>
  <c r="F31" i="11"/>
  <c r="E33" i="11" s="1"/>
  <c r="F33" i="11" s="1"/>
  <c r="E34" i="11" s="1"/>
  <c r="CJ6" i="11"/>
  <c r="CK5" i="11"/>
  <c r="BD5" i="11"/>
  <c r="BC6" i="11"/>
  <c r="H31" i="11" l="1"/>
  <c r="F34" i="11"/>
  <c r="E35" i="11" s="1"/>
  <c r="CK6" i="11"/>
  <c r="CL5" i="11"/>
  <c r="BE5" i="11"/>
  <c r="BD6" i="11"/>
  <c r="H34" i="11" l="1"/>
  <c r="F35" i="11"/>
  <c r="E36" i="11" s="1"/>
  <c r="CM5" i="11"/>
  <c r="CL6" i="11"/>
  <c r="BF5" i="11"/>
  <c r="H35" i="11" l="1"/>
  <c r="F36" i="11"/>
  <c r="E37" i="11" s="1"/>
  <c r="CN5" i="11"/>
  <c r="CM6" i="11"/>
  <c r="BF4" i="11"/>
  <c r="BE6" i="11" s="1"/>
  <c r="BF6" i="11"/>
  <c r="BG5" i="11"/>
  <c r="H36" i="11" l="1"/>
  <c r="F37" i="11"/>
  <c r="CN6" i="11"/>
  <c r="CO5" i="11"/>
  <c r="BG6" i="11"/>
  <c r="BH5" i="11"/>
  <c r="H39" i="11" l="1"/>
  <c r="H37" i="11"/>
  <c r="CO4" i="11"/>
  <c r="CO6" i="11"/>
  <c r="CP5" i="11"/>
  <c r="BI5" i="11"/>
  <c r="BH6" i="11"/>
  <c r="H40" i="11" l="1"/>
  <c r="CQ5" i="11"/>
  <c r="CP6" i="11"/>
  <c r="BJ5" i="11"/>
  <c r="BI6" i="11"/>
  <c r="CR5" i="11" l="1"/>
  <c r="CQ6" i="11"/>
  <c r="BK5" i="11"/>
  <c r="BJ6" i="11"/>
  <c r="H42" i="11" l="1"/>
  <c r="H41" i="11"/>
  <c r="CR6" i="11"/>
  <c r="CS5" i="11"/>
  <c r="BL5" i="11"/>
  <c r="BL6" i="11" s="1"/>
  <c r="BK6" i="11"/>
  <c r="CS6" i="11" l="1"/>
  <c r="CT5" i="11"/>
  <c r="CU5" i="11" l="1"/>
  <c r="CT6" i="11"/>
  <c r="CV5" i="11" l="1"/>
  <c r="CU6" i="11"/>
  <c r="CV6" i="11" l="1"/>
  <c r="CW5" i="11"/>
  <c r="CV4" i="11"/>
  <c r="CW6" i="11" l="1"/>
  <c r="CX5" i="11"/>
  <c r="CY5" i="11" l="1"/>
  <c r="CX6" i="11"/>
  <c r="CZ5" i="11" l="1"/>
  <c r="CY6" i="11"/>
  <c r="CZ6" i="11" l="1"/>
  <c r="DA5" i="11"/>
  <c r="DA6" i="11" l="1"/>
  <c r="DB5" i="11"/>
  <c r="DC5" i="11" l="1"/>
  <c r="DB6" i="11"/>
  <c r="DC4" i="11" l="1"/>
  <c r="DD5" i="11"/>
  <c r="DC6" i="11"/>
  <c r="DD6" i="11" l="1"/>
  <c r="DE5" i="11"/>
  <c r="DE6" i="11" l="1"/>
  <c r="DF5" i="11"/>
  <c r="DG5" i="11" l="1"/>
  <c r="DF6" i="11"/>
  <c r="DH5" i="11" l="1"/>
  <c r="DG6" i="11"/>
  <c r="DH6" i="11" l="1"/>
  <c r="DI5" i="11"/>
  <c r="DI6" i="11" l="1"/>
  <c r="DJ5" i="11"/>
  <c r="DK5" i="11" l="1"/>
  <c r="DJ4" i="11"/>
  <c r="DJ6" i="11"/>
  <c r="DL5" i="11" l="1"/>
  <c r="DK6" i="11"/>
  <c r="DL6" i="11" l="1"/>
  <c r="DM5" i="11"/>
  <c r="DM6" i="11" l="1"/>
  <c r="DN5" i="11"/>
  <c r="DO5" i="11" l="1"/>
  <c r="DN6" i="11"/>
  <c r="DP5" i="11" l="1"/>
  <c r="DP6" i="11" s="1"/>
  <c r="DO6" i="11"/>
</calcChain>
</file>

<file path=xl/sharedStrings.xml><?xml version="1.0" encoding="utf-8"?>
<sst xmlns="http://schemas.openxmlformats.org/spreadsheetml/2006/main" count="98" uniqueCount="81">
  <si>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</si>
  <si>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</si>
  <si>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</si>
  <si>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</si>
  <si>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</si>
  <si>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</si>
  <si>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</si>
  <si>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</si>
  <si>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</si>
  <si>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</si>
  <si>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</si>
  <si>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</si>
  <si>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</si>
  <si>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</si>
  <si>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</si>
  <si>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</si>
  <si>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</si>
  <si>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</si>
  <si>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</si>
  <si>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</si>
  <si>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</si>
  <si>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</si>
  <si>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</si>
  <si>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</si>
  <si>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</si>
  <si>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</si>
  <si>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</si>
  <si>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</si>
  <si>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</si>
  <si>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</si>
  <si>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</si>
  <si>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</si>
  <si>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</si>
  <si>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</si>
  <si>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</si>
  <si>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</si>
  <si>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</si>
  <si>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</si>
  <si>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</si>
  <si>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</si>
  <si>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Fase 5: Implementación y Despliegue</t>
  </si>
  <si>
    <t>Estudio de Mercado</t>
  </si>
  <si>
    <t xml:space="preserve">Compra de Hosting Compatible con Python
</t>
  </si>
  <si>
    <t>Adquisición de Etiquetas NFC</t>
  </si>
  <si>
    <t>Desarrollo de la App Móvil en Kotlin</t>
  </si>
  <si>
    <t>Configuración del Entorno de Prueba en el Hosting</t>
  </si>
  <si>
    <t>Desarrollo de la Interfaz Web</t>
  </si>
  <si>
    <t>Despliegue de la API en Producción</t>
  </si>
  <si>
    <t>Despliegue de la App Móvil</t>
  </si>
  <si>
    <t>Capacitación del Cliente</t>
  </si>
  <si>
    <t>Pruebas Finales en Producción</t>
  </si>
  <si>
    <t>Despliegue Final y Documentación</t>
  </si>
  <si>
    <t>Todo el Equipo</t>
  </si>
  <si>
    <t>Definición de Requerimientos del Proyecto</t>
  </si>
  <si>
    <t>Fase 1: Definición de Requisitos</t>
  </si>
  <si>
    <t>Jede de proyecto</t>
  </si>
  <si>
    <t>Analista de Sistemas</t>
  </si>
  <si>
    <t>Jede de proyecto y Cliente</t>
  </si>
  <si>
    <t>Jede de proyecto y Analista de sistemas</t>
  </si>
  <si>
    <t>Fase 2: Diseño del Sistema</t>
  </si>
  <si>
    <t>Diseño de Arquitectura del Sistema</t>
  </si>
  <si>
    <t xml:space="preserve"> Analista de Sistemas</t>
  </si>
  <si>
    <t>Diseño de la Base de Datos</t>
  </si>
  <si>
    <t>Diseño de la Interfaz de Usuario</t>
  </si>
  <si>
    <t>Diseño de la API</t>
  </si>
  <si>
    <t>Revisión del Diseño del sistema</t>
  </si>
  <si>
    <t>Jefe de Proyecto</t>
  </si>
  <si>
    <t>Fase 3: Desarrollo</t>
  </si>
  <si>
    <t>Desarrollo de la api y  Backend en Python</t>
  </si>
  <si>
    <t>Fase 4: Integración y Pruebas</t>
  </si>
  <si>
    <t>Integración de la API con la Aplicación Móvil</t>
  </si>
  <si>
    <t>Jefe de proyecto</t>
  </si>
  <si>
    <t>Integración de la API con la Interfaz Web</t>
  </si>
  <si>
    <t xml:space="preserve">Pruebas Funcionales de la Aplicación Móvil
</t>
  </si>
  <si>
    <t xml:space="preserve">Pruebas Funcionales de la Interfaz Web
</t>
  </si>
  <si>
    <t>Corrección de Errores y Optimización</t>
  </si>
  <si>
    <t>Desarrollador Full Stack</t>
  </si>
  <si>
    <t>Jefe de Proyecto y Cliente</t>
  </si>
  <si>
    <t>Revisión y Aprobación de Requisitos</t>
  </si>
  <si>
    <t>Jefe de proyecto y Desarrollador</t>
  </si>
  <si>
    <t>Revisión interna de codigo, persistencia y calidad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</si>
</sst>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2AF62A"/>
        <bgColor indexed="64"/>
      </patternFill>
    </fill>
    <fill>
      <patternFill patternType="solid">
        <fgColor rgb="FF00B0F0"/>
        <bgColor indexed="64"/>
      </patternFill>
    </fill>
    <fill>
      <patternFill patternType="solid">
        <fgColor rgb="FF0070C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0"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1" applyNumberFormat="0" applyAlignment="0" applyProtection="0"/>
    <xf numFmtId="0" fontId="27" fillId="18" borderId="12" applyNumberFormat="0" applyAlignment="0" applyProtection="0"/>
    <xf numFmtId="0" fontId="28" fillId="18" borderId="11" applyNumberFormat="0" applyAlignment="0" applyProtection="0"/>
    <xf numFmtId="0" fontId="29" fillId="0" borderId="13" applyNumberFormat="0" applyFill="0" applyAlignment="0" applyProtection="0"/>
    <xf numFmtId="0" fontId="30" fillId="19" borderId="14" applyNumberFormat="0" applyAlignment="0" applyProtection="0"/>
    <xf numFmtId="0" fontId="31" fillId="0" borderId="0" applyNumberFormat="0" applyFill="0" applyBorder="0" applyAlignment="0" applyProtection="0"/>
    <xf numFmtId="0" fontId="7" fillId="20"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8"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8"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8"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8"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18"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Fill="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7" fillId="4" borderId="2" xfId="10"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11" borderId="2" xfId="10"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Fill="1">
      <alignment horizontal="center" vertical="center"/>
    </xf>
    <xf numFmtId="169" fontId="9" fillId="7" borderId="6" xfId="0" applyNumberFormat="1" applyFont="1" applyFill="1" applyBorder="1" applyAlignment="1">
      <alignment horizontal="center" vertical="center"/>
    </xf>
    <xf numFmtId="169" fontId="9" fillId="7" borderId="0" xfId="0" applyNumberFormat="1" applyFont="1" applyFill="1" applyAlignment="1">
      <alignment horizontal="center" vertical="center"/>
    </xf>
    <xf numFmtId="169" fontId="9" fillId="7" borderId="7" xfId="0" applyNumberFormat="1" applyFont="1" applyFill="1" applyBorder="1" applyAlignment="1">
      <alignment horizontal="center" vertical="center"/>
    </xf>
    <xf numFmtId="0" fontId="7" fillId="45" borderId="2" xfId="11" applyFill="1">
      <alignment horizontal="center" vertical="center"/>
    </xf>
    <xf numFmtId="9" fontId="4" fillId="45" borderId="2" xfId="2" applyFont="1" applyFill="1" applyBorder="1" applyAlignment="1">
      <alignment horizontal="center" vertical="center"/>
    </xf>
    <xf numFmtId="0" fontId="5" fillId="45" borderId="2" xfId="0" applyFont="1" applyFill="1" applyBorder="1" applyAlignment="1">
      <alignment horizontal="left" vertical="center" indent="1"/>
    </xf>
    <xf numFmtId="168" fontId="0" fillId="45" borderId="2" xfId="0" applyNumberFormat="1" applyFill="1" applyBorder="1" applyAlignment="1">
      <alignment horizontal="center" vertical="center"/>
    </xf>
    <xf numFmtId="168" fontId="4" fillId="45" borderId="2" xfId="0" applyNumberFormat="1" applyFont="1" applyFill="1" applyBorder="1" applyAlignment="1">
      <alignment horizontal="center" vertical="center"/>
    </xf>
    <xf numFmtId="0" fontId="7" fillId="46" borderId="2" xfId="12" applyFill="1">
      <alignment horizontal="left" vertical="center" indent="2"/>
    </xf>
    <xf numFmtId="0" fontId="7" fillId="46" borderId="2" xfId="11" applyFill="1">
      <alignment horizontal="center" vertical="center"/>
    </xf>
    <xf numFmtId="9" fontId="4" fillId="46" borderId="2" xfId="2" applyFont="1" applyFill="1" applyBorder="1" applyAlignment="1">
      <alignment horizontal="center" vertical="center"/>
    </xf>
    <xf numFmtId="168" fontId="7" fillId="46" borderId="2" xfId="10" applyFill="1">
      <alignment horizontal="center" vertical="center"/>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8" fontId="0" fillId="47" borderId="2" xfId="0" applyNumberFormat="1" applyFill="1" applyBorder="1" applyAlignment="1">
      <alignment horizontal="center" vertical="center"/>
    </xf>
    <xf numFmtId="168" fontId="4" fillId="47" borderId="2" xfId="0" applyNumberFormat="1" applyFont="1" applyFill="1" applyBorder="1" applyAlignment="1">
      <alignment horizontal="center" vertical="center"/>
    </xf>
    <xf numFmtId="0" fontId="7" fillId="48" borderId="2" xfId="12" applyFill="1">
      <alignment horizontal="left" vertical="center" indent="2"/>
    </xf>
    <xf numFmtId="0" fontId="7" fillId="48" borderId="2" xfId="11" applyFill="1">
      <alignment horizontal="center" vertical="center"/>
    </xf>
    <xf numFmtId="9" fontId="4" fillId="48" borderId="2" xfId="2" applyFont="1" applyFill="1" applyBorder="1" applyAlignment="1">
      <alignment horizontal="center" vertical="center"/>
    </xf>
    <xf numFmtId="168" fontId="7" fillId="48" borderId="2" xfId="10" applyFill="1">
      <alignment horizontal="center" vertical="center"/>
    </xf>
    <xf numFmtId="0" fontId="7" fillId="3" borderId="2" xfId="12" applyFill="1" applyAlignment="1">
      <alignment horizontal="left" vertical="center" wrapText="1" indent="2"/>
    </xf>
    <xf numFmtId="0" fontId="7" fillId="3" borderId="2" xfId="11" applyFill="1" applyAlignment="1">
      <alignment horizontal="center" vertical="center" wrapTex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4" fontId="7" fillId="0" borderId="3" xfId="9" applyNumberFormat="1">
      <alignment horizontal="center" vertical="center"/>
    </xf>
    <xf numFmtId="0" fontId="7" fillId="0" borderId="0" xfId="8">
      <alignment horizontal="right" indent="1"/>
    </xf>
    <xf numFmtId="0" fontId="7" fillId="0" borderId="7" xfId="8" applyBorder="1">
      <alignment horizontal="right" indent="1"/>
    </xf>
    <xf numFmtId="0" fontId="7" fillId="11" borderId="2" xfId="11" applyFill="1" applyAlignment="1">
      <alignment horizontal="center" vertical="center" wrapText="1"/>
    </xf>
    <xf numFmtId="0" fontId="7" fillId="10" borderId="2" xfId="11" applyFill="1" applyAlignment="1">
      <alignment horizontal="center" vertical="center" wrapText="1"/>
    </xf>
    <xf numFmtId="0" fontId="7" fillId="10" borderId="2" xfId="12" applyFill="1" applyAlignment="1">
      <alignment horizontal="left" vertical="center" wrapText="1" indent="2"/>
    </xf>
    <xf numFmtId="0" fontId="7" fillId="11" borderId="2" xfId="12" applyFill="1" applyAlignment="1">
      <alignment horizontal="left" vertical="center" wrapText="1" indent="2"/>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AF62A"/>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56"/>
  <sheetViews>
    <sheetView showGridLines="0" tabSelected="1" showRuler="0" zoomScaleNormal="100" zoomScalePageLayoutView="70" workbookViewId="0">
      <pane ySplit="6" topLeftCell="A33" activePane="bottomLeft" state="frozen"/>
      <selection pane="bottomLeft" activeCell="F33" sqref="F33"/>
    </sheetView>
  </sheetViews>
  <sheetFormatPr baseColWidth="10" defaultColWidth="9.140625" defaultRowHeight="30" customHeight="1" x14ac:dyDescent="0.25"/>
  <cols>
    <col min="1" max="1" width="2.7109375" style="38" customWidth="1"/>
    <col min="2" max="2" width="46"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14" width="3.140625" customWidth="1"/>
    <col min="15" max="15" width="17.42578125" customWidth="1"/>
    <col min="16" max="21" width="3.140625" customWidth="1"/>
    <col min="22" max="22" width="6.5703125" customWidth="1"/>
    <col min="23" max="28" width="3.140625" customWidth="1"/>
    <col min="29" max="29" width="6.85546875" customWidth="1"/>
    <col min="30" max="35" width="3.140625" customWidth="1"/>
    <col min="36" max="36" width="6.28515625" customWidth="1"/>
    <col min="37" max="42" width="3.140625" customWidth="1"/>
    <col min="43" max="43" width="6.140625" customWidth="1"/>
    <col min="44" max="49" width="3.140625" customWidth="1"/>
    <col min="50" max="50" width="8.5703125" customWidth="1"/>
    <col min="51" max="63" width="3.140625" customWidth="1"/>
    <col min="64" max="64" width="6.5703125" customWidth="1"/>
    <col min="65" max="65" width="7.5703125" customWidth="1"/>
    <col min="66" max="66" width="5" customWidth="1"/>
    <col min="67" max="67" width="8" customWidth="1"/>
    <col min="68" max="68" width="6.140625" customWidth="1"/>
    <col min="69" max="69" width="6.28515625" customWidth="1"/>
    <col min="70" max="70" width="6.7109375" customWidth="1"/>
    <col min="71" max="71" width="7.7109375" customWidth="1"/>
    <col min="73" max="78" width="9.140625" customWidth="1"/>
  </cols>
  <sheetData>
    <row r="1" spans="1:120" ht="30" customHeight="1" x14ac:dyDescent="0.45">
      <c r="A1" s="39" t="s">
        <v>0</v>
      </c>
      <c r="B1" s="41" t="s">
        <v>14</v>
      </c>
      <c r="C1" s="1"/>
      <c r="D1" s="2"/>
      <c r="E1" s="4"/>
      <c r="F1" s="27"/>
      <c r="H1" s="2"/>
      <c r="I1" s="57" t="s">
        <v>25</v>
      </c>
    </row>
    <row r="2" spans="1:120" ht="30" customHeight="1" x14ac:dyDescent="0.3">
      <c r="A2" s="38" t="s">
        <v>1</v>
      </c>
      <c r="B2" s="42" t="s">
        <v>15</v>
      </c>
      <c r="I2" s="58" t="s">
        <v>26</v>
      </c>
    </row>
    <row r="3" spans="1:120" ht="30" customHeight="1" x14ac:dyDescent="0.25">
      <c r="A3" s="38" t="s">
        <v>2</v>
      </c>
      <c r="B3" s="43" t="s">
        <v>16</v>
      </c>
      <c r="C3" s="99" t="s">
        <v>18</v>
      </c>
      <c r="D3" s="100"/>
      <c r="E3" s="98">
        <v>45531</v>
      </c>
      <c r="F3" s="98"/>
    </row>
    <row r="4" spans="1:120" ht="30" customHeight="1" x14ac:dyDescent="0.25">
      <c r="A4" s="39" t="s">
        <v>3</v>
      </c>
      <c r="C4" s="99" t="s">
        <v>19</v>
      </c>
      <c r="D4" s="100"/>
      <c r="E4" s="6">
        <v>1</v>
      </c>
      <c r="I4" s="95">
        <f>I5</f>
        <v>45530</v>
      </c>
      <c r="J4" s="96"/>
      <c r="K4" s="96"/>
      <c r="L4" s="96"/>
      <c r="M4" s="96"/>
      <c r="N4" s="96"/>
      <c r="O4" s="97"/>
      <c r="P4" s="95">
        <f>P5</f>
        <v>45537</v>
      </c>
      <c r="Q4" s="96"/>
      <c r="R4" s="96"/>
      <c r="S4" s="96"/>
      <c r="T4" s="96"/>
      <c r="U4" s="96"/>
      <c r="V4" s="97"/>
      <c r="W4" s="95">
        <f>W5</f>
        <v>45544</v>
      </c>
      <c r="X4" s="96"/>
      <c r="Y4" s="96"/>
      <c r="Z4" s="96"/>
      <c r="AA4" s="96"/>
      <c r="AB4" s="96"/>
      <c r="AC4" s="97"/>
      <c r="AD4" s="95">
        <f>AD5</f>
        <v>45551</v>
      </c>
      <c r="AE4" s="96"/>
      <c r="AF4" s="96"/>
      <c r="AG4" s="96"/>
      <c r="AH4" s="96"/>
      <c r="AI4" s="96"/>
      <c r="AJ4" s="97"/>
      <c r="AK4" s="95">
        <f>AK5</f>
        <v>45558</v>
      </c>
      <c r="AL4" s="96"/>
      <c r="AM4" s="96"/>
      <c r="AN4" s="96"/>
      <c r="AO4" s="96"/>
      <c r="AP4" s="96"/>
      <c r="AQ4" s="97"/>
      <c r="AR4" s="95">
        <f>AR5</f>
        <v>45565</v>
      </c>
      <c r="AS4" s="96"/>
      <c r="AT4" s="96"/>
      <c r="AU4" s="96"/>
      <c r="AV4" s="96"/>
      <c r="AW4" s="96"/>
      <c r="AX4" s="97"/>
      <c r="AY4" s="95">
        <f>AY5</f>
        <v>45572</v>
      </c>
      <c r="AZ4" s="96"/>
      <c r="BA4" s="96"/>
      <c r="BB4" s="96"/>
      <c r="BC4" s="96"/>
      <c r="BD4" s="96"/>
      <c r="BE4" s="97"/>
      <c r="BF4" s="95">
        <f>BF5</f>
        <v>45579</v>
      </c>
      <c r="BG4" s="96"/>
      <c r="BH4" s="96"/>
      <c r="BI4" s="96"/>
      <c r="BJ4" s="96"/>
      <c r="BK4" s="96"/>
      <c r="BL4" s="97"/>
      <c r="BM4" s="95">
        <f t="shared" ref="BM4" si="0">BM5</f>
        <v>45586</v>
      </c>
      <c r="BN4" s="96"/>
      <c r="BO4" s="96"/>
      <c r="BP4" s="96"/>
      <c r="BQ4" s="96"/>
      <c r="BR4" s="96"/>
      <c r="BS4" s="97"/>
      <c r="BT4" s="95">
        <f t="shared" ref="BT4" si="1">BT5</f>
        <v>45593</v>
      </c>
      <c r="BU4" s="96"/>
      <c r="BV4" s="96"/>
      <c r="BW4" s="96"/>
      <c r="BX4" s="96"/>
      <c r="BY4" s="96"/>
      <c r="BZ4" s="97"/>
      <c r="CA4" s="95">
        <f t="shared" ref="CA4" si="2">CA5</f>
        <v>45600</v>
      </c>
      <c r="CB4" s="96"/>
      <c r="CC4" s="96"/>
      <c r="CD4" s="96"/>
      <c r="CE4" s="96"/>
      <c r="CF4" s="96"/>
      <c r="CG4" s="97"/>
      <c r="CH4" s="95">
        <f t="shared" ref="CH4" si="3">CH5</f>
        <v>45607</v>
      </c>
      <c r="CI4" s="96"/>
      <c r="CJ4" s="96"/>
      <c r="CK4" s="96"/>
      <c r="CL4" s="96"/>
      <c r="CM4" s="96"/>
      <c r="CN4" s="97"/>
      <c r="CO4" s="95">
        <f t="shared" ref="CO4" si="4">CO5</f>
        <v>45614</v>
      </c>
      <c r="CP4" s="96"/>
      <c r="CQ4" s="96"/>
      <c r="CR4" s="96"/>
      <c r="CS4" s="96"/>
      <c r="CT4" s="96"/>
      <c r="CU4" s="97"/>
      <c r="CV4" s="95">
        <f t="shared" ref="CV4" si="5">CV5</f>
        <v>45621</v>
      </c>
      <c r="CW4" s="96"/>
      <c r="CX4" s="96"/>
      <c r="CY4" s="96"/>
      <c r="CZ4" s="96"/>
      <c r="DA4" s="96"/>
      <c r="DB4" s="97"/>
      <c r="DC4" s="95">
        <f t="shared" ref="DC4" si="6">DC5</f>
        <v>45628</v>
      </c>
      <c r="DD4" s="96"/>
      <c r="DE4" s="96"/>
      <c r="DF4" s="96"/>
      <c r="DG4" s="96"/>
      <c r="DH4" s="96"/>
      <c r="DI4" s="97"/>
      <c r="DJ4" s="95">
        <f t="shared" ref="DJ4" si="7">DJ5</f>
        <v>45635</v>
      </c>
      <c r="DK4" s="96"/>
      <c r="DL4" s="96"/>
      <c r="DM4" s="96"/>
      <c r="DN4" s="96"/>
      <c r="DO4" s="96"/>
      <c r="DP4" s="97"/>
    </row>
    <row r="5" spans="1:120" ht="15" customHeight="1" x14ac:dyDescent="0.25">
      <c r="A5" s="39" t="s">
        <v>4</v>
      </c>
      <c r="B5" s="56"/>
      <c r="C5" s="56"/>
      <c r="D5" s="56"/>
      <c r="E5" s="56"/>
      <c r="F5" s="56"/>
      <c r="G5" s="56"/>
      <c r="I5" s="72">
        <f>Inicio_del_proyecto-WEEKDAY(Inicio_del_proyecto,1)+2+7*(Semana_para_mostrar-1)</f>
        <v>45530</v>
      </c>
      <c r="J5" s="73">
        <f>I5+1</f>
        <v>45531</v>
      </c>
      <c r="K5" s="73">
        <f t="shared" ref="K5:AX5" si="8">J5+1</f>
        <v>45532</v>
      </c>
      <c r="L5" s="73">
        <f t="shared" si="8"/>
        <v>45533</v>
      </c>
      <c r="M5" s="73">
        <f t="shared" si="8"/>
        <v>45534</v>
      </c>
      <c r="N5" s="73">
        <f t="shared" si="8"/>
        <v>45535</v>
      </c>
      <c r="O5" s="74">
        <f t="shared" si="8"/>
        <v>45536</v>
      </c>
      <c r="P5" s="72">
        <f>O5+1</f>
        <v>45537</v>
      </c>
      <c r="Q5" s="73">
        <f>P5+1</f>
        <v>45538</v>
      </c>
      <c r="R5" s="73">
        <f t="shared" si="8"/>
        <v>45539</v>
      </c>
      <c r="S5" s="73">
        <f t="shared" si="8"/>
        <v>45540</v>
      </c>
      <c r="T5" s="73">
        <f t="shared" si="8"/>
        <v>45541</v>
      </c>
      <c r="U5" s="73">
        <f t="shared" si="8"/>
        <v>45542</v>
      </c>
      <c r="V5" s="74">
        <f t="shared" si="8"/>
        <v>45543</v>
      </c>
      <c r="W5" s="72">
        <f>V5+1</f>
        <v>45544</v>
      </c>
      <c r="X5" s="73">
        <f>W5+1</f>
        <v>45545</v>
      </c>
      <c r="Y5" s="73">
        <f t="shared" si="8"/>
        <v>45546</v>
      </c>
      <c r="Z5" s="73">
        <f t="shared" si="8"/>
        <v>45547</v>
      </c>
      <c r="AA5" s="73">
        <f t="shared" si="8"/>
        <v>45548</v>
      </c>
      <c r="AB5" s="73">
        <f t="shared" si="8"/>
        <v>45549</v>
      </c>
      <c r="AC5" s="74">
        <f t="shared" si="8"/>
        <v>45550</v>
      </c>
      <c r="AD5" s="72">
        <f>AC5+1</f>
        <v>45551</v>
      </c>
      <c r="AE5" s="73">
        <f>AD5+1</f>
        <v>45552</v>
      </c>
      <c r="AF5" s="73">
        <f t="shared" si="8"/>
        <v>45553</v>
      </c>
      <c r="AG5" s="73">
        <f t="shared" si="8"/>
        <v>45554</v>
      </c>
      <c r="AH5" s="73">
        <f t="shared" si="8"/>
        <v>45555</v>
      </c>
      <c r="AI5" s="73">
        <f t="shared" si="8"/>
        <v>45556</v>
      </c>
      <c r="AJ5" s="74">
        <f t="shared" si="8"/>
        <v>45557</v>
      </c>
      <c r="AK5" s="72">
        <f>AJ5+1</f>
        <v>45558</v>
      </c>
      <c r="AL5" s="73">
        <f>AK5+1</f>
        <v>45559</v>
      </c>
      <c r="AM5" s="73">
        <f t="shared" si="8"/>
        <v>45560</v>
      </c>
      <c r="AN5" s="73">
        <f t="shared" si="8"/>
        <v>45561</v>
      </c>
      <c r="AO5" s="73">
        <f t="shared" si="8"/>
        <v>45562</v>
      </c>
      <c r="AP5" s="73">
        <f t="shared" si="8"/>
        <v>45563</v>
      </c>
      <c r="AQ5" s="74">
        <f t="shared" si="8"/>
        <v>45564</v>
      </c>
      <c r="AR5" s="72">
        <f>AQ5+1</f>
        <v>45565</v>
      </c>
      <c r="AS5" s="73">
        <f>AR5+1</f>
        <v>45566</v>
      </c>
      <c r="AT5" s="73">
        <f t="shared" si="8"/>
        <v>45567</v>
      </c>
      <c r="AU5" s="73">
        <f t="shared" si="8"/>
        <v>45568</v>
      </c>
      <c r="AV5" s="73">
        <f t="shared" si="8"/>
        <v>45569</v>
      </c>
      <c r="AW5" s="73">
        <f t="shared" si="8"/>
        <v>45570</v>
      </c>
      <c r="AX5" s="74">
        <f t="shared" si="8"/>
        <v>45571</v>
      </c>
      <c r="AY5" s="72">
        <f>AX5+1</f>
        <v>45572</v>
      </c>
      <c r="AZ5" s="73">
        <f>AY5+1</f>
        <v>45573</v>
      </c>
      <c r="BA5" s="73">
        <f t="shared" ref="BA5:BE5" si="9">AZ5+1</f>
        <v>45574</v>
      </c>
      <c r="BB5" s="73">
        <f t="shared" si="9"/>
        <v>45575</v>
      </c>
      <c r="BC5" s="73">
        <f t="shared" si="9"/>
        <v>45576</v>
      </c>
      <c r="BD5" s="73">
        <f t="shared" si="9"/>
        <v>45577</v>
      </c>
      <c r="BE5" s="74">
        <f t="shared" si="9"/>
        <v>45578</v>
      </c>
      <c r="BF5" s="72">
        <f>BE5+1</f>
        <v>45579</v>
      </c>
      <c r="BG5" s="73">
        <f>BF5+1</f>
        <v>45580</v>
      </c>
      <c r="BH5" s="73">
        <f t="shared" ref="BH5:BN5" si="10">BG5+1</f>
        <v>45581</v>
      </c>
      <c r="BI5" s="73">
        <f t="shared" si="10"/>
        <v>45582</v>
      </c>
      <c r="BJ5" s="73">
        <f t="shared" si="10"/>
        <v>45583</v>
      </c>
      <c r="BK5" s="73">
        <f t="shared" si="10"/>
        <v>45584</v>
      </c>
      <c r="BL5" s="74">
        <f t="shared" si="10"/>
        <v>45585</v>
      </c>
      <c r="BM5" s="72">
        <f t="shared" si="10"/>
        <v>45586</v>
      </c>
      <c r="BN5" s="73">
        <f t="shared" si="10"/>
        <v>45587</v>
      </c>
      <c r="BO5" s="73">
        <f t="shared" ref="BO5" si="11">BN5+1</f>
        <v>45588</v>
      </c>
      <c r="BP5" s="73">
        <f t="shared" ref="BP5" si="12">BO5+1</f>
        <v>45589</v>
      </c>
      <c r="BQ5" s="73">
        <f t="shared" ref="BQ5" si="13">BP5+1</f>
        <v>45590</v>
      </c>
      <c r="BR5" s="73">
        <f t="shared" ref="BR5" si="14">BQ5+1</f>
        <v>45591</v>
      </c>
      <c r="BS5" s="74">
        <f t="shared" ref="BS5:BU5" si="15">BR5+1</f>
        <v>45592</v>
      </c>
      <c r="BT5" s="72">
        <f t="shared" si="15"/>
        <v>45593</v>
      </c>
      <c r="BU5" s="73">
        <f t="shared" si="15"/>
        <v>45594</v>
      </c>
      <c r="BV5" s="73">
        <f t="shared" ref="BV5" si="16">BU5+1</f>
        <v>45595</v>
      </c>
      <c r="BW5" s="73">
        <f t="shared" ref="BW5" si="17">BV5+1</f>
        <v>45596</v>
      </c>
      <c r="BX5" s="73">
        <f t="shared" ref="BX5" si="18">BW5+1</f>
        <v>45597</v>
      </c>
      <c r="BY5" s="73">
        <f t="shared" ref="BY5" si="19">BX5+1</f>
        <v>45598</v>
      </c>
      <c r="BZ5" s="74">
        <f t="shared" ref="BZ5:CB5" si="20">BY5+1</f>
        <v>45599</v>
      </c>
      <c r="CA5" s="72">
        <f t="shared" si="20"/>
        <v>45600</v>
      </c>
      <c r="CB5" s="73">
        <f t="shared" si="20"/>
        <v>45601</v>
      </c>
      <c r="CC5" s="73">
        <f t="shared" ref="CC5" si="21">CB5+1</f>
        <v>45602</v>
      </c>
      <c r="CD5" s="73">
        <f t="shared" ref="CD5" si="22">CC5+1</f>
        <v>45603</v>
      </c>
      <c r="CE5" s="73">
        <f t="shared" ref="CE5" si="23">CD5+1</f>
        <v>45604</v>
      </c>
      <c r="CF5" s="73">
        <f t="shared" ref="CF5" si="24">CE5+1</f>
        <v>45605</v>
      </c>
      <c r="CG5" s="74">
        <f t="shared" ref="CG5:CI5" si="25">CF5+1</f>
        <v>45606</v>
      </c>
      <c r="CH5" s="72">
        <f t="shared" si="25"/>
        <v>45607</v>
      </c>
      <c r="CI5" s="73">
        <f t="shared" si="25"/>
        <v>45608</v>
      </c>
      <c r="CJ5" s="73">
        <f t="shared" ref="CJ5" si="26">CI5+1</f>
        <v>45609</v>
      </c>
      <c r="CK5" s="73">
        <f t="shared" ref="CK5" si="27">CJ5+1</f>
        <v>45610</v>
      </c>
      <c r="CL5" s="73">
        <f t="shared" ref="CL5" si="28">CK5+1</f>
        <v>45611</v>
      </c>
      <c r="CM5" s="73">
        <f t="shared" ref="CM5" si="29">CL5+1</f>
        <v>45612</v>
      </c>
      <c r="CN5" s="74">
        <f t="shared" ref="CN5:CP5" si="30">CM5+1</f>
        <v>45613</v>
      </c>
      <c r="CO5" s="72">
        <f t="shared" si="30"/>
        <v>45614</v>
      </c>
      <c r="CP5" s="73">
        <f t="shared" si="30"/>
        <v>45615</v>
      </c>
      <c r="CQ5" s="73">
        <f t="shared" ref="CQ5" si="31">CP5+1</f>
        <v>45616</v>
      </c>
      <c r="CR5" s="73">
        <f t="shared" ref="CR5" si="32">CQ5+1</f>
        <v>45617</v>
      </c>
      <c r="CS5" s="73">
        <f t="shared" ref="CS5" si="33">CR5+1</f>
        <v>45618</v>
      </c>
      <c r="CT5" s="73">
        <f t="shared" ref="CT5" si="34">CS5+1</f>
        <v>45619</v>
      </c>
      <c r="CU5" s="74">
        <f t="shared" ref="CU5:CW5" si="35">CT5+1</f>
        <v>45620</v>
      </c>
      <c r="CV5" s="72">
        <f t="shared" si="35"/>
        <v>45621</v>
      </c>
      <c r="CW5" s="73">
        <f t="shared" si="35"/>
        <v>45622</v>
      </c>
      <c r="CX5" s="73">
        <f t="shared" ref="CX5" si="36">CW5+1</f>
        <v>45623</v>
      </c>
      <c r="CY5" s="73">
        <f t="shared" ref="CY5" si="37">CX5+1</f>
        <v>45624</v>
      </c>
      <c r="CZ5" s="73">
        <f t="shared" ref="CZ5" si="38">CY5+1</f>
        <v>45625</v>
      </c>
      <c r="DA5" s="73">
        <f t="shared" ref="DA5" si="39">CZ5+1</f>
        <v>45626</v>
      </c>
      <c r="DB5" s="74">
        <f t="shared" ref="DB5:DD5" si="40">DA5+1</f>
        <v>45627</v>
      </c>
      <c r="DC5" s="72">
        <f t="shared" si="40"/>
        <v>45628</v>
      </c>
      <c r="DD5" s="73">
        <f t="shared" si="40"/>
        <v>45629</v>
      </c>
      <c r="DE5" s="73">
        <f t="shared" ref="DE5" si="41">DD5+1</f>
        <v>45630</v>
      </c>
      <c r="DF5" s="73">
        <f t="shared" ref="DF5" si="42">DE5+1</f>
        <v>45631</v>
      </c>
      <c r="DG5" s="73">
        <f t="shared" ref="DG5" si="43">DF5+1</f>
        <v>45632</v>
      </c>
      <c r="DH5" s="73">
        <f t="shared" ref="DH5" si="44">DG5+1</f>
        <v>45633</v>
      </c>
      <c r="DI5" s="74">
        <f t="shared" ref="DI5:DK5" si="45">DH5+1</f>
        <v>45634</v>
      </c>
      <c r="DJ5" s="72">
        <f t="shared" si="45"/>
        <v>45635</v>
      </c>
      <c r="DK5" s="73">
        <f t="shared" si="45"/>
        <v>45636</v>
      </c>
      <c r="DL5" s="73">
        <f t="shared" ref="DL5" si="46">DK5+1</f>
        <v>45637</v>
      </c>
      <c r="DM5" s="73">
        <f t="shared" ref="DM5" si="47">DL5+1</f>
        <v>45638</v>
      </c>
      <c r="DN5" s="73">
        <f t="shared" ref="DN5" si="48">DM5+1</f>
        <v>45639</v>
      </c>
      <c r="DO5" s="73">
        <f t="shared" ref="DO5" si="49">DN5+1</f>
        <v>45640</v>
      </c>
      <c r="DP5" s="74">
        <f t="shared" ref="DP5" si="50">DO5+1</f>
        <v>45641</v>
      </c>
    </row>
    <row r="6" spans="1:120" ht="30" customHeight="1" thickBot="1" x14ac:dyDescent="0.3">
      <c r="A6" s="39" t="s">
        <v>5</v>
      </c>
      <c r="B6" s="7" t="s">
        <v>17</v>
      </c>
      <c r="C6" s="8" t="s">
        <v>20</v>
      </c>
      <c r="D6" s="8" t="s">
        <v>21</v>
      </c>
      <c r="E6" s="8" t="s">
        <v>22</v>
      </c>
      <c r="F6" s="8" t="s">
        <v>23</v>
      </c>
      <c r="G6" s="8"/>
      <c r="H6" s="8" t="s">
        <v>24</v>
      </c>
      <c r="I6" s="9" t="str">
        <f t="shared" ref="I6" si="51">LEFT(TEXT(I5,"ddd"),1)</f>
        <v>l</v>
      </c>
      <c r="J6" s="9" t="str">
        <f t="shared" ref="J6:AR6" si="52">LEFT(TEXT(J5,"ddd"),1)</f>
        <v>m</v>
      </c>
      <c r="K6" s="9" t="str">
        <f t="shared" si="52"/>
        <v>m</v>
      </c>
      <c r="L6" s="9" t="str">
        <f t="shared" si="52"/>
        <v>j</v>
      </c>
      <c r="M6" s="9" t="str">
        <f t="shared" si="52"/>
        <v>v</v>
      </c>
      <c r="N6" s="9" t="str">
        <f t="shared" si="52"/>
        <v>s</v>
      </c>
      <c r="O6" s="9" t="str">
        <f t="shared" si="52"/>
        <v>d</v>
      </c>
      <c r="P6" s="9" t="str">
        <f t="shared" si="52"/>
        <v>l</v>
      </c>
      <c r="Q6" s="9" t="str">
        <f t="shared" si="52"/>
        <v>m</v>
      </c>
      <c r="R6" s="9" t="str">
        <f t="shared" si="52"/>
        <v>m</v>
      </c>
      <c r="S6" s="9" t="str">
        <f t="shared" si="52"/>
        <v>j</v>
      </c>
      <c r="T6" s="9" t="str">
        <f t="shared" si="52"/>
        <v>v</v>
      </c>
      <c r="U6" s="9" t="str">
        <f t="shared" si="52"/>
        <v>s</v>
      </c>
      <c r="V6" s="9" t="str">
        <f t="shared" si="52"/>
        <v>d</v>
      </c>
      <c r="W6" s="9" t="str">
        <f t="shared" si="52"/>
        <v>l</v>
      </c>
      <c r="X6" s="9" t="str">
        <f t="shared" si="52"/>
        <v>m</v>
      </c>
      <c r="Y6" s="9" t="str">
        <f t="shared" si="52"/>
        <v>m</v>
      </c>
      <c r="Z6" s="9" t="str">
        <f t="shared" si="52"/>
        <v>j</v>
      </c>
      <c r="AA6" s="9" t="str">
        <f t="shared" si="52"/>
        <v>v</v>
      </c>
      <c r="AB6" s="9" t="str">
        <f t="shared" si="52"/>
        <v>s</v>
      </c>
      <c r="AC6" s="9" t="str">
        <f t="shared" si="52"/>
        <v>d</v>
      </c>
      <c r="AD6" s="9" t="str">
        <f t="shared" si="52"/>
        <v>l</v>
      </c>
      <c r="AE6" s="9" t="str">
        <f t="shared" si="52"/>
        <v>m</v>
      </c>
      <c r="AF6" s="9" t="str">
        <f t="shared" si="52"/>
        <v>m</v>
      </c>
      <c r="AG6" s="9" t="str">
        <f t="shared" si="52"/>
        <v>j</v>
      </c>
      <c r="AH6" s="9" t="str">
        <f t="shared" si="52"/>
        <v>v</v>
      </c>
      <c r="AI6" s="9" t="str">
        <f t="shared" si="52"/>
        <v>s</v>
      </c>
      <c r="AJ6" s="9" t="str">
        <f t="shared" si="52"/>
        <v>d</v>
      </c>
      <c r="AK6" s="9" t="str">
        <f t="shared" si="52"/>
        <v>l</v>
      </c>
      <c r="AL6" s="9" t="str">
        <f t="shared" si="52"/>
        <v>m</v>
      </c>
      <c r="AM6" s="9" t="str">
        <f t="shared" si="52"/>
        <v>m</v>
      </c>
      <c r="AN6" s="9" t="str">
        <f t="shared" si="52"/>
        <v>j</v>
      </c>
      <c r="AO6" s="9" t="str">
        <f t="shared" si="52"/>
        <v>v</v>
      </c>
      <c r="AP6" s="9" t="str">
        <f t="shared" si="52"/>
        <v>s</v>
      </c>
      <c r="AQ6" s="9" t="str">
        <f t="shared" si="52"/>
        <v>d</v>
      </c>
      <c r="AR6" s="9" t="str">
        <f t="shared" si="52"/>
        <v>l</v>
      </c>
      <c r="AS6" s="9" t="str">
        <f t="shared" ref="AS6:BL6" si="53">LEFT(TEXT(AS5,"ddd"),1)</f>
        <v>m</v>
      </c>
      <c r="AT6" s="9" t="str">
        <f t="shared" si="53"/>
        <v>m</v>
      </c>
      <c r="AU6" s="9" t="str">
        <f t="shared" si="53"/>
        <v>j</v>
      </c>
      <c r="AV6" s="9" t="str">
        <f t="shared" si="53"/>
        <v>v</v>
      </c>
      <c r="AW6" s="9" t="str">
        <f t="shared" si="53"/>
        <v>s</v>
      </c>
      <c r="AX6" s="9" t="str">
        <f t="shared" si="53"/>
        <v>d</v>
      </c>
      <c r="AY6" s="9" t="str">
        <f t="shared" si="53"/>
        <v>l</v>
      </c>
      <c r="AZ6" s="9" t="str">
        <f t="shared" si="53"/>
        <v>m</v>
      </c>
      <c r="BA6" s="9" t="str">
        <f t="shared" si="53"/>
        <v>m</v>
      </c>
      <c r="BB6" s="9" t="str">
        <f t="shared" si="53"/>
        <v>j</v>
      </c>
      <c r="BC6" s="9" t="str">
        <f t="shared" si="53"/>
        <v>v</v>
      </c>
      <c r="BD6" s="9" t="str">
        <f t="shared" si="53"/>
        <v>s</v>
      </c>
      <c r="BE6" s="9" t="str">
        <f t="shared" si="53"/>
        <v>d</v>
      </c>
      <c r="BF6" s="9" t="str">
        <f t="shared" si="53"/>
        <v>l</v>
      </c>
      <c r="BG6" s="9" t="str">
        <f t="shared" si="53"/>
        <v>m</v>
      </c>
      <c r="BH6" s="9" t="str">
        <f t="shared" si="53"/>
        <v>m</v>
      </c>
      <c r="BI6" s="9" t="str">
        <f t="shared" si="53"/>
        <v>j</v>
      </c>
      <c r="BJ6" s="9" t="str">
        <f t="shared" si="53"/>
        <v>v</v>
      </c>
      <c r="BK6" s="9" t="str">
        <f t="shared" si="53"/>
        <v>s</v>
      </c>
      <c r="BL6" s="9" t="str">
        <f t="shared" si="53"/>
        <v>d</v>
      </c>
      <c r="BM6" s="9" t="str">
        <f t="shared" ref="BM6:DP6" si="54">LEFT(TEXT(BM5,"ddd"),1)</f>
        <v>l</v>
      </c>
      <c r="BN6" s="9" t="str">
        <f t="shared" si="54"/>
        <v>m</v>
      </c>
      <c r="BO6" s="9" t="str">
        <f t="shared" si="54"/>
        <v>m</v>
      </c>
      <c r="BP6" s="9" t="str">
        <f t="shared" si="54"/>
        <v>j</v>
      </c>
      <c r="BQ6" s="9" t="str">
        <f t="shared" si="54"/>
        <v>v</v>
      </c>
      <c r="BR6" s="9" t="str">
        <f t="shared" si="54"/>
        <v>s</v>
      </c>
      <c r="BS6" s="9" t="str">
        <f t="shared" si="54"/>
        <v>d</v>
      </c>
      <c r="BT6" s="9" t="str">
        <f t="shared" si="54"/>
        <v>l</v>
      </c>
      <c r="BU6" s="9" t="str">
        <f t="shared" si="54"/>
        <v>m</v>
      </c>
      <c r="BV6" s="9" t="str">
        <f t="shared" si="54"/>
        <v>m</v>
      </c>
      <c r="BW6" s="9" t="str">
        <f t="shared" si="54"/>
        <v>j</v>
      </c>
      <c r="BX6" s="9" t="str">
        <f t="shared" si="54"/>
        <v>v</v>
      </c>
      <c r="BY6" s="9" t="str">
        <f t="shared" si="54"/>
        <v>s</v>
      </c>
      <c r="BZ6" s="9" t="str">
        <f t="shared" si="54"/>
        <v>d</v>
      </c>
      <c r="CA6" s="9" t="str">
        <f t="shared" si="54"/>
        <v>l</v>
      </c>
      <c r="CB6" s="9" t="str">
        <f t="shared" si="54"/>
        <v>m</v>
      </c>
      <c r="CC6" s="9" t="str">
        <f t="shared" si="54"/>
        <v>m</v>
      </c>
      <c r="CD6" s="9" t="str">
        <f t="shared" si="54"/>
        <v>j</v>
      </c>
      <c r="CE6" s="9" t="str">
        <f t="shared" si="54"/>
        <v>v</v>
      </c>
      <c r="CF6" s="9" t="str">
        <f t="shared" si="54"/>
        <v>s</v>
      </c>
      <c r="CG6" s="9" t="str">
        <f t="shared" si="54"/>
        <v>d</v>
      </c>
      <c r="CH6" s="9" t="str">
        <f t="shared" si="54"/>
        <v>l</v>
      </c>
      <c r="CI6" s="9" t="str">
        <f t="shared" si="54"/>
        <v>m</v>
      </c>
      <c r="CJ6" s="9" t="str">
        <f t="shared" si="54"/>
        <v>m</v>
      </c>
      <c r="CK6" s="9" t="str">
        <f t="shared" si="54"/>
        <v>j</v>
      </c>
      <c r="CL6" s="9" t="str">
        <f t="shared" si="54"/>
        <v>v</v>
      </c>
      <c r="CM6" s="9" t="str">
        <f t="shared" si="54"/>
        <v>s</v>
      </c>
      <c r="CN6" s="9" t="str">
        <f t="shared" si="54"/>
        <v>d</v>
      </c>
      <c r="CO6" s="9" t="str">
        <f t="shared" si="54"/>
        <v>l</v>
      </c>
      <c r="CP6" s="9" t="str">
        <f t="shared" si="54"/>
        <v>m</v>
      </c>
      <c r="CQ6" s="9" t="str">
        <f t="shared" si="54"/>
        <v>m</v>
      </c>
      <c r="CR6" s="9" t="str">
        <f t="shared" si="54"/>
        <v>j</v>
      </c>
      <c r="CS6" s="9" t="str">
        <f t="shared" si="54"/>
        <v>v</v>
      </c>
      <c r="CT6" s="9" t="str">
        <f t="shared" si="54"/>
        <v>s</v>
      </c>
      <c r="CU6" s="9" t="str">
        <f t="shared" si="54"/>
        <v>d</v>
      </c>
      <c r="CV6" s="9" t="str">
        <f t="shared" si="54"/>
        <v>l</v>
      </c>
      <c r="CW6" s="9" t="str">
        <f t="shared" si="54"/>
        <v>m</v>
      </c>
      <c r="CX6" s="9" t="str">
        <f t="shared" si="54"/>
        <v>m</v>
      </c>
      <c r="CY6" s="9" t="str">
        <f t="shared" si="54"/>
        <v>j</v>
      </c>
      <c r="CZ6" s="9" t="str">
        <f t="shared" si="54"/>
        <v>v</v>
      </c>
      <c r="DA6" s="9" t="str">
        <f t="shared" si="54"/>
        <v>s</v>
      </c>
      <c r="DB6" s="9" t="str">
        <f t="shared" si="54"/>
        <v>d</v>
      </c>
      <c r="DC6" s="9" t="str">
        <f t="shared" si="54"/>
        <v>l</v>
      </c>
      <c r="DD6" s="9" t="str">
        <f t="shared" si="54"/>
        <v>m</v>
      </c>
      <c r="DE6" s="9" t="str">
        <f t="shared" si="54"/>
        <v>m</v>
      </c>
      <c r="DF6" s="9" t="str">
        <f t="shared" si="54"/>
        <v>j</v>
      </c>
      <c r="DG6" s="9" t="str">
        <f t="shared" si="54"/>
        <v>v</v>
      </c>
      <c r="DH6" s="9" t="str">
        <f t="shared" si="54"/>
        <v>s</v>
      </c>
      <c r="DI6" s="9" t="str">
        <f t="shared" si="54"/>
        <v>d</v>
      </c>
      <c r="DJ6" s="9" t="str">
        <f t="shared" si="54"/>
        <v>l</v>
      </c>
      <c r="DK6" s="9" t="str">
        <f t="shared" si="54"/>
        <v>m</v>
      </c>
      <c r="DL6" s="9" t="str">
        <f t="shared" si="54"/>
        <v>m</v>
      </c>
      <c r="DM6" s="9" t="str">
        <f t="shared" si="54"/>
        <v>j</v>
      </c>
      <c r="DN6" s="9" t="str">
        <f t="shared" si="54"/>
        <v>v</v>
      </c>
      <c r="DO6" s="9" t="str">
        <f t="shared" si="54"/>
        <v>s</v>
      </c>
      <c r="DP6" s="9" t="str">
        <f t="shared" si="54"/>
        <v>d</v>
      </c>
    </row>
    <row r="7" spans="1:120" ht="30" hidden="1" customHeight="1" thickBot="1" x14ac:dyDescent="0.3">
      <c r="A7" s="38" t="s">
        <v>6</v>
      </c>
      <c r="C7" s="40"/>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120" s="3" customFormat="1" ht="30" customHeight="1" thickBot="1" x14ac:dyDescent="0.3">
      <c r="A8" s="39" t="s">
        <v>7</v>
      </c>
      <c r="B8" s="11" t="s">
        <v>54</v>
      </c>
      <c r="C8" s="44"/>
      <c r="D8" s="12"/>
      <c r="E8" s="60"/>
      <c r="F8" s="61"/>
      <c r="G8" s="10"/>
      <c r="H8" s="10" t="str">
        <f t="shared" ref="H8:H56" si="55">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row>
    <row r="9" spans="1:120" s="3" customFormat="1" ht="30" customHeight="1" thickBot="1" x14ac:dyDescent="0.3">
      <c r="A9" s="39" t="s">
        <v>8</v>
      </c>
      <c r="B9" s="93" t="s">
        <v>53</v>
      </c>
      <c r="C9" s="94" t="s">
        <v>58</v>
      </c>
      <c r="D9" s="13">
        <v>1</v>
      </c>
      <c r="E9" s="62">
        <f>Inicio_del_proyecto</f>
        <v>45531</v>
      </c>
      <c r="F9" s="62">
        <f>E9+7</f>
        <v>45538</v>
      </c>
      <c r="G9" s="10"/>
      <c r="H9" s="10">
        <f t="shared" si="55"/>
        <v>8</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row>
    <row r="10" spans="1:120" s="3" customFormat="1" ht="30" customHeight="1" thickBot="1" x14ac:dyDescent="0.3">
      <c r="A10" s="39" t="s">
        <v>9</v>
      </c>
      <c r="B10" s="52" t="s">
        <v>41</v>
      </c>
      <c r="C10" s="45" t="s">
        <v>56</v>
      </c>
      <c r="D10" s="13">
        <v>1</v>
      </c>
      <c r="E10" s="62">
        <f>E9</f>
        <v>45531</v>
      </c>
      <c r="F10" s="62">
        <f>E10+7</f>
        <v>45538</v>
      </c>
      <c r="G10" s="10"/>
      <c r="H10" s="10">
        <f t="shared" si="55"/>
        <v>8</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row>
    <row r="11" spans="1:120" s="3" customFormat="1" ht="30" customHeight="1" thickBot="1" x14ac:dyDescent="0.3">
      <c r="A11" s="38"/>
      <c r="B11" s="93" t="s">
        <v>42</v>
      </c>
      <c r="C11" s="45" t="s">
        <v>55</v>
      </c>
      <c r="D11" s="13">
        <v>0</v>
      </c>
      <c r="E11" s="62">
        <f>F10</f>
        <v>45538</v>
      </c>
      <c r="F11" s="62">
        <f>E11+2</f>
        <v>45540</v>
      </c>
      <c r="G11" s="10"/>
      <c r="H11" s="10">
        <f t="shared" si="55"/>
        <v>3</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row>
    <row r="12" spans="1:120" s="3" customFormat="1" ht="30" customHeight="1" thickBot="1" x14ac:dyDescent="0.3">
      <c r="A12" s="38"/>
      <c r="B12" s="52" t="s">
        <v>43</v>
      </c>
      <c r="C12" s="45" t="s">
        <v>55</v>
      </c>
      <c r="D12" s="13">
        <v>0</v>
      </c>
      <c r="E12" s="62">
        <f>F11</f>
        <v>45540</v>
      </c>
      <c r="F12" s="62">
        <f>E12+2</f>
        <v>45542</v>
      </c>
      <c r="G12" s="10"/>
      <c r="H12" s="10">
        <f t="shared" si="55"/>
        <v>3</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row>
    <row r="13" spans="1:120" s="3" customFormat="1" ht="30" customHeight="1" thickBot="1" x14ac:dyDescent="0.3">
      <c r="A13" s="38"/>
      <c r="B13" s="52" t="s">
        <v>78</v>
      </c>
      <c r="C13" s="94" t="s">
        <v>57</v>
      </c>
      <c r="D13" s="13">
        <v>0</v>
      </c>
      <c r="E13" s="62">
        <f>E12</f>
        <v>45540</v>
      </c>
      <c r="F13" s="62">
        <f>E13+2</f>
        <v>45542</v>
      </c>
      <c r="G13" s="10"/>
      <c r="H13" s="10">
        <f t="shared" si="55"/>
        <v>3</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row>
    <row r="14" spans="1:120" s="3" customFormat="1" ht="30" customHeight="1" thickBot="1" x14ac:dyDescent="0.3">
      <c r="A14" s="39" t="s">
        <v>10</v>
      </c>
      <c r="B14" s="14" t="s">
        <v>59</v>
      </c>
      <c r="C14" s="46"/>
      <c r="D14" s="15"/>
      <c r="E14" s="63"/>
      <c r="F14" s="64"/>
      <c r="G14" s="10"/>
      <c r="H14" s="10" t="str">
        <f t="shared" si="55"/>
        <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row>
    <row r="15" spans="1:120" s="3" customFormat="1" ht="30" customHeight="1" thickBot="1" x14ac:dyDescent="0.3">
      <c r="A15" s="39"/>
      <c r="B15" s="53" t="s">
        <v>60</v>
      </c>
      <c r="C15" s="47" t="s">
        <v>61</v>
      </c>
      <c r="D15" s="16">
        <v>0</v>
      </c>
      <c r="E15" s="65">
        <f>F13</f>
        <v>45542</v>
      </c>
      <c r="F15" s="65">
        <f>E15+3</f>
        <v>45545</v>
      </c>
      <c r="G15" s="10"/>
      <c r="H15" s="10">
        <f t="shared" si="55"/>
        <v>4</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row>
    <row r="16" spans="1:120" s="3" customFormat="1" ht="30" customHeight="1" thickBot="1" x14ac:dyDescent="0.3">
      <c r="A16" s="38"/>
      <c r="B16" s="53" t="s">
        <v>62</v>
      </c>
      <c r="C16" s="47" t="s">
        <v>76</v>
      </c>
      <c r="D16" s="16">
        <v>0</v>
      </c>
      <c r="E16" s="65">
        <f>E15+2</f>
        <v>45544</v>
      </c>
      <c r="F16" s="65">
        <f>E16+5</f>
        <v>45549</v>
      </c>
      <c r="G16" s="10"/>
      <c r="H16" s="10">
        <f t="shared" si="55"/>
        <v>6</v>
      </c>
      <c r="I16" s="24"/>
      <c r="J16" s="24"/>
      <c r="K16" s="24"/>
      <c r="L16" s="24"/>
      <c r="M16" s="24"/>
      <c r="N16" s="24"/>
      <c r="O16" s="24"/>
      <c r="P16" s="24"/>
      <c r="Q16" s="24"/>
      <c r="R16" s="24"/>
      <c r="S16" s="24"/>
      <c r="T16" s="24"/>
      <c r="U16" s="25"/>
      <c r="V16" s="25"/>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row>
    <row r="17" spans="1:120" s="3" customFormat="1" ht="30" customHeight="1" thickBot="1" x14ac:dyDescent="0.3">
      <c r="A17" s="38"/>
      <c r="B17" s="53" t="s">
        <v>63</v>
      </c>
      <c r="C17" s="47" t="s">
        <v>76</v>
      </c>
      <c r="D17" s="16">
        <v>0</v>
      </c>
      <c r="E17" s="65">
        <f>F16</f>
        <v>45549</v>
      </c>
      <c r="F17" s="65">
        <f>E17+5</f>
        <v>45554</v>
      </c>
      <c r="G17" s="10"/>
      <c r="H17" s="10">
        <f t="shared" si="55"/>
        <v>6</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row>
    <row r="18" spans="1:120" s="3" customFormat="1" ht="30" customHeight="1" thickBot="1" x14ac:dyDescent="0.3">
      <c r="A18" s="38"/>
      <c r="B18" s="53" t="s">
        <v>64</v>
      </c>
      <c r="C18" s="47" t="s">
        <v>76</v>
      </c>
      <c r="D18" s="16">
        <v>0</v>
      </c>
      <c r="E18" s="65">
        <f>F17+1</f>
        <v>45555</v>
      </c>
      <c r="F18" s="65">
        <f>E18+5</f>
        <v>45560</v>
      </c>
      <c r="G18" s="10"/>
      <c r="H18" s="10">
        <f t="shared" si="55"/>
        <v>6</v>
      </c>
      <c r="I18" s="24"/>
      <c r="J18" s="24"/>
      <c r="K18" s="24"/>
      <c r="L18" s="24"/>
      <c r="M18" s="24"/>
      <c r="N18" s="24"/>
      <c r="O18" s="24"/>
      <c r="P18" s="24"/>
      <c r="Q18" s="24"/>
      <c r="R18" s="24"/>
      <c r="S18" s="24"/>
      <c r="T18" s="24"/>
      <c r="U18" s="24"/>
      <c r="V18" s="24"/>
      <c r="W18" s="24"/>
      <c r="X18" s="24"/>
      <c r="Y18" s="25"/>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row>
    <row r="19" spans="1:120" s="3" customFormat="1" ht="30" customHeight="1" thickBot="1" x14ac:dyDescent="0.3">
      <c r="A19" s="38"/>
      <c r="B19" s="53" t="s">
        <v>65</v>
      </c>
      <c r="C19" s="47" t="s">
        <v>77</v>
      </c>
      <c r="D19" s="16">
        <v>0</v>
      </c>
      <c r="E19" s="65">
        <f>F18+1</f>
        <v>45561</v>
      </c>
      <c r="F19" s="65">
        <f>E19+4</f>
        <v>45565</v>
      </c>
      <c r="G19" s="10"/>
      <c r="H19" s="10">
        <f t="shared" si="55"/>
        <v>5</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row>
    <row r="20" spans="1:120" s="3" customFormat="1" ht="30" customHeight="1" thickBot="1" x14ac:dyDescent="0.3">
      <c r="A20" s="38" t="s">
        <v>11</v>
      </c>
      <c r="B20" s="17" t="s">
        <v>67</v>
      </c>
      <c r="C20" s="48"/>
      <c r="D20" s="18"/>
      <c r="E20" s="66"/>
      <c r="F20" s="67"/>
      <c r="G20" s="10"/>
      <c r="H20" s="10" t="str">
        <f t="shared" si="55"/>
        <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row>
    <row r="21" spans="1:120" s="3" customFormat="1" ht="30" customHeight="1" thickBot="1" x14ac:dyDescent="0.3">
      <c r="A21" s="38"/>
      <c r="B21" s="54" t="s">
        <v>68</v>
      </c>
      <c r="C21" s="49" t="s">
        <v>76</v>
      </c>
      <c r="D21" s="19">
        <v>0</v>
      </c>
      <c r="E21" s="68">
        <f>F19</f>
        <v>45565</v>
      </c>
      <c r="F21" s="68">
        <f>E21+10</f>
        <v>45575</v>
      </c>
      <c r="G21" s="10"/>
      <c r="H21" s="10">
        <f t="shared" si="55"/>
        <v>11</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row>
    <row r="22" spans="1:120" s="3" customFormat="1" ht="30" customHeight="1" thickBot="1" x14ac:dyDescent="0.3">
      <c r="A22" s="38"/>
      <c r="B22" s="54" t="s">
        <v>44</v>
      </c>
      <c r="C22" s="49" t="s">
        <v>76</v>
      </c>
      <c r="D22" s="19">
        <v>0</v>
      </c>
      <c r="E22" s="68">
        <f>F21+1</f>
        <v>45576</v>
      </c>
      <c r="F22" s="68">
        <f>E22+17</f>
        <v>45593</v>
      </c>
      <c r="G22" s="10"/>
      <c r="H22" s="10">
        <f t="shared" si="55"/>
        <v>18</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row>
    <row r="23" spans="1:120" s="3" customFormat="1" ht="30" customHeight="1" thickBot="1" x14ac:dyDescent="0.3">
      <c r="A23" s="38"/>
      <c r="B23" s="54" t="s">
        <v>45</v>
      </c>
      <c r="C23" s="49" t="s">
        <v>71</v>
      </c>
      <c r="D23" s="19">
        <v>0</v>
      </c>
      <c r="E23" s="68">
        <f>F22+1</f>
        <v>45594</v>
      </c>
      <c r="F23" s="68">
        <f>E23+5</f>
        <v>45599</v>
      </c>
      <c r="G23" s="10"/>
      <c r="H23" s="10">
        <f t="shared" si="55"/>
        <v>6</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row>
    <row r="24" spans="1:120" s="3" customFormat="1" ht="30" customHeight="1" thickBot="1" x14ac:dyDescent="0.3">
      <c r="A24" s="38"/>
      <c r="B24" s="104" t="s">
        <v>46</v>
      </c>
      <c r="C24" s="101" t="s">
        <v>76</v>
      </c>
      <c r="D24" s="19">
        <v>0</v>
      </c>
      <c r="E24" s="68">
        <f>F23+1</f>
        <v>45600</v>
      </c>
      <c r="F24" s="68">
        <f>E24+5</f>
        <v>45605</v>
      </c>
      <c r="G24" s="10"/>
      <c r="H24" s="10">
        <f t="shared" si="55"/>
        <v>6</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row>
    <row r="25" spans="1:120" s="3" customFormat="1" ht="30" customHeight="1" thickBot="1" x14ac:dyDescent="0.3">
      <c r="A25" s="38"/>
      <c r="B25" s="104" t="s">
        <v>80</v>
      </c>
      <c r="C25" s="101" t="s">
        <v>79</v>
      </c>
      <c r="D25" s="19">
        <v>0</v>
      </c>
      <c r="E25" s="68">
        <f>F24</f>
        <v>45605</v>
      </c>
      <c r="F25" s="68">
        <f>E25+4</f>
        <v>45609</v>
      </c>
      <c r="G25" s="10"/>
      <c r="H25" s="10">
        <f t="shared" si="55"/>
        <v>5</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row>
    <row r="26" spans="1:120" s="3" customFormat="1" ht="30" customHeight="1" thickBot="1" x14ac:dyDescent="0.3">
      <c r="A26" s="38" t="s">
        <v>11</v>
      </c>
      <c r="B26" s="20" t="s">
        <v>69</v>
      </c>
      <c r="C26" s="50"/>
      <c r="D26" s="21"/>
      <c r="E26" s="69"/>
      <c r="F26" s="70"/>
      <c r="G26" s="10"/>
      <c r="H26" s="10" t="str">
        <f t="shared" si="55"/>
        <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row>
    <row r="27" spans="1:120" s="3" customFormat="1" ht="30" customHeight="1" thickBot="1" x14ac:dyDescent="0.3">
      <c r="A27" s="38"/>
      <c r="B27" s="55" t="s">
        <v>70</v>
      </c>
      <c r="C27" s="102" t="s">
        <v>76</v>
      </c>
      <c r="D27" s="22">
        <v>0</v>
      </c>
      <c r="E27" s="71">
        <f>F25+1</f>
        <v>45610</v>
      </c>
      <c r="F27" s="71">
        <f>E27+1</f>
        <v>45611</v>
      </c>
      <c r="G27" s="10"/>
      <c r="H27" s="10">
        <f t="shared" si="55"/>
        <v>2</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row>
    <row r="28" spans="1:120" s="3" customFormat="1" ht="30" customHeight="1" thickBot="1" x14ac:dyDescent="0.3">
      <c r="A28" s="38"/>
      <c r="B28" s="55" t="s">
        <v>72</v>
      </c>
      <c r="C28" s="102" t="s">
        <v>76</v>
      </c>
      <c r="D28" s="22">
        <v>0</v>
      </c>
      <c r="E28" s="71">
        <f>F27+1</f>
        <v>45612</v>
      </c>
      <c r="F28" s="71">
        <f>E28+2</f>
        <v>45614</v>
      </c>
      <c r="G28" s="10"/>
      <c r="H28" s="10">
        <f t="shared" si="55"/>
        <v>3</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row>
    <row r="29" spans="1:120" s="3" customFormat="1" ht="30" customHeight="1" thickBot="1" x14ac:dyDescent="0.3">
      <c r="A29" s="38"/>
      <c r="B29" s="103" t="s">
        <v>73</v>
      </c>
      <c r="C29" s="51" t="s">
        <v>76</v>
      </c>
      <c r="D29" s="22">
        <v>0</v>
      </c>
      <c r="E29" s="71">
        <f>F28</f>
        <v>45614</v>
      </c>
      <c r="F29" s="71">
        <f>E29+1</f>
        <v>45615</v>
      </c>
      <c r="G29" s="10"/>
      <c r="H29" s="10">
        <f t="shared" si="55"/>
        <v>2</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row>
    <row r="30" spans="1:120" s="3" customFormat="1" ht="30" customHeight="1" thickBot="1" x14ac:dyDescent="0.3">
      <c r="A30" s="38"/>
      <c r="B30" s="103" t="s">
        <v>74</v>
      </c>
      <c r="C30" s="102" t="s">
        <v>76</v>
      </c>
      <c r="D30" s="22">
        <v>0</v>
      </c>
      <c r="E30" s="71">
        <f>F29</f>
        <v>45615</v>
      </c>
      <c r="F30" s="71">
        <f>E30+1</f>
        <v>45616</v>
      </c>
      <c r="G30" s="10"/>
      <c r="H30" s="10">
        <f t="shared" si="55"/>
        <v>2</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row>
    <row r="31" spans="1:120" s="3" customFormat="1" ht="30" customHeight="1" thickBot="1" x14ac:dyDescent="0.3">
      <c r="A31" s="38"/>
      <c r="B31" s="55" t="s">
        <v>75</v>
      </c>
      <c r="C31" s="51" t="s">
        <v>52</v>
      </c>
      <c r="D31" s="22">
        <v>0</v>
      </c>
      <c r="E31" s="71">
        <f>F30</f>
        <v>45616</v>
      </c>
      <c r="F31" s="71">
        <f>E31+2</f>
        <v>45618</v>
      </c>
      <c r="G31" s="10"/>
      <c r="H31" s="10">
        <f t="shared" si="55"/>
        <v>3</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row>
    <row r="32" spans="1:120" s="3" customFormat="1" ht="30" customHeight="1" thickBot="1" x14ac:dyDescent="0.3">
      <c r="A32" s="38" t="s">
        <v>12</v>
      </c>
      <c r="B32" s="77" t="s">
        <v>40</v>
      </c>
      <c r="C32" s="75"/>
      <c r="D32" s="76"/>
      <c r="E32" s="78"/>
      <c r="F32" s="79"/>
      <c r="G32" s="10"/>
      <c r="H32" s="10" t="str">
        <f t="shared" si="55"/>
        <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row>
    <row r="33" spans="1:120" s="3" customFormat="1" ht="30" customHeight="1" thickBot="1" x14ac:dyDescent="0.3">
      <c r="A33" s="38"/>
      <c r="B33" s="80" t="s">
        <v>47</v>
      </c>
      <c r="C33" s="81" t="s">
        <v>76</v>
      </c>
      <c r="D33" s="82">
        <v>0</v>
      </c>
      <c r="E33" s="83">
        <f>F31+1</f>
        <v>45619</v>
      </c>
      <c r="F33" s="83">
        <f>E33+1</f>
        <v>45620</v>
      </c>
      <c r="G33" s="10"/>
      <c r="H33" s="10"/>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row>
    <row r="34" spans="1:120" s="3" customFormat="1" ht="30" customHeight="1" thickBot="1" x14ac:dyDescent="0.3">
      <c r="A34" s="39" t="s">
        <v>13</v>
      </c>
      <c r="B34" s="80" t="s">
        <v>48</v>
      </c>
      <c r="C34" s="81" t="s">
        <v>76</v>
      </c>
      <c r="D34" s="82">
        <v>0</v>
      </c>
      <c r="E34" s="83">
        <f>F33</f>
        <v>45620</v>
      </c>
      <c r="F34" s="83">
        <f>E34+1</f>
        <v>45621</v>
      </c>
      <c r="G34" s="23"/>
      <c r="H34" s="23">
        <f t="shared" si="55"/>
        <v>2</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row>
    <row r="35" spans="1:120" ht="30" customHeight="1" thickBot="1" x14ac:dyDescent="0.3">
      <c r="B35" s="80" t="s">
        <v>49</v>
      </c>
      <c r="C35" s="81" t="s">
        <v>66</v>
      </c>
      <c r="D35" s="82">
        <v>0</v>
      </c>
      <c r="E35" s="83">
        <f>F34+1</f>
        <v>45622</v>
      </c>
      <c r="F35" s="83">
        <f>E35+2</f>
        <v>45624</v>
      </c>
      <c r="G35" s="23"/>
      <c r="H35" s="23">
        <f t="shared" si="55"/>
        <v>3</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row>
    <row r="36" spans="1:120" ht="30" customHeight="1" thickBot="1" x14ac:dyDescent="0.3">
      <c r="B36" s="80" t="s">
        <v>50</v>
      </c>
      <c r="C36" s="81" t="s">
        <v>52</v>
      </c>
      <c r="D36" s="82">
        <v>0</v>
      </c>
      <c r="E36" s="83">
        <f>F35+1</f>
        <v>45625</v>
      </c>
      <c r="F36" s="83">
        <f>E36+1</f>
        <v>45626</v>
      </c>
      <c r="G36" s="23"/>
      <c r="H36" s="23">
        <f t="shared" si="55"/>
        <v>2</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row>
    <row r="37" spans="1:120" ht="30" customHeight="1" thickBot="1" x14ac:dyDescent="0.3">
      <c r="B37" s="80" t="s">
        <v>51</v>
      </c>
      <c r="C37" s="81" t="s">
        <v>52</v>
      </c>
      <c r="D37" s="82">
        <v>0</v>
      </c>
      <c r="E37" s="83">
        <f>F36+1</f>
        <v>45627</v>
      </c>
      <c r="F37" s="83">
        <f>E37+2</f>
        <v>45629</v>
      </c>
      <c r="G37" s="23"/>
      <c r="H37" s="23">
        <f t="shared" si="55"/>
        <v>3</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row>
    <row r="38" spans="1:120" ht="30" customHeight="1" thickBot="1" x14ac:dyDescent="0.3">
      <c r="B38" s="84"/>
      <c r="C38" s="85"/>
      <c r="D38" s="86"/>
      <c r="E38" s="87"/>
      <c r="F38" s="88"/>
      <c r="G38" s="23"/>
      <c r="H38" s="23" t="str">
        <f t="shared" si="55"/>
        <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row>
    <row r="39" spans="1:120" ht="30" customHeight="1" thickBot="1" x14ac:dyDescent="0.3">
      <c r="B39" s="89"/>
      <c r="C39" s="90"/>
      <c r="D39" s="91"/>
      <c r="E39" s="92"/>
      <c r="F39" s="92"/>
      <c r="G39" s="23"/>
      <c r="H39" s="23" t="str">
        <f t="shared" si="55"/>
        <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row>
    <row r="40" spans="1:120" ht="30" customHeight="1" thickBot="1" x14ac:dyDescent="0.3">
      <c r="B40" s="89"/>
      <c r="C40" s="90"/>
      <c r="D40" s="91"/>
      <c r="E40" s="92"/>
      <c r="F40" s="92"/>
      <c r="G40" s="23"/>
      <c r="H40" s="23" t="str">
        <f t="shared" si="55"/>
        <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row>
    <row r="41" spans="1:120" ht="30" customHeight="1" thickBot="1" x14ac:dyDescent="0.3">
      <c r="B41" s="89"/>
      <c r="C41" s="90"/>
      <c r="D41" s="91"/>
      <c r="E41" s="92"/>
      <c r="F41" s="92"/>
      <c r="G41" s="23"/>
      <c r="H41" s="23" t="str">
        <f t="shared" si="55"/>
        <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row>
    <row r="42" spans="1:120" ht="30" customHeight="1" thickBot="1" x14ac:dyDescent="0.3">
      <c r="B42" s="89"/>
      <c r="C42" s="90"/>
      <c r="D42" s="91"/>
      <c r="E42" s="92"/>
      <c r="F42" s="92"/>
      <c r="G42" s="23"/>
      <c r="H42" s="23" t="str">
        <f t="shared" si="55"/>
        <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row>
    <row r="43" spans="1:120" ht="30" customHeight="1" thickBot="1" x14ac:dyDescent="0.3">
      <c r="B43" s="89"/>
      <c r="C43" s="90"/>
      <c r="D43" s="91"/>
      <c r="E43" s="92"/>
      <c r="F43" s="92"/>
      <c r="G43" s="23"/>
      <c r="H43" s="23" t="str">
        <f t="shared" si="55"/>
        <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row>
    <row r="44" spans="1:120" ht="30" customHeight="1" thickBot="1" x14ac:dyDescent="0.3">
      <c r="G44" s="23"/>
      <c r="H44" s="23" t="str">
        <f t="shared" si="55"/>
        <v/>
      </c>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row>
    <row r="45" spans="1:120" ht="30" customHeight="1" thickBot="1" x14ac:dyDescent="0.3">
      <c r="G45" s="23"/>
      <c r="H45" s="23" t="str">
        <f t="shared" si="55"/>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row>
    <row r="46" spans="1:120" ht="30" customHeight="1" thickBot="1" x14ac:dyDescent="0.3">
      <c r="G46" s="23"/>
      <c r="H46" s="23" t="str">
        <f t="shared" si="55"/>
        <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row>
    <row r="47" spans="1:120" ht="30" customHeight="1" thickBot="1" x14ac:dyDescent="0.3">
      <c r="G47" s="23"/>
      <c r="H47" s="23" t="str">
        <f t="shared" si="55"/>
        <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row>
    <row r="48" spans="1:120" ht="30" customHeight="1" thickBot="1" x14ac:dyDescent="0.3">
      <c r="G48" s="23"/>
      <c r="H48" s="23" t="str">
        <f t="shared" si="55"/>
        <v/>
      </c>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row>
    <row r="49" spans="7:120" ht="30" customHeight="1" thickBot="1" x14ac:dyDescent="0.3">
      <c r="G49" s="23"/>
      <c r="H49" s="23" t="str">
        <f t="shared" si="55"/>
        <v/>
      </c>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row>
    <row r="50" spans="7:120" ht="30" customHeight="1" thickBot="1" x14ac:dyDescent="0.3">
      <c r="G50" s="23"/>
      <c r="H50" s="23" t="str">
        <f t="shared" si="55"/>
        <v/>
      </c>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row>
    <row r="51" spans="7:120" ht="30" customHeight="1" thickBot="1" x14ac:dyDescent="0.3">
      <c r="G51" s="23"/>
      <c r="H51" s="23" t="str">
        <f t="shared" si="55"/>
        <v/>
      </c>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row>
    <row r="52" spans="7:120" ht="30" customHeight="1" thickBot="1" x14ac:dyDescent="0.3">
      <c r="G52" s="23"/>
      <c r="H52" s="23" t="str">
        <f t="shared" si="55"/>
        <v/>
      </c>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row>
    <row r="53" spans="7:120" ht="30" customHeight="1" thickBot="1" x14ac:dyDescent="0.3">
      <c r="G53" s="23"/>
      <c r="H53" s="23" t="str">
        <f t="shared" si="55"/>
        <v/>
      </c>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row>
    <row r="54" spans="7:120" ht="30" customHeight="1" thickBot="1" x14ac:dyDescent="0.3">
      <c r="G54" s="23"/>
      <c r="H54" s="23" t="str">
        <f t="shared" si="55"/>
        <v/>
      </c>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row>
    <row r="55" spans="7:120" ht="30" customHeight="1" thickBot="1" x14ac:dyDescent="0.3">
      <c r="G55" s="23"/>
      <c r="H55" s="23" t="str">
        <f t="shared" si="55"/>
        <v/>
      </c>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row>
    <row r="56" spans="7:120" ht="30" customHeight="1" thickBot="1" x14ac:dyDescent="0.3">
      <c r="G56" s="23"/>
      <c r="H56" s="23" t="str">
        <f t="shared" si="55"/>
        <v/>
      </c>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row>
  </sheetData>
  <mergeCells count="19">
    <mergeCell ref="C3:D3"/>
    <mergeCell ref="C4:D4"/>
    <mergeCell ref="AK4:AQ4"/>
    <mergeCell ref="AR4:AX4"/>
    <mergeCell ref="AY4:BE4"/>
    <mergeCell ref="BM4:BS4"/>
    <mergeCell ref="BT4:BZ4"/>
    <mergeCell ref="BF4:BL4"/>
    <mergeCell ref="E3:F3"/>
    <mergeCell ref="I4:O4"/>
    <mergeCell ref="P4:V4"/>
    <mergeCell ref="W4:AC4"/>
    <mergeCell ref="AD4:AJ4"/>
    <mergeCell ref="DJ4:DP4"/>
    <mergeCell ref="CA4:CG4"/>
    <mergeCell ref="CH4:CN4"/>
    <mergeCell ref="CO4:CU4"/>
    <mergeCell ref="CV4:DB4"/>
    <mergeCell ref="DC4:DI4"/>
  </mergeCells>
  <conditionalFormatting sqref="D7:D4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6 BM5:DP6 BM8:DP56">
    <cfRule type="expression" dxfId="2" priority="33">
      <formula>AND(TODAY()&gt;=I$5,TODAY()&lt;J$5)</formula>
    </cfRule>
  </conditionalFormatting>
  <conditionalFormatting sqref="I7:BL56 BM8:DP5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ignoredErrors>
    <ignoredError sqref="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8" customWidth="1"/>
    <col min="2" max="16384" width="9.140625" style="2"/>
  </cols>
  <sheetData>
    <row r="1" spans="1:2" ht="46.5" customHeight="1" x14ac:dyDescent="0.2"/>
    <row r="2" spans="1:2" s="30" customFormat="1" ht="15.75" x14ac:dyDescent="0.25">
      <c r="A2" s="29" t="s">
        <v>25</v>
      </c>
      <c r="B2" s="29"/>
    </row>
    <row r="3" spans="1:2" s="34" customFormat="1" ht="27" customHeight="1" x14ac:dyDescent="0.25">
      <c r="A3" s="59" t="s">
        <v>26</v>
      </c>
      <c r="B3" s="35"/>
    </row>
    <row r="4" spans="1:2" s="31" customFormat="1" ht="26.25" x14ac:dyDescent="0.4">
      <c r="A4" s="32" t="s">
        <v>27</v>
      </c>
    </row>
    <row r="5" spans="1:2" ht="74.099999999999994" customHeight="1" x14ac:dyDescent="0.2">
      <c r="A5" s="33" t="s">
        <v>28</v>
      </c>
    </row>
    <row r="6" spans="1:2" ht="26.25" customHeight="1" x14ac:dyDescent="0.2">
      <c r="A6" s="32" t="s">
        <v>29</v>
      </c>
    </row>
    <row r="7" spans="1:2" s="28" customFormat="1" ht="228" customHeight="1" x14ac:dyDescent="0.25">
      <c r="A7" s="37" t="s">
        <v>30</v>
      </c>
    </row>
    <row r="8" spans="1:2" s="31" customFormat="1" ht="26.25" x14ac:dyDescent="0.4">
      <c r="A8" s="32" t="s">
        <v>31</v>
      </c>
    </row>
    <row r="9" spans="1:2" ht="75" x14ac:dyDescent="0.2">
      <c r="A9" s="33" t="s">
        <v>32</v>
      </c>
    </row>
    <row r="10" spans="1:2" s="28" customFormat="1" ht="27.95" customHeight="1" x14ac:dyDescent="0.25">
      <c r="A10" s="36" t="s">
        <v>33</v>
      </c>
    </row>
    <row r="11" spans="1:2" s="31" customFormat="1" ht="26.25" x14ac:dyDescent="0.4">
      <c r="A11" s="32" t="s">
        <v>34</v>
      </c>
    </row>
    <row r="12" spans="1:2" ht="30" x14ac:dyDescent="0.2">
      <c r="A12" s="33" t="s">
        <v>35</v>
      </c>
    </row>
    <row r="13" spans="1:2" s="28" customFormat="1" ht="27.95" customHeight="1" x14ac:dyDescent="0.25">
      <c r="A13" s="36" t="s">
        <v>36</v>
      </c>
    </row>
    <row r="14" spans="1:2" s="31" customFormat="1" ht="26.25" x14ac:dyDescent="0.4">
      <c r="A14" s="32" t="s">
        <v>37</v>
      </c>
    </row>
    <row r="15" spans="1:2" ht="93.75" customHeight="1" x14ac:dyDescent="0.2">
      <c r="A15" s="33" t="s">
        <v>38</v>
      </c>
    </row>
    <row r="16" spans="1:2" ht="90" x14ac:dyDescent="0.2">
      <c r="A16" s="33"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2024-09-12T03:24:09Z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