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<sst xmlns="http://schemas.openxmlformats.org/spreadsheetml/2006/main" count="43" uniqueCount="33">
  <si>
    <t xml:space="preserve">Project Name: </t>
  </si>
  <si>
    <t>Item</t>
  </si>
  <si>
    <t>Purpose</t>
  </si>
  <si>
    <t>Qty</t>
  </si>
  <si>
    <t>Cost</t>
  </si>
  <si>
    <t>Item's Total Cost</t>
  </si>
  <si>
    <t>Link</t>
  </si>
  <si>
    <t xml:space="preserve">1/8" Stainless Steel Cable </t>
  </si>
  <si>
    <t>Support Structure</t>
  </si>
  <si>
    <t>https://www.amazon.com/gp/product/B08TV24KP2?ie=UTF8&amp;th=1</t>
  </si>
  <si>
    <t>3/4" x 6" x 66" Helical Auger Anchor</t>
  </si>
  <si>
    <t>https://lifting.com/earth-anchor-helix-034x6x66.html</t>
  </si>
  <si>
    <t>2" x 4" x 96" Kiln-dried Stud</t>
  </si>
  <si>
    <t>Main Artpiece</t>
  </si>
  <si>
    <t>https://www.lowes.com/pd/2-in-x-4-in-x-8-ft-Whitewood-Pre-Cut-Stud-Common-1-5-in-x-3-5-in-Actual/1000525943?store=2513&amp;cm_mmc=shp-_-b-_-prd-_-pro-_-ggl-_-LIA_LUM_000_PRO-_-1000525943-_-local-_-0-_-0&amp;gad_source=1</t>
  </si>
  <si>
    <t>1/4" x 4' x 8' Pine Sanded Plywood</t>
  </si>
  <si>
    <t>https://www.lowes.com/pd/Plytanium-1-4-CAT-PS1-09-Square-Structural-Plywood-Pine-Application-as-4-x-8/3010103?store=2513&amp;cm_mmc=shp-_-b-_-prd-_-pro-_-ggl-_-LIA_LUM_000_PRO-_-3010103-_-local-_-0-_-0&amp;gad_source=1</t>
  </si>
  <si>
    <t>2" Wood Screws</t>
  </si>
  <si>
    <t>https://www.lowes.com/pd/GRK-9-x-2-in-Yellow-Polymer-Countersinking-Interior-Exterior-Wood-Screws-110-Count/50303211</t>
  </si>
  <si>
    <t>Paint half pint</t>
  </si>
  <si>
    <t>https://www.lowes.com/configure/paint?catalog=Paint&amp;omniItemId=1000705098&amp;refinement=colorNumber--4009_3__colorName--Gotham+Gray&amp;feed=yes%3Fstore_code%3D2513&amp;gStoreCode=2513&amp;gQT=1</t>
  </si>
  <si>
    <t xml:space="preserve">Fabric </t>
  </si>
  <si>
    <t>Landscape Lighting</t>
  </si>
  <si>
    <t>Lighting</t>
  </si>
  <si>
    <t>https://www.lowes.com/pd/Harbor-Breeze-Low-Voltage-450Lm-LED-Spot-Light/5003061143</t>
  </si>
  <si>
    <t>Flexible Silicone Neon-Like LED Strip</t>
  </si>
  <si>
    <t>https://www.adafruit.com/product/3861?gQT=1</t>
  </si>
  <si>
    <t>2V DC power adapter</t>
  </si>
  <si>
    <t>https://www.adafruit.com/product/798</t>
  </si>
  <si>
    <t>4-Way DC Barrel Jack Splitter</t>
  </si>
  <si>
    <t>100' Extension cord</t>
  </si>
  <si>
    <t>https://www.lowes.com/pd/Project-Source-100-ft-16-3-3-Prong-Outdoor-SJTW-Light-Duty-General-Extension-Cord/3152551?store=&amp;cm_mmc=shp-_-c-_-prd-_-elc-_-ggl-_-CRP_SHP_PLA_ELC_Online_C-D-_-3152551-_-online-_-0-_-0&amp;gad_source=1</t>
  </si>
  <si>
    <t>Gallons of gas for generator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</si>
</sst>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4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2" fillId="0" fontId="3" numFmtId="0" xfId="0" applyAlignment="1" applyBorder="1" applyFont="1">
      <alignment readingOrder="0" shrinkToFit="0" wrapText="0"/>
    </xf>
    <xf borderId="2" fillId="0" fontId="1" numFmtId="0" xfId="0" applyAlignment="1" applyBorder="1" applyFont="1">
      <alignment readingOrder="0" shrinkToFit="0" wrapText="0"/>
    </xf>
    <xf borderId="2" fillId="0" fontId="1" numFmtId="0" xfId="0" applyAlignment="1" applyBorder="1" applyFont="1">
      <alignment shrinkToFit="0" wrapText="0"/>
    </xf>
    <xf borderId="2" fillId="0" fontId="1" numFmtId="0" xfId="0" applyBorder="1" applyFont="1"/>
    <xf borderId="2" fillId="0" fontId="1" numFmtId="164" xfId="0" applyBorder="1" applyFont="1" applyNumberFormat="1"/>
    <xf borderId="3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gp/product/B08TV24KP2?ie=UTF8&amp;th=1" TargetMode="External"/><Relationship Id="rId2" Type="http://schemas.openxmlformats.org/officeDocument/2006/relationships/hyperlink" Target="https://lifting.com/earth-anchor-helix-034x6x66.html" TargetMode="External"/><Relationship Id="rId3" Type="http://schemas.openxmlformats.org/officeDocument/2006/relationships/hyperlink" Target="https://www.lowes.com/pd/2-in-x-4-in-x-8-ft-Whitewood-Pre-Cut-Stud-Common-1-5-in-x-3-5-in-Actual/1000525943?store=2513&amp;cm_mmc=shp-_-b-_-prd-_-pro-_-ggl-_-LIA_LUM_000_PRO-_-1000525943-_-local-_-0-_-0&amp;gad_source=1" TargetMode="External"/><Relationship Id="rId4" Type="http://schemas.openxmlformats.org/officeDocument/2006/relationships/hyperlink" Target="https://www.lowes.com/pd/Plytanium-1-4-CAT-PS1-09-Square-Structural-Plywood-Pine-Application-as-4-x-8/3010103?store=2513&amp;cm_mmc=shp-_-b-_-prd-_-pro-_-ggl-_-LIA_LUM_000_PRO-_-3010103-_-local-_-0-_-0&amp;gad_source=1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lowes.com/pd/Project-Source-100-ft-16-3-3-Prong-Outdoor-SJTW-Light-Duty-General-Extension-Cord/3152551?store=&amp;cm_mmc=shp-_-c-_-prd-_-elc-_-ggl-_-CRP_SHP_PLA_ELC_Online_C-D-_-3152551-_-online-_-0-_-0&amp;gad_source=1" TargetMode="External"/><Relationship Id="rId9" Type="http://schemas.openxmlformats.org/officeDocument/2006/relationships/hyperlink" Target="https://www.adafruit.com/product/798" TargetMode="External"/><Relationship Id="rId5" Type="http://schemas.openxmlformats.org/officeDocument/2006/relationships/hyperlink" Target="https://www.lowes.com/pd/GRK-9-x-2-in-Yellow-Polymer-Countersinking-Interior-Exterior-Wood-Screws-110-Count/50303211" TargetMode="External"/><Relationship Id="rId6" Type="http://schemas.openxmlformats.org/officeDocument/2006/relationships/hyperlink" Target="https://www.lowes.com/configure/paint?catalog=Paint&amp;omniItemId=1000705098&amp;refinement=colorNumber--4009_3__colorName--Gotham+Gray&amp;feed=yes%3Fstore_code%3D2513&amp;gStoreCode=2513&amp;gQT=1" TargetMode="External"/><Relationship Id="rId7" Type="http://schemas.openxmlformats.org/officeDocument/2006/relationships/hyperlink" Target="https://www.lowes.com/pd/Harbor-Breeze-Low-Voltage-450Lm-LED-Spot-Light/5003061143" TargetMode="External"/><Relationship Id="rId8" Type="http://schemas.openxmlformats.org/officeDocument/2006/relationships/hyperlink" Target="https://www.adafruit.com/product/3861?gQ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  <col customWidth="1" min="2" max="2" width="16.25"/>
    <col customWidth="1" min="5" max="5" width="16.38"/>
  </cols>
  <sheetData>
    <row r="1">
      <c r="A1" s="1" t="s">
        <v>0</v>
      </c>
    </row>
    <row r="2">
      <c r="A2" s="1" t="str">
        <f>"Total Project Cost: $"&amp;E20</f>
        <v>Total Project Cost: $826.19</v>
      </c>
    </row>
    <row r="3">
      <c r="A3" s="1" t="str">
        <f>"Total Grant Request: $575 (70% = $"&amp;ROUND(E20*0.7,2)&amp;")"</f>
        <v>Total Grant Request: $575 (70% = $578.33)</v>
      </c>
    </row>
    <row r="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>
      <c r="A6" s="3" t="s">
        <v>7</v>
      </c>
      <c r="B6" s="3" t="s">
        <v>8</v>
      </c>
      <c r="C6" s="3">
        <v>1.0</v>
      </c>
      <c r="D6" s="4">
        <v>21.99</v>
      </c>
      <c r="E6" s="4">
        <f t="shared" ref="E6:E19" si="1">D6*C6</f>
        <v>21.99</v>
      </c>
      <c r="F6" s="5" t="s">
        <v>9</v>
      </c>
    </row>
    <row r="7">
      <c r="A7" s="3" t="s">
        <v>10</v>
      </c>
      <c r="B7" s="3" t="s">
        <v>8</v>
      </c>
      <c r="C7" s="3">
        <v>4.0</v>
      </c>
      <c r="D7" s="4">
        <v>29.99</v>
      </c>
      <c r="E7" s="4">
        <f t="shared" si="1"/>
        <v>119.96</v>
      </c>
      <c r="F7" s="5" t="s">
        <v>11</v>
      </c>
    </row>
    <row r="8">
      <c r="A8" s="3" t="s">
        <v>12</v>
      </c>
      <c r="B8" s="3" t="s">
        <v>13</v>
      </c>
      <c r="C8" s="3">
        <v>6.0</v>
      </c>
      <c r="D8" s="4">
        <v>3.41</v>
      </c>
      <c r="E8" s="4">
        <f t="shared" si="1"/>
        <v>20.46</v>
      </c>
      <c r="F8" s="5" t="s">
        <v>14</v>
      </c>
    </row>
    <row r="9">
      <c r="A9" s="3" t="s">
        <v>15</v>
      </c>
      <c r="B9" s="3" t="s">
        <v>13</v>
      </c>
      <c r="C9" s="3">
        <v>8.0</v>
      </c>
      <c r="D9" s="4">
        <v>29.0</v>
      </c>
      <c r="E9" s="4">
        <f t="shared" si="1"/>
        <v>232</v>
      </c>
      <c r="F9" s="5" t="s">
        <v>16</v>
      </c>
    </row>
    <row r="10">
      <c r="A10" s="3" t="s">
        <v>17</v>
      </c>
      <c r="B10" s="3" t="s">
        <v>13</v>
      </c>
      <c r="C10" s="3">
        <v>1.0</v>
      </c>
      <c r="D10" s="4">
        <v>15.48</v>
      </c>
      <c r="E10" s="4">
        <f t="shared" si="1"/>
        <v>15.48</v>
      </c>
      <c r="F10" s="5" t="s">
        <v>18</v>
      </c>
    </row>
    <row r="11">
      <c r="A11" s="3" t="s">
        <v>19</v>
      </c>
      <c r="B11" s="3" t="s">
        <v>13</v>
      </c>
      <c r="C11" s="3">
        <v>12.0</v>
      </c>
      <c r="D11" s="4">
        <v>6.0</v>
      </c>
      <c r="E11" s="4">
        <f t="shared" si="1"/>
        <v>72</v>
      </c>
      <c r="F11" s="5" t="s">
        <v>20</v>
      </c>
    </row>
    <row r="12">
      <c r="A12" s="3" t="s">
        <v>21</v>
      </c>
      <c r="B12" s="3" t="s">
        <v>13</v>
      </c>
      <c r="C12" s="3">
        <v>1.0</v>
      </c>
      <c r="D12" s="4">
        <v>75.0</v>
      </c>
      <c r="E12" s="4">
        <f t="shared" si="1"/>
        <v>75</v>
      </c>
      <c r="F12" s="6"/>
    </row>
    <row r="13">
      <c r="A13" s="3" t="s">
        <v>22</v>
      </c>
      <c r="B13" s="3" t="s">
        <v>23</v>
      </c>
      <c r="C13" s="3">
        <v>4.0</v>
      </c>
      <c r="D13" s="4">
        <v>19.98</v>
      </c>
      <c r="E13" s="4">
        <f t="shared" si="1"/>
        <v>79.92</v>
      </c>
      <c r="F13" s="5" t="s">
        <v>24</v>
      </c>
    </row>
    <row r="14">
      <c r="A14" s="3" t="s">
        <v>25</v>
      </c>
      <c r="B14" s="3" t="s">
        <v>23</v>
      </c>
      <c r="C14" s="3">
        <v>8.0</v>
      </c>
      <c r="D14" s="4">
        <v>13.95</v>
      </c>
      <c r="E14" s="4">
        <f t="shared" si="1"/>
        <v>111.6</v>
      </c>
      <c r="F14" s="5" t="s">
        <v>26</v>
      </c>
    </row>
    <row r="15">
      <c r="A15" s="3" t="s">
        <v>27</v>
      </c>
      <c r="B15" s="3" t="s">
        <v>23</v>
      </c>
      <c r="C15" s="3">
        <v>2.0</v>
      </c>
      <c r="D15" s="4">
        <v>8.95</v>
      </c>
      <c r="E15" s="4">
        <f t="shared" si="1"/>
        <v>17.9</v>
      </c>
      <c r="F15" s="5" t="s">
        <v>28</v>
      </c>
    </row>
    <row r="16">
      <c r="A16" s="3" t="s">
        <v>29</v>
      </c>
      <c r="B16" s="3" t="s">
        <v>23</v>
      </c>
      <c r="C16" s="3">
        <v>2.0</v>
      </c>
      <c r="D16" s="4">
        <v>4.95</v>
      </c>
      <c r="E16" s="4">
        <f t="shared" si="1"/>
        <v>9.9</v>
      </c>
      <c r="F16" s="6"/>
    </row>
    <row r="17">
      <c r="A17" s="3" t="s">
        <v>30</v>
      </c>
      <c r="B17" s="3" t="s">
        <v>23</v>
      </c>
      <c r="C17" s="3">
        <v>1.0</v>
      </c>
      <c r="D17" s="4">
        <v>19.98</v>
      </c>
      <c r="E17" s="4">
        <f t="shared" si="1"/>
        <v>19.98</v>
      </c>
      <c r="F17" s="5" t="s">
        <v>31</v>
      </c>
    </row>
    <row r="18">
      <c r="A18" s="3" t="s">
        <v>32</v>
      </c>
      <c r="B18" s="3" t="s">
        <v>23</v>
      </c>
      <c r="C18" s="3">
        <v>10.0</v>
      </c>
      <c r="D18" s="4">
        <v>3.0</v>
      </c>
      <c r="E18" s="4">
        <f t="shared" si="1"/>
        <v>30</v>
      </c>
      <c r="F18" s="7"/>
    </row>
    <row r="19">
      <c r="A19" s="8"/>
      <c r="B19" s="8"/>
      <c r="C19" s="8"/>
      <c r="D19" s="9"/>
      <c r="E19" s="4">
        <f t="shared" si="1"/>
        <v>0</v>
      </c>
      <c r="F19" s="7"/>
    </row>
    <row r="20">
      <c r="E20" s="10">
        <f>SUM(E6:E19)</f>
        <v>826.19</v>
      </c>
    </row>
  </sheetData>
  <hyperlinks>
    <hyperlink r:id="rId1" ref="F6"/>
    <hyperlink r:id="rId2" ref="F7"/>
    <hyperlink r:id="rId3" ref="F8"/>
    <hyperlink r:id="rId4" ref="F9"/>
    <hyperlink r:id="rId5" ref="F10"/>
    <hyperlink r:id="rId6" ref="F11"/>
    <hyperlink r:id="rId7" ref="F13"/>
    <hyperlink r:id="rId8" ref="F14"/>
    <hyperlink r:id="rId9" ref="F15"/>
    <hyperlink r:id="rId10" ref="F17"/>
  </hyperlinks>
  <drawing r:id="rId11"/>
</worksheet>
</file>