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F Personal files\Burns and such\Dating booth\"/>
    </mc:Choice>
  </mc:AlternateContent>
  <xr:revisionPtr revIDLastSave="0" documentId="13_ncr:1_{2D7BFC67-C7F2-4549-BBF3-444C21850843}" xr6:coauthVersionLast="47" xr6:coauthVersionMax="47" xr10:uidLastSave="{00000000-0000-0000-0000-000000000000}"/>
  <bookViews>
    <workbookView xWindow="705" yWindow="1073" windowWidth="19253" windowHeight="12472" xr2:uid="{E02CF632-9BB2-49DF-AF1F-33E9D7C64707}"/>
  </bookViews>
  <sheets>
    <sheet name="estimate" sheetId="1" r:id="rId1"/>
    <sheet name="previous orders 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G16" i="1" s="1"/>
  <c r="H38" i="2"/>
  <c r="L38" i="2"/>
  <c r="F38" i="2" s="1"/>
  <c r="K38" i="2"/>
  <c r="G38" i="2"/>
  <c r="F37" i="2"/>
  <c r="L37" i="2"/>
  <c r="K37" i="2"/>
  <c r="G37" i="2"/>
  <c r="C15" i="1"/>
  <c r="G15" i="1" s="1"/>
  <c r="H34" i="2"/>
  <c r="C18" i="1"/>
  <c r="C17" i="1"/>
  <c r="H31" i="2"/>
  <c r="D31" i="2"/>
  <c r="C14" i="1"/>
  <c r="G14" i="1" s="1"/>
  <c r="C13" i="1"/>
  <c r="C12" i="1"/>
  <c r="C11" i="1"/>
  <c r="C10" i="1"/>
  <c r="C9" i="1"/>
  <c r="G9" i="1" s="1"/>
  <c r="C8" i="1"/>
  <c r="C7" i="1"/>
  <c r="C6" i="1"/>
  <c r="C5" i="1"/>
  <c r="C4" i="1"/>
  <c r="C3" i="1"/>
  <c r="C2" i="1"/>
  <c r="G2" i="1" s="1"/>
  <c r="K5" i="2"/>
  <c r="G23" i="2"/>
  <c r="K4" i="2"/>
  <c r="H29" i="2"/>
  <c r="F29" i="2"/>
  <c r="F28" i="2"/>
  <c r="F27" i="2"/>
  <c r="F4" i="2"/>
  <c r="G4" i="2"/>
  <c r="F5" i="2"/>
  <c r="G5" i="2"/>
  <c r="F6" i="2"/>
  <c r="G6" i="2"/>
  <c r="F8" i="2"/>
  <c r="G8" i="2"/>
  <c r="F9" i="2"/>
  <c r="G9" i="2"/>
  <c r="F10" i="2"/>
  <c r="H10" i="2" s="1"/>
  <c r="G10" i="2"/>
  <c r="F11" i="2"/>
  <c r="G11" i="2"/>
  <c r="F16" i="2"/>
  <c r="G16" i="2"/>
  <c r="F3" i="2"/>
  <c r="G3" i="2"/>
  <c r="H3" i="2" s="1"/>
  <c r="F7" i="2"/>
  <c r="G7" i="2"/>
  <c r="H7" i="2" s="1"/>
  <c r="F21" i="2"/>
  <c r="G21" i="2"/>
  <c r="F22" i="2"/>
  <c r="G22" i="2"/>
  <c r="F17" i="2"/>
  <c r="G17" i="2"/>
  <c r="F18" i="2"/>
  <c r="G18" i="2"/>
  <c r="F12" i="2"/>
  <c r="G12" i="2"/>
  <c r="H12" i="2" s="1"/>
  <c r="F19" i="2"/>
  <c r="G19" i="2"/>
  <c r="F20" i="2"/>
  <c r="G20" i="2"/>
  <c r="H20" i="2" s="1"/>
  <c r="F14" i="2"/>
  <c r="H15" i="2" s="1"/>
  <c r="G14" i="2"/>
  <c r="F13" i="2"/>
  <c r="G13" i="2"/>
  <c r="F15" i="2"/>
  <c r="G15" i="2"/>
  <c r="G2" i="2"/>
  <c r="F2" i="2"/>
  <c r="G18" i="1"/>
  <c r="G17" i="1"/>
  <c r="G13" i="1" l="1"/>
  <c r="G12" i="1"/>
  <c r="G11" i="1"/>
  <c r="G10" i="1"/>
  <c r="G8" i="1"/>
  <c r="G7" i="1"/>
  <c r="G6" i="1"/>
  <c r="G5" i="1"/>
  <c r="G4" i="1"/>
  <c r="G3" i="1"/>
  <c r="G19" i="1" l="1"/>
  <c r="G21" i="1" s="1"/>
</calcChain>
</file>

<file path=xl/sharedStrings.xml><?xml version="1.0" encoding="utf-8"?>
<sst xmlns="http://schemas.openxmlformats.org/spreadsheetml/2006/main" count="54" uniqueCount="54">
  <si>
    <t>Silver spacers</t>
  </si>
  <si>
    <t>bracelet</t>
  </si>
  <si>
    <t>silicone stopper</t>
  </si>
  <si>
    <t>Cost</t>
  </si>
  <si>
    <t>Estimated chance of being used</t>
  </si>
  <si>
    <t>number per participant</t>
  </si>
  <si>
    <t>number of participants</t>
  </si>
  <si>
    <t>decoder card</t>
  </si>
  <si>
    <t>total cost</t>
  </si>
  <si>
    <t>average cost per bracelet</t>
  </si>
  <si>
    <t>Totals</t>
  </si>
  <si>
    <t>Beads: Pink</t>
  </si>
  <si>
    <t>Beads: Blue</t>
  </si>
  <si>
    <t>Beads: Multicolor</t>
  </si>
  <si>
    <t>Beads: Purple</t>
  </si>
  <si>
    <t xml:space="preserve">Beads: Yellow </t>
  </si>
  <si>
    <t>Beads: Grey</t>
  </si>
  <si>
    <t>Beads: Green</t>
  </si>
  <si>
    <t>Beads: White</t>
  </si>
  <si>
    <t>Beads: Red</t>
  </si>
  <si>
    <t>Beads: Black</t>
  </si>
  <si>
    <t>Beads: Flower</t>
  </si>
  <si>
    <t>Beads: Orange</t>
  </si>
  <si>
    <t>Beads: Heart</t>
  </si>
  <si>
    <t>Component</t>
  </si>
  <si>
    <t>red1</t>
  </si>
  <si>
    <t>green</t>
  </si>
  <si>
    <t>grey</t>
  </si>
  <si>
    <t>pink</t>
  </si>
  <si>
    <t>yellow1</t>
  </si>
  <si>
    <t>yellow2</t>
  </si>
  <si>
    <t>flower1</t>
  </si>
  <si>
    <t>red2</t>
  </si>
  <si>
    <t>blue2</t>
  </si>
  <si>
    <t>blue1</t>
  </si>
  <si>
    <t>white</t>
  </si>
  <si>
    <t>black</t>
  </si>
  <si>
    <t>flower2</t>
  </si>
  <si>
    <t>flower3</t>
  </si>
  <si>
    <t>flower 5</t>
  </si>
  <si>
    <t>flower 4</t>
  </si>
  <si>
    <t>purple1</t>
  </si>
  <si>
    <t>orange</t>
  </si>
  <si>
    <t>purple2</t>
  </si>
  <si>
    <t>cost per bead</t>
  </si>
  <si>
    <t>number beads ordered</t>
  </si>
  <si>
    <t>multi1</t>
  </si>
  <si>
    <t>multi2</t>
  </si>
  <si>
    <t>heart</t>
  </si>
  <si>
    <t>shipping</t>
  </si>
  <si>
    <t>silicone stoppers</t>
  </si>
  <si>
    <t>silver1</t>
  </si>
  <si>
    <t>bracelet1</t>
  </si>
  <si>
    <t>bracelet2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</si>
</sst>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963-565C-4256-A4BD-73781C13034F}">
  <dimension ref="B1:G21"/>
  <sheetViews>
    <sheetView tabSelected="1" workbookViewId="0">
      <selection activeCell="C17" sqref="C17"/>
    </sheetView>
  </sheetViews>
  <sheetFormatPr defaultRowHeight="15.75" x14ac:dyDescent="0.5"/>
  <cols>
    <col min="1" max="1" width="9.06640625" style="3"/>
    <col min="2" max="2" width="16.06640625" style="3" bestFit="1" customWidth="1"/>
    <col min="3" max="3" width="9.06640625" style="3"/>
    <col min="4" max="4" width="16.19921875" style="3" customWidth="1"/>
    <col min="5" max="5" width="12.9296875" style="3" customWidth="1"/>
    <col min="6" max="6" width="2.46484375" style="3" customWidth="1"/>
    <col min="7" max="7" width="7.73046875" style="3" customWidth="1"/>
    <col min="8" max="16384" width="9.06640625" style="3"/>
  </cols>
  <sheetData>
    <row r="1" spans="2:7" s="2" customFormat="1" ht="47.25" x14ac:dyDescent="0.5">
      <c r="B1" s="1" t="s">
        <v>24</v>
      </c>
      <c r="C1" s="7" t="s">
        <v>3</v>
      </c>
      <c r="D1" s="7" t="s">
        <v>4</v>
      </c>
      <c r="E1" s="7" t="s">
        <v>5</v>
      </c>
      <c r="F1" s="1"/>
      <c r="G1" s="1" t="s">
        <v>10</v>
      </c>
    </row>
    <row r="2" spans="2:7" ht="20.65" customHeight="1" x14ac:dyDescent="0.5">
      <c r="B2" s="3" t="s">
        <v>11</v>
      </c>
      <c r="C2" s="3">
        <f>'previous orders costs'!F8+'previous orders costs'!$K$5</f>
        <v>0.15788235294117647</v>
      </c>
      <c r="D2" s="3">
        <v>0.8</v>
      </c>
      <c r="E2" s="3">
        <v>1</v>
      </c>
      <c r="G2" s="3">
        <f>C2*D2*E2</f>
        <v>0.12630588235294118</v>
      </c>
    </row>
    <row r="3" spans="2:7" x14ac:dyDescent="0.5">
      <c r="B3" s="3" t="s">
        <v>12</v>
      </c>
      <c r="C3" s="3">
        <f>'previous orders costs'!H7+'previous orders costs'!$K$5</f>
        <v>0.15788235294117647</v>
      </c>
      <c r="D3" s="3">
        <v>0.8</v>
      </c>
      <c r="E3" s="3">
        <v>1</v>
      </c>
      <c r="G3" s="3">
        <f t="shared" ref="G3:G18" si="0">C3*D3*E3</f>
        <v>0.12630588235294118</v>
      </c>
    </row>
    <row r="4" spans="2:7" x14ac:dyDescent="0.5">
      <c r="B4" s="3" t="s">
        <v>13</v>
      </c>
      <c r="C4" s="3">
        <f>'previous orders costs'!H12+'previous orders costs'!$K$5</f>
        <v>0.16013235294117648</v>
      </c>
      <c r="D4" s="3">
        <v>0.3</v>
      </c>
      <c r="E4" s="3">
        <v>1</v>
      </c>
      <c r="G4" s="3">
        <f t="shared" si="0"/>
        <v>4.8039705882352943E-2</v>
      </c>
    </row>
    <row r="5" spans="2:7" x14ac:dyDescent="0.5">
      <c r="B5" s="3" t="s">
        <v>14</v>
      </c>
      <c r="C5" s="3">
        <f>'previous orders costs'!H15+'previous orders costs'!$K$5</f>
        <v>0.15788235294117647</v>
      </c>
      <c r="D5" s="3">
        <v>0.6</v>
      </c>
      <c r="E5" s="3">
        <v>1</v>
      </c>
      <c r="G5" s="3">
        <f t="shared" si="0"/>
        <v>9.4729411764705881E-2</v>
      </c>
    </row>
    <row r="6" spans="2:7" x14ac:dyDescent="0.5">
      <c r="B6" s="3" t="s">
        <v>15</v>
      </c>
      <c r="C6" s="3">
        <f>'previous orders costs'!H10+'previous orders costs'!$K$5</f>
        <v>0.20688235294117646</v>
      </c>
      <c r="D6" s="3">
        <v>0.4</v>
      </c>
      <c r="E6" s="3">
        <v>1</v>
      </c>
      <c r="G6" s="3">
        <f t="shared" si="0"/>
        <v>8.2752941176470585E-2</v>
      </c>
    </row>
    <row r="7" spans="2:7" x14ac:dyDescent="0.5">
      <c r="B7" s="3" t="s">
        <v>16</v>
      </c>
      <c r="C7" s="3">
        <f>'previous orders costs'!F4+'previous orders costs'!$K$5</f>
        <v>0.21738235294117647</v>
      </c>
      <c r="D7" s="3">
        <v>0.3</v>
      </c>
      <c r="E7" s="3">
        <v>1</v>
      </c>
      <c r="G7" s="3">
        <f t="shared" si="0"/>
        <v>6.5214705882352939E-2</v>
      </c>
    </row>
    <row r="8" spans="2:7" x14ac:dyDescent="0.5">
      <c r="B8" s="3" t="s">
        <v>17</v>
      </c>
      <c r="C8" s="3">
        <f>'previous orders costs'!F5+'previous orders costs'!$K$5</f>
        <v>0.16838235294117648</v>
      </c>
      <c r="D8" s="3">
        <v>0.3</v>
      </c>
      <c r="E8" s="3">
        <v>1</v>
      </c>
      <c r="G8" s="3">
        <f t="shared" si="0"/>
        <v>5.0514705882352941E-2</v>
      </c>
    </row>
    <row r="9" spans="2:7" x14ac:dyDescent="0.5">
      <c r="B9" s="3" t="s">
        <v>18</v>
      </c>
      <c r="C9" s="3">
        <f>'previous orders costs'!F21+'previous orders costs'!$K$5</f>
        <v>0.15788235294117647</v>
      </c>
      <c r="D9" s="3">
        <v>0.4</v>
      </c>
      <c r="E9" s="3">
        <v>1</v>
      </c>
      <c r="G9" s="3">
        <f t="shared" si="0"/>
        <v>6.3152941176470592E-2</v>
      </c>
    </row>
    <row r="10" spans="2:7" x14ac:dyDescent="0.5">
      <c r="B10" s="3" t="s">
        <v>19</v>
      </c>
      <c r="C10" s="3">
        <f>'previous orders costs'!H3+'previous orders costs'!$K$5</f>
        <v>0.19754901960784316</v>
      </c>
      <c r="D10" s="3">
        <v>0.8</v>
      </c>
      <c r="E10" s="3">
        <v>1</v>
      </c>
      <c r="G10" s="3">
        <f t="shared" si="0"/>
        <v>0.15803921568627455</v>
      </c>
    </row>
    <row r="11" spans="2:7" x14ac:dyDescent="0.5">
      <c r="B11" s="3" t="s">
        <v>20</v>
      </c>
      <c r="C11" s="3">
        <f>'previous orders costs'!F22+'previous orders costs'!$K$5</f>
        <v>0.25588235294117651</v>
      </c>
      <c r="D11" s="3">
        <v>0.8</v>
      </c>
      <c r="E11" s="3">
        <v>1</v>
      </c>
      <c r="G11" s="3">
        <f t="shared" si="0"/>
        <v>0.20470588235294121</v>
      </c>
    </row>
    <row r="12" spans="2:7" x14ac:dyDescent="0.5">
      <c r="B12" s="3" t="s">
        <v>21</v>
      </c>
      <c r="C12" s="3">
        <f>'previous orders costs'!H20+'previous orders costs'!$K$5</f>
        <v>0.20388235294117646</v>
      </c>
      <c r="D12" s="3">
        <v>0.7</v>
      </c>
      <c r="E12" s="3">
        <v>1</v>
      </c>
      <c r="G12" s="3">
        <f t="shared" si="0"/>
        <v>0.1427176470588235</v>
      </c>
    </row>
    <row r="13" spans="2:7" x14ac:dyDescent="0.5">
      <c r="B13" s="3" t="s">
        <v>22</v>
      </c>
      <c r="C13" s="3">
        <f>'previous orders costs'!F13+'previous orders costs'!$K$5</f>
        <v>0.25588235294117651</v>
      </c>
      <c r="D13" s="3">
        <v>0.8</v>
      </c>
      <c r="E13" s="3">
        <v>1</v>
      </c>
      <c r="G13" s="3">
        <f t="shared" si="0"/>
        <v>0.20470588235294121</v>
      </c>
    </row>
    <row r="14" spans="2:7" x14ac:dyDescent="0.5">
      <c r="B14" s="3" t="s">
        <v>23</v>
      </c>
      <c r="C14" s="3">
        <f>'previous orders costs'!H29</f>
        <v>1.3631111111111112</v>
      </c>
      <c r="D14" s="3">
        <v>0.8</v>
      </c>
      <c r="E14" s="3">
        <v>1</v>
      </c>
      <c r="G14" s="3">
        <f t="shared" si="0"/>
        <v>1.0904888888888891</v>
      </c>
    </row>
    <row r="15" spans="2:7" x14ac:dyDescent="0.5">
      <c r="B15" s="3" t="s">
        <v>0</v>
      </c>
      <c r="C15" s="3">
        <f>'previous orders costs'!H34</f>
        <v>8.6500000000000007E-2</v>
      </c>
      <c r="D15" s="3">
        <v>1</v>
      </c>
      <c r="E15" s="3">
        <v>3</v>
      </c>
      <c r="G15" s="3">
        <f t="shared" si="0"/>
        <v>0.25950000000000001</v>
      </c>
    </row>
    <row r="16" spans="2:7" x14ac:dyDescent="0.5">
      <c r="B16" s="3" t="s">
        <v>1</v>
      </c>
      <c r="C16" s="3">
        <f>'previous orders costs'!H38</f>
        <v>1.31555</v>
      </c>
      <c r="D16" s="3">
        <v>1</v>
      </c>
      <c r="E16" s="3">
        <v>1</v>
      </c>
      <c r="G16" s="3">
        <f t="shared" si="0"/>
        <v>1.31555</v>
      </c>
    </row>
    <row r="17" spans="2:7" x14ac:dyDescent="0.5">
      <c r="B17" s="3" t="s">
        <v>2</v>
      </c>
      <c r="C17" s="3">
        <f>'previous orders costs'!H31</f>
        <v>2.5233333333333333E-2</v>
      </c>
      <c r="D17" s="3">
        <v>1</v>
      </c>
      <c r="E17" s="3">
        <v>1</v>
      </c>
      <c r="G17" s="3">
        <f t="shared" si="0"/>
        <v>2.5233333333333333E-2</v>
      </c>
    </row>
    <row r="18" spans="2:7" x14ac:dyDescent="0.5">
      <c r="B18" s="4" t="s">
        <v>7</v>
      </c>
      <c r="C18" s="4">
        <f>1/10</f>
        <v>0.1</v>
      </c>
      <c r="D18" s="4">
        <v>1</v>
      </c>
      <c r="E18" s="4">
        <v>1</v>
      </c>
      <c r="F18" s="4"/>
      <c r="G18" s="4">
        <f t="shared" si="0"/>
        <v>0.1</v>
      </c>
    </row>
    <row r="19" spans="2:7" x14ac:dyDescent="0.5">
      <c r="F19" s="5" t="s">
        <v>9</v>
      </c>
      <c r="G19" s="3">
        <f>SUM(G2:G18)</f>
        <v>4.1579570261437917</v>
      </c>
    </row>
    <row r="20" spans="2:7" x14ac:dyDescent="0.5">
      <c r="F20" s="6" t="s">
        <v>6</v>
      </c>
      <c r="G20" s="4">
        <v>300</v>
      </c>
    </row>
    <row r="21" spans="2:7" x14ac:dyDescent="0.5">
      <c r="F21" s="5" t="s">
        <v>8</v>
      </c>
      <c r="G21" s="3">
        <f>G19*G20</f>
        <v>1247.3871078431375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2913-6E86-429E-A9B0-5056230F7AA1}">
  <dimension ref="A1:L38"/>
  <sheetViews>
    <sheetView topLeftCell="A19" workbookViewId="0">
      <selection activeCell="H39" sqref="H39"/>
    </sheetView>
  </sheetViews>
  <sheetFormatPr defaultRowHeight="14.25" x14ac:dyDescent="0.45"/>
  <cols>
    <col min="1" max="1" width="13.86328125" bestFit="1" customWidth="1"/>
    <col min="6" max="6" width="11.33203125" bestFit="1" customWidth="1"/>
    <col min="7" max="7" width="18.73046875" bestFit="1" customWidth="1"/>
  </cols>
  <sheetData>
    <row r="1" spans="1:11" x14ac:dyDescent="0.45">
      <c r="F1" t="s">
        <v>44</v>
      </c>
      <c r="G1" t="s">
        <v>45</v>
      </c>
      <c r="K1" t="s">
        <v>49</v>
      </c>
    </row>
    <row r="2" spans="1:11" x14ac:dyDescent="0.45">
      <c r="A2" t="s">
        <v>25</v>
      </c>
      <c r="B2">
        <v>20</v>
      </c>
      <c r="C2">
        <v>5</v>
      </c>
      <c r="D2">
        <v>2.95</v>
      </c>
      <c r="F2">
        <f>D2/B2</f>
        <v>0.14750000000000002</v>
      </c>
      <c r="G2">
        <f>B2*C2</f>
        <v>100</v>
      </c>
      <c r="K2">
        <v>287.95</v>
      </c>
    </row>
    <row r="3" spans="1:11" x14ac:dyDescent="0.45">
      <c r="A3" t="s">
        <v>32</v>
      </c>
      <c r="B3">
        <v>10</v>
      </c>
      <c r="C3">
        <v>5</v>
      </c>
      <c r="D3">
        <v>2.35</v>
      </c>
      <c r="F3">
        <f>D3/B3</f>
        <v>0.23500000000000001</v>
      </c>
      <c r="G3">
        <f>B3*C3</f>
        <v>50</v>
      </c>
      <c r="H3">
        <f>(G3/(G2+G3)*F3+(G2/(G2+G3)*F2))</f>
        <v>0.17666666666666669</v>
      </c>
      <c r="K3">
        <v>323.45</v>
      </c>
    </row>
    <row r="4" spans="1:11" x14ac:dyDescent="0.45">
      <c r="A4" t="s">
        <v>27</v>
      </c>
      <c r="B4">
        <v>20</v>
      </c>
      <c r="C4">
        <v>10</v>
      </c>
      <c r="D4">
        <v>3.93</v>
      </c>
      <c r="F4">
        <f t="shared" ref="F4:F6" si="0">D4/B4</f>
        <v>0.19650000000000001</v>
      </c>
      <c r="G4">
        <f t="shared" ref="G4:G6" si="1">B4*C4</f>
        <v>200</v>
      </c>
      <c r="K4">
        <f>K3-K2</f>
        <v>35.5</v>
      </c>
    </row>
    <row r="5" spans="1:11" x14ac:dyDescent="0.45">
      <c r="A5" t="s">
        <v>26</v>
      </c>
      <c r="B5">
        <v>20</v>
      </c>
      <c r="C5">
        <v>10</v>
      </c>
      <c r="D5">
        <v>2.95</v>
      </c>
      <c r="F5">
        <f t="shared" si="0"/>
        <v>0.14750000000000002</v>
      </c>
      <c r="G5">
        <f t="shared" si="1"/>
        <v>200</v>
      </c>
      <c r="K5">
        <f>K4/G23</f>
        <v>2.088235294117647E-2</v>
      </c>
    </row>
    <row r="6" spans="1:11" x14ac:dyDescent="0.45">
      <c r="A6" t="s">
        <v>34</v>
      </c>
      <c r="B6">
        <v>10</v>
      </c>
      <c r="C6">
        <v>5</v>
      </c>
      <c r="D6">
        <v>1.37</v>
      </c>
      <c r="F6">
        <f t="shared" si="0"/>
        <v>0.13700000000000001</v>
      </c>
      <c r="G6">
        <f t="shared" si="1"/>
        <v>50</v>
      </c>
    </row>
    <row r="7" spans="1:11" x14ac:dyDescent="0.45">
      <c r="A7" t="s">
        <v>33</v>
      </c>
      <c r="B7">
        <v>10</v>
      </c>
      <c r="C7">
        <v>5</v>
      </c>
      <c r="D7">
        <v>1.37</v>
      </c>
      <c r="F7">
        <f>D7/B7</f>
        <v>0.13700000000000001</v>
      </c>
      <c r="G7">
        <f>B7*C7</f>
        <v>50</v>
      </c>
      <c r="H7">
        <f t="shared" ref="H7:H20" si="2">(G7/(G6+G7)*F7+(G6/(G6+G7)*F6))</f>
        <v>0.13700000000000001</v>
      </c>
    </row>
    <row r="8" spans="1:11" x14ac:dyDescent="0.45">
      <c r="A8" t="s">
        <v>28</v>
      </c>
      <c r="B8">
        <v>10</v>
      </c>
      <c r="C8">
        <v>10</v>
      </c>
      <c r="D8">
        <v>1.37</v>
      </c>
      <c r="F8">
        <f>D8/B8</f>
        <v>0.13700000000000001</v>
      </c>
      <c r="G8">
        <f>B8*C8</f>
        <v>100</v>
      </c>
    </row>
    <row r="9" spans="1:11" x14ac:dyDescent="0.45">
      <c r="A9" t="s">
        <v>29</v>
      </c>
      <c r="B9">
        <v>10</v>
      </c>
      <c r="C9">
        <v>10</v>
      </c>
      <c r="D9">
        <v>1.37</v>
      </c>
      <c r="F9">
        <f>D9/B9</f>
        <v>0.13700000000000001</v>
      </c>
      <c r="G9">
        <f>B9*C9</f>
        <v>100</v>
      </c>
    </row>
    <row r="10" spans="1:11" x14ac:dyDescent="0.45">
      <c r="A10" t="s">
        <v>30</v>
      </c>
      <c r="B10">
        <v>10</v>
      </c>
      <c r="C10">
        <v>10</v>
      </c>
      <c r="D10">
        <v>2.35</v>
      </c>
      <c r="F10">
        <f>D10/B10</f>
        <v>0.23500000000000001</v>
      </c>
      <c r="G10">
        <f>B10*C10</f>
        <v>100</v>
      </c>
      <c r="H10">
        <f t="shared" si="2"/>
        <v>0.186</v>
      </c>
    </row>
    <row r="11" spans="1:11" x14ac:dyDescent="0.45">
      <c r="A11" t="s">
        <v>46</v>
      </c>
      <c r="B11">
        <v>20</v>
      </c>
      <c r="C11">
        <v>5</v>
      </c>
      <c r="D11">
        <v>2.95</v>
      </c>
      <c r="F11">
        <f>D11/B11</f>
        <v>0.14750000000000002</v>
      </c>
      <c r="G11">
        <f>B11*C11</f>
        <v>100</v>
      </c>
    </row>
    <row r="12" spans="1:11" x14ac:dyDescent="0.45">
      <c r="A12" t="s">
        <v>47</v>
      </c>
      <c r="B12">
        <v>20</v>
      </c>
      <c r="C12">
        <v>5</v>
      </c>
      <c r="D12">
        <v>2.62</v>
      </c>
      <c r="F12">
        <f>D12/B12</f>
        <v>0.13100000000000001</v>
      </c>
      <c r="G12">
        <f>B12*C12</f>
        <v>100</v>
      </c>
      <c r="H12">
        <f t="shared" si="2"/>
        <v>0.13925000000000001</v>
      </c>
    </row>
    <row r="13" spans="1:11" x14ac:dyDescent="0.45">
      <c r="A13" t="s">
        <v>42</v>
      </c>
      <c r="B13">
        <v>10</v>
      </c>
      <c r="C13">
        <v>10</v>
      </c>
      <c r="D13">
        <v>2.35</v>
      </c>
      <c r="F13">
        <f>D13/B13</f>
        <v>0.23500000000000001</v>
      </c>
      <c r="G13">
        <f>B13*C13</f>
        <v>100</v>
      </c>
    </row>
    <row r="14" spans="1:11" x14ac:dyDescent="0.45">
      <c r="A14" t="s">
        <v>41</v>
      </c>
      <c r="B14">
        <v>10</v>
      </c>
      <c r="C14">
        <v>5</v>
      </c>
      <c r="D14">
        <v>1.37</v>
      </c>
      <c r="F14">
        <f>D14/B14</f>
        <v>0.13700000000000001</v>
      </c>
      <c r="G14">
        <f>B14*C14</f>
        <v>50</v>
      </c>
    </row>
    <row r="15" spans="1:11" x14ac:dyDescent="0.45">
      <c r="A15" t="s">
        <v>43</v>
      </c>
      <c r="B15">
        <v>10</v>
      </c>
      <c r="C15">
        <v>5</v>
      </c>
      <c r="D15">
        <v>1.37</v>
      </c>
      <c r="F15">
        <f>D15/B15</f>
        <v>0.13700000000000001</v>
      </c>
      <c r="G15">
        <f>B15*C15</f>
        <v>50</v>
      </c>
      <c r="H15">
        <f t="shared" si="2"/>
        <v>0.13700000000000001</v>
      </c>
    </row>
    <row r="16" spans="1:11" x14ac:dyDescent="0.45">
      <c r="A16" t="s">
        <v>31</v>
      </c>
      <c r="B16">
        <v>10</v>
      </c>
      <c r="C16">
        <v>3</v>
      </c>
      <c r="D16">
        <v>1.83</v>
      </c>
      <c r="F16">
        <f>D16/B16</f>
        <v>0.183</v>
      </c>
      <c r="G16">
        <f>B16*C16</f>
        <v>30</v>
      </c>
    </row>
    <row r="17" spans="1:8" x14ac:dyDescent="0.45">
      <c r="A17" t="s">
        <v>37</v>
      </c>
      <c r="B17">
        <v>10</v>
      </c>
      <c r="C17">
        <v>3</v>
      </c>
      <c r="D17">
        <v>1.83</v>
      </c>
      <c r="F17">
        <f>D17/B17</f>
        <v>0.183</v>
      </c>
      <c r="G17">
        <f>B17*C17</f>
        <v>30</v>
      </c>
    </row>
    <row r="18" spans="1:8" x14ac:dyDescent="0.45">
      <c r="A18" t="s">
        <v>38</v>
      </c>
      <c r="B18">
        <v>10</v>
      </c>
      <c r="C18">
        <v>3</v>
      </c>
      <c r="D18">
        <v>1.83</v>
      </c>
      <c r="F18">
        <f>D18/B18</f>
        <v>0.183</v>
      </c>
      <c r="G18">
        <f>B18*C18</f>
        <v>30</v>
      </c>
    </row>
    <row r="19" spans="1:8" x14ac:dyDescent="0.45">
      <c r="A19" t="s">
        <v>40</v>
      </c>
      <c r="B19">
        <v>10</v>
      </c>
      <c r="C19">
        <v>3</v>
      </c>
      <c r="D19">
        <v>1.83</v>
      </c>
      <c r="F19">
        <f>D19/B19</f>
        <v>0.183</v>
      </c>
      <c r="G19">
        <f>B19*C19</f>
        <v>30</v>
      </c>
    </row>
    <row r="20" spans="1:8" x14ac:dyDescent="0.45">
      <c r="A20" t="s">
        <v>39</v>
      </c>
      <c r="B20">
        <v>10</v>
      </c>
      <c r="C20">
        <v>3</v>
      </c>
      <c r="D20">
        <v>1.83</v>
      </c>
      <c r="F20">
        <f>D20/B20</f>
        <v>0.183</v>
      </c>
      <c r="G20">
        <f>B20*C20</f>
        <v>30</v>
      </c>
      <c r="H20">
        <f t="shared" si="2"/>
        <v>0.183</v>
      </c>
    </row>
    <row r="21" spans="1:8" x14ac:dyDescent="0.45">
      <c r="A21" t="s">
        <v>35</v>
      </c>
      <c r="B21">
        <v>10</v>
      </c>
      <c r="C21">
        <v>10</v>
      </c>
      <c r="D21">
        <v>1.37</v>
      </c>
      <c r="F21">
        <f>D21/B21</f>
        <v>0.13700000000000001</v>
      </c>
      <c r="G21">
        <f>B21*C21</f>
        <v>100</v>
      </c>
    </row>
    <row r="22" spans="1:8" x14ac:dyDescent="0.45">
      <c r="A22" t="s">
        <v>36</v>
      </c>
      <c r="B22">
        <v>10</v>
      </c>
      <c r="C22">
        <v>10</v>
      </c>
      <c r="D22">
        <v>2.35</v>
      </c>
      <c r="F22">
        <f>D22/B22</f>
        <v>0.23500000000000001</v>
      </c>
      <c r="G22">
        <f>B22*C22</f>
        <v>100</v>
      </c>
    </row>
    <row r="23" spans="1:8" x14ac:dyDescent="0.45">
      <c r="G23">
        <f>SUM(G2:G22)</f>
        <v>1700</v>
      </c>
    </row>
    <row r="27" spans="1:8" x14ac:dyDescent="0.45">
      <c r="A27" t="s">
        <v>48</v>
      </c>
      <c r="B27">
        <v>15</v>
      </c>
      <c r="D27">
        <v>22.4</v>
      </c>
      <c r="F27">
        <f>D27/B27</f>
        <v>1.4933333333333332</v>
      </c>
    </row>
    <row r="28" spans="1:8" x14ac:dyDescent="0.45">
      <c r="B28">
        <v>15</v>
      </c>
      <c r="D28">
        <v>19.47</v>
      </c>
      <c r="F28">
        <f>D28/B28</f>
        <v>1.2979999999999998</v>
      </c>
    </row>
    <row r="29" spans="1:8" x14ac:dyDescent="0.45">
      <c r="B29">
        <v>15</v>
      </c>
      <c r="D29">
        <v>19.47</v>
      </c>
      <c r="F29">
        <f>D29/B29</f>
        <v>1.2979999999999998</v>
      </c>
      <c r="H29">
        <f>SUM(F27:F29)/3</f>
        <v>1.3631111111111112</v>
      </c>
    </row>
    <row r="31" spans="1:8" x14ac:dyDescent="0.45">
      <c r="A31" t="s">
        <v>50</v>
      </c>
      <c r="B31">
        <v>300</v>
      </c>
      <c r="D31">
        <f>15.14/2</f>
        <v>7.57</v>
      </c>
      <c r="H31">
        <f>D31/B31</f>
        <v>2.5233333333333333E-2</v>
      </c>
    </row>
    <row r="34" spans="1:12" x14ac:dyDescent="0.45">
      <c r="A34" t="s">
        <v>51</v>
      </c>
      <c r="B34">
        <v>200</v>
      </c>
      <c r="D34">
        <v>17.3</v>
      </c>
      <c r="H34">
        <f>D34/B34</f>
        <v>8.6500000000000007E-2</v>
      </c>
    </row>
    <row r="37" spans="1:12" x14ac:dyDescent="0.45">
      <c r="A37" t="s">
        <v>52</v>
      </c>
      <c r="B37">
        <v>10</v>
      </c>
      <c r="C37">
        <v>3</v>
      </c>
      <c r="D37">
        <v>9.99</v>
      </c>
      <c r="F37">
        <f>D37/B37+L37</f>
        <v>1.3663333333333334</v>
      </c>
      <c r="G37">
        <f>C37*B37</f>
        <v>30</v>
      </c>
      <c r="K37">
        <f>-29.97+40.99</f>
        <v>11.020000000000003</v>
      </c>
      <c r="L37">
        <f>K37/G37</f>
        <v>0.36733333333333346</v>
      </c>
    </row>
    <row r="38" spans="1:12" x14ac:dyDescent="0.45">
      <c r="A38" t="s">
        <v>53</v>
      </c>
      <c r="B38">
        <v>5</v>
      </c>
      <c r="C38">
        <v>34</v>
      </c>
      <c r="D38">
        <v>5.59</v>
      </c>
      <c r="F38">
        <f>D38/B38+L38</f>
        <v>1.3065882352941176</v>
      </c>
      <c r="G38">
        <f>C38*B38</f>
        <v>170</v>
      </c>
      <c r="H38">
        <f>(G37/(G37+G38))*F37+(G38/(G37+G38))*F38</f>
        <v>1.31555</v>
      </c>
      <c r="K38">
        <f>211.54-179.48</f>
        <v>32.06</v>
      </c>
      <c r="L38">
        <f>K38/G38</f>
        <v>0.18858823529411767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previous orders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Frolov</dc:creator>
  <cp:lastModifiedBy>Anna Frolov</cp:lastModifiedBy>
  <dcterms:created xsi:type="dcterms:W3CDTF">2023-02-25T03:44:52Z</dcterms:created>
  <dcterms:modified xsi:type="dcterms:W3CDTF">2023-03-06T02:10:02Z</dcterms:modified>
</cp:coreProperties>
</file>