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2" sheetId="2" r:id="rId1"/>
  </sheets>
  <definedNames>
    <definedName name="iris" localSheetId="0">Arkusz2!$A$1:$F$151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6" i="2" l="1"/>
  <c r="Y17" i="2"/>
  <c r="P28" i="2"/>
  <c r="S17" i="2"/>
  <c r="S26" i="2"/>
  <c r="V28" i="2" l="1"/>
  <c r="P14" i="2"/>
  <c r="P13" i="2"/>
  <c r="P22" i="2"/>
  <c r="L15" i="2"/>
  <c r="L13" i="2"/>
  <c r="H18" i="2"/>
  <c r="K13" i="2"/>
  <c r="W15" i="2"/>
  <c r="W14" i="2"/>
  <c r="W13" i="2"/>
  <c r="Q22" i="2"/>
  <c r="Q21" i="2"/>
  <c r="Q20" i="2"/>
  <c r="Q15" i="2"/>
  <c r="Q14" i="2"/>
  <c r="Q13" i="2"/>
  <c r="J15" i="2"/>
  <c r="J14" i="2"/>
  <c r="J13" i="2"/>
  <c r="V22" i="2"/>
  <c r="V21" i="2"/>
  <c r="V20" i="2"/>
  <c r="V14" i="2"/>
  <c r="V15" i="2"/>
  <c r="V13" i="2"/>
  <c r="S22" i="2"/>
  <c r="S21" i="2"/>
  <c r="S20" i="2"/>
  <c r="R22" i="2"/>
  <c r="R21" i="2"/>
  <c r="R20" i="2"/>
  <c r="P19" i="2"/>
  <c r="P21" i="2"/>
  <c r="P20" i="2"/>
  <c r="S13" i="2"/>
  <c r="R13" i="2"/>
  <c r="P12" i="2"/>
  <c r="P15" i="2"/>
  <c r="K14" i="2"/>
  <c r="L14" i="2" s="1"/>
  <c r="I15" i="2"/>
  <c r="I14" i="2"/>
  <c r="I13" i="2"/>
  <c r="J3" i="2"/>
  <c r="J9" i="2"/>
  <c r="J8" i="2"/>
  <c r="J4" i="2"/>
  <c r="V12" i="2" l="1"/>
  <c r="X15" i="2" s="1"/>
  <c r="Y15" i="2" s="1"/>
  <c r="V19" i="2"/>
  <c r="W20" i="2" s="1"/>
  <c r="X20" i="2" s="1"/>
  <c r="Y20" i="2" s="1"/>
  <c r="R14" i="2"/>
  <c r="S14" i="2" s="1"/>
  <c r="K15" i="2"/>
  <c r="W21" i="2" l="1"/>
  <c r="X21" i="2" s="1"/>
  <c r="Y21" i="2" s="1"/>
  <c r="X13" i="2"/>
  <c r="Y13" i="2" s="1"/>
  <c r="W22" i="2"/>
  <c r="X22" i="2" s="1"/>
  <c r="Y22" i="2" s="1"/>
  <c r="X14" i="2"/>
  <c r="Y14" i="2" s="1"/>
  <c r="R15" i="2"/>
  <c r="S15" i="2" s="1"/>
</calcChain>
</file>

<file path=xl/connections.xml><?xml version="1.0" encoding="utf-8"?>
<connections xmlns="http://schemas.openxmlformats.org/spreadsheetml/2006/main">
  <connection id="1" name="iris" type="6" refreshedVersion="6" background="1" saveData="1">
    <textPr sourceFile="C:\Users\Laptop\Documents\STUDIA\Magisterka\Rok I semestr II\Podstawy uczenia maszynowego\Drzewa decyzyjne\iris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<sst xmlns="http://schemas.openxmlformats.org/spreadsheetml/2006/main" count="208" uniqueCount="26">
  <si>
    <t>podzbiór 1</t>
  </si>
  <si>
    <t>podzbiór 2</t>
  </si>
  <si>
    <t>przed podzialem</t>
  </si>
  <si>
    <t>p(xi)</t>
  </si>
  <si>
    <t>log(p(xi)</t>
  </si>
  <si>
    <t>p(xi)*log(p(xi))</t>
  </si>
  <si>
    <t>H(X) - entropia</t>
  </si>
  <si>
    <t>H(X) - entropia przed podziałem</t>
  </si>
  <si>
    <t>H(X) - entropia po podziale</t>
  </si>
  <si>
    <t>Id</t>
  </si>
  <si>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</si>
  <si>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</si>
  <si>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</si>
  <si>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</si>
  <si>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</si>
  <si>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</si>
  <si>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</si>
  <si>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</si>
  <si>
    <t>liczba&lt;0,5</t>
  </si>
  <si>
    <t>liczba&lt;3,8</t>
  </si>
  <si>
    <t>liczba &gt;=3,8</t>
  </si>
  <si>
    <t>liczba &gt;=0,5</t>
  </si>
  <si>
    <t>Odpowiedź</t>
  </si>
  <si>
    <t>b) PetalLengthCm =3,8</t>
  </si>
  <si>
    <t>a) PetalLenghtCm =5</t>
  </si>
  <si>
    <t>Lepszy podział jest w przypadku długości płatka równej 5, wartość entropii w tym przypadku wynosi 0,75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</si>
</sst>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ri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1"/>
  <sheetViews>
    <sheetView tabSelected="1" topLeftCell="B1" workbookViewId="0">
      <selection activeCell="Y27" sqref="Y27"/>
    </sheetView>
  </sheetViews>
  <sheetFormatPr defaultRowHeight="15" x14ac:dyDescent="0.25"/>
  <cols>
    <col min="1" max="1" width="4" bestFit="1" customWidth="1"/>
    <col min="2" max="2" width="14.85546875" bestFit="1" customWidth="1"/>
    <col min="3" max="3" width="14.28515625" bestFit="1" customWidth="1"/>
    <col min="4" max="4" width="14.5703125" bestFit="1" customWidth="1"/>
    <col min="5" max="5" width="14" bestFit="1" customWidth="1"/>
    <col min="6" max="6" width="13.28515625" bestFit="1" customWidth="1"/>
    <col min="15" max="15" width="13.28515625" bestFit="1" customWidth="1"/>
  </cols>
  <sheetData>
    <row r="1" spans="1:2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25" x14ac:dyDescent="0.25">
      <c r="A2">
        <v>1</v>
      </c>
      <c r="B2">
        <v>5.0999999999999996</v>
      </c>
      <c r="C2">
        <v>3.5</v>
      </c>
      <c r="D2">
        <v>1.4</v>
      </c>
      <c r="E2">
        <v>0.2</v>
      </c>
      <c r="F2" t="s">
        <v>15</v>
      </c>
      <c r="I2" t="s">
        <v>24</v>
      </c>
    </row>
    <row r="3" spans="1:25" x14ac:dyDescent="0.25">
      <c r="A3">
        <v>2</v>
      </c>
      <c r="B3">
        <v>4.9000000000000004</v>
      </c>
      <c r="C3">
        <v>3</v>
      </c>
      <c r="D3">
        <v>1.4</v>
      </c>
      <c r="E3">
        <v>0.2</v>
      </c>
      <c r="F3" t="s">
        <v>15</v>
      </c>
      <c r="I3" t="s">
        <v>21</v>
      </c>
      <c r="J3">
        <f>COUNTIF(D:D,"&gt;= 5")</f>
        <v>46</v>
      </c>
    </row>
    <row r="4" spans="1:25" x14ac:dyDescent="0.25">
      <c r="A4">
        <v>3</v>
      </c>
      <c r="B4">
        <v>4.7</v>
      </c>
      <c r="C4">
        <v>3.2</v>
      </c>
      <c r="D4">
        <v>1.3</v>
      </c>
      <c r="E4">
        <v>0.2</v>
      </c>
      <c r="F4" t="s">
        <v>15</v>
      </c>
      <c r="I4" t="s">
        <v>18</v>
      </c>
      <c r="J4">
        <f>COUNTIF(D:D,"&lt; 5")</f>
        <v>104</v>
      </c>
    </row>
    <row r="5" spans="1:25" x14ac:dyDescent="0.25">
      <c r="A5">
        <v>4</v>
      </c>
      <c r="B5">
        <v>4.5999999999999996</v>
      </c>
      <c r="C5">
        <v>3.1</v>
      </c>
      <c r="D5">
        <v>1.5</v>
      </c>
      <c r="E5">
        <v>0.2</v>
      </c>
      <c r="F5" t="s">
        <v>15</v>
      </c>
    </row>
    <row r="6" spans="1:25" x14ac:dyDescent="0.25">
      <c r="A6">
        <v>5</v>
      </c>
      <c r="B6">
        <v>5</v>
      </c>
      <c r="C6">
        <v>3.6</v>
      </c>
      <c r="D6">
        <v>1.4</v>
      </c>
      <c r="E6">
        <v>0.2</v>
      </c>
      <c r="F6" t="s">
        <v>15</v>
      </c>
    </row>
    <row r="7" spans="1:25" x14ac:dyDescent="0.25">
      <c r="A7">
        <v>6</v>
      </c>
      <c r="B7">
        <v>5.4</v>
      </c>
      <c r="C7">
        <v>3.9</v>
      </c>
      <c r="D7">
        <v>1.7</v>
      </c>
      <c r="E7">
        <v>0.4</v>
      </c>
      <c r="F7" t="s">
        <v>15</v>
      </c>
      <c r="I7" t="s">
        <v>23</v>
      </c>
    </row>
    <row r="8" spans="1:25" x14ac:dyDescent="0.25">
      <c r="A8">
        <v>7</v>
      </c>
      <c r="B8">
        <v>4.5999999999999996</v>
      </c>
      <c r="C8">
        <v>3.4</v>
      </c>
      <c r="D8">
        <v>1.4</v>
      </c>
      <c r="E8">
        <v>0.3</v>
      </c>
      <c r="F8" t="s">
        <v>15</v>
      </c>
      <c r="I8" t="s">
        <v>20</v>
      </c>
      <c r="J8">
        <f>COUNTIF(D:D,"&gt;=3,8")</f>
        <v>93</v>
      </c>
    </row>
    <row r="9" spans="1:25" x14ac:dyDescent="0.25">
      <c r="A9">
        <v>8</v>
      </c>
      <c r="B9">
        <v>5</v>
      </c>
      <c r="C9">
        <v>3.4</v>
      </c>
      <c r="D9">
        <v>1.5</v>
      </c>
      <c r="E9">
        <v>0.2</v>
      </c>
      <c r="F9" t="s">
        <v>15</v>
      </c>
      <c r="I9" t="s">
        <v>19</v>
      </c>
      <c r="J9">
        <f>COUNTIF(D:D,"&lt;3,8")</f>
        <v>57</v>
      </c>
    </row>
    <row r="10" spans="1:25" x14ac:dyDescent="0.25">
      <c r="A10">
        <v>9</v>
      </c>
      <c r="B10">
        <v>4.4000000000000004</v>
      </c>
      <c r="C10">
        <v>2.9</v>
      </c>
      <c r="D10">
        <v>1.4</v>
      </c>
      <c r="E10">
        <v>0.2</v>
      </c>
      <c r="F10" t="s">
        <v>15</v>
      </c>
      <c r="Q10" t="s">
        <v>24</v>
      </c>
      <c r="V10" t="s">
        <v>23</v>
      </c>
    </row>
    <row r="11" spans="1:25" x14ac:dyDescent="0.25">
      <c r="A11">
        <v>10</v>
      </c>
      <c r="B11">
        <v>4.9000000000000004</v>
      </c>
      <c r="C11">
        <v>3.1</v>
      </c>
      <c r="D11">
        <v>1.5</v>
      </c>
      <c r="E11">
        <v>0.1</v>
      </c>
      <c r="F11" t="s">
        <v>15</v>
      </c>
    </row>
    <row r="12" spans="1:25" x14ac:dyDescent="0.25">
      <c r="A12">
        <v>11</v>
      </c>
      <c r="B12">
        <v>5.4</v>
      </c>
      <c r="C12">
        <v>3.7</v>
      </c>
      <c r="D12">
        <v>1.5</v>
      </c>
      <c r="E12">
        <v>0.2</v>
      </c>
      <c r="F12" t="s">
        <v>15</v>
      </c>
      <c r="H12" t="s">
        <v>2</v>
      </c>
      <c r="I12">
        <v>150</v>
      </c>
      <c r="J12" t="s">
        <v>3</v>
      </c>
      <c r="K12" t="s">
        <v>4</v>
      </c>
      <c r="L12" t="s">
        <v>5</v>
      </c>
      <c r="O12" t="s">
        <v>0</v>
      </c>
      <c r="P12">
        <f>SUM(P13:P15)</f>
        <v>46</v>
      </c>
      <c r="Q12" t="s">
        <v>3</v>
      </c>
      <c r="R12" t="s">
        <v>4</v>
      </c>
      <c r="S12" t="s">
        <v>5</v>
      </c>
      <c r="U12" t="s">
        <v>0</v>
      </c>
      <c r="V12">
        <f>SUM(V13:V15)</f>
        <v>93</v>
      </c>
      <c r="W12" t="s">
        <v>3</v>
      </c>
      <c r="X12" t="s">
        <v>4</v>
      </c>
      <c r="Y12" t="s">
        <v>5</v>
      </c>
    </row>
    <row r="13" spans="1:25" x14ac:dyDescent="0.25">
      <c r="A13">
        <v>12</v>
      </c>
      <c r="B13">
        <v>4.8</v>
      </c>
      <c r="C13">
        <v>3.4</v>
      </c>
      <c r="D13">
        <v>1.6</v>
      </c>
      <c r="E13">
        <v>0.2</v>
      </c>
      <c r="F13" t="s">
        <v>15</v>
      </c>
      <c r="H13" t="s">
        <v>15</v>
      </c>
      <c r="I13">
        <f>COUNTIF(F:F,H13)</f>
        <v>50</v>
      </c>
      <c r="J13">
        <f>I13/I12</f>
        <v>0.33333333333333331</v>
      </c>
      <c r="K13">
        <f>LOG(J13,2)</f>
        <v>-1.5849625007211563</v>
      </c>
      <c r="L13">
        <f>J13*K13</f>
        <v>-0.52832083357371873</v>
      </c>
      <c r="O13" t="s">
        <v>15</v>
      </c>
      <c r="P13">
        <f>COUNTIF(D2:D51,"&gt;=5")</f>
        <v>0</v>
      </c>
      <c r="Q13">
        <f>P13/P12</f>
        <v>0</v>
      </c>
      <c r="R13" t="e">
        <f>LOG(Q13,2)</f>
        <v>#NUM!</v>
      </c>
      <c r="S13" t="e">
        <f>Q13*R13</f>
        <v>#NUM!</v>
      </c>
      <c r="U13" t="s">
        <v>15</v>
      </c>
      <c r="V13">
        <f>COUNTIF(D2:D51,"&gt;=3,8")</f>
        <v>0</v>
      </c>
      <c r="W13">
        <f>V13/V12</f>
        <v>0</v>
      </c>
      <c r="X13" t="e">
        <f>LOG(W13,2)</f>
        <v>#NUM!</v>
      </c>
      <c r="Y13" t="e">
        <f>W13*X13</f>
        <v>#NUM!</v>
      </c>
    </row>
    <row r="14" spans="1:25" x14ac:dyDescent="0.25">
      <c r="A14">
        <v>13</v>
      </c>
      <c r="B14">
        <v>4.8</v>
      </c>
      <c r="C14">
        <v>3</v>
      </c>
      <c r="D14">
        <v>1.4</v>
      </c>
      <c r="E14">
        <v>0.1</v>
      </c>
      <c r="F14" t="s">
        <v>15</v>
      </c>
      <c r="H14" t="s">
        <v>16</v>
      </c>
      <c r="I14">
        <f>COUNTIF(F:F,H14)</f>
        <v>50</v>
      </c>
      <c r="J14">
        <f>I14/I12</f>
        <v>0.33333333333333331</v>
      </c>
      <c r="K14">
        <f>LOG(J14,2)</f>
        <v>-1.5849625007211563</v>
      </c>
      <c r="L14">
        <f>J14*K14</f>
        <v>-0.52832083357371873</v>
      </c>
      <c r="O14" t="s">
        <v>16</v>
      </c>
      <c r="P14">
        <f>COUNTIF(D52:D101,"&gt;=5")</f>
        <v>2</v>
      </c>
      <c r="Q14">
        <f>P14/P12</f>
        <v>4.3478260869565216E-2</v>
      </c>
      <c r="R14">
        <f>LOG(Q14,2)</f>
        <v>-4.5235619560570131</v>
      </c>
      <c r="S14">
        <f>Q14*R14</f>
        <v>-0.19667660678508753</v>
      </c>
      <c r="U14" t="s">
        <v>16</v>
      </c>
      <c r="V14">
        <f>COUNTIF(D52:D101,"&gt;=3,8")</f>
        <v>43</v>
      </c>
      <c r="W14">
        <f>V14/V12</f>
        <v>0.46236559139784944</v>
      </c>
      <c r="X14">
        <f>LOG(W14,2)</f>
        <v>-1.1128940564059335</v>
      </c>
      <c r="Y14">
        <f>W14*X14</f>
        <v>-0.5145639185532811</v>
      </c>
    </row>
    <row r="15" spans="1:25" x14ac:dyDescent="0.25">
      <c r="A15">
        <v>14</v>
      </c>
      <c r="B15">
        <v>4.3</v>
      </c>
      <c r="C15">
        <v>3</v>
      </c>
      <c r="D15">
        <v>1.1000000000000001</v>
      </c>
      <c r="E15">
        <v>0.1</v>
      </c>
      <c r="F15" t="s">
        <v>15</v>
      </c>
      <c r="H15" t="s">
        <v>17</v>
      </c>
      <c r="I15">
        <f>COUNTIF(F:F,H15)</f>
        <v>50</v>
      </c>
      <c r="J15">
        <f>I15/I12</f>
        <v>0.33333333333333331</v>
      </c>
      <c r="K15">
        <f>LOG(J15,2)</f>
        <v>-1.5849625007211563</v>
      </c>
      <c r="L15">
        <f>J15*K15</f>
        <v>-0.52832083357371873</v>
      </c>
      <c r="O15" t="s">
        <v>17</v>
      </c>
      <c r="P15">
        <f>COUNTIF(D102:D151,"&gt;=5")</f>
        <v>44</v>
      </c>
      <c r="Q15">
        <f>P15/P12</f>
        <v>0.95652173913043481</v>
      </c>
      <c r="R15">
        <f>LOG(Q15,2)</f>
        <v>-6.4130337419715577E-2</v>
      </c>
      <c r="S15">
        <f>Q15*R15</f>
        <v>-6.1342061879727947E-2</v>
      </c>
      <c r="U15" t="s">
        <v>17</v>
      </c>
      <c r="V15">
        <f>COUNTIF(D102:D151,"&gt;=3,8")</f>
        <v>50</v>
      </c>
      <c r="W15">
        <f>V15/V12</f>
        <v>0.5376344086021505</v>
      </c>
      <c r="X15">
        <f>LOG(W15,2)</f>
        <v>-0.89530262133330685</v>
      </c>
      <c r="Y15">
        <f>W15*X15</f>
        <v>-0.48134549534048754</v>
      </c>
    </row>
    <row r="16" spans="1:25" x14ac:dyDescent="0.25">
      <c r="A16">
        <v>15</v>
      </c>
      <c r="B16">
        <v>5.8</v>
      </c>
      <c r="C16">
        <v>4</v>
      </c>
      <c r="D16">
        <v>1.2</v>
      </c>
      <c r="E16">
        <v>0.2</v>
      </c>
      <c r="F16" t="s">
        <v>15</v>
      </c>
    </row>
    <row r="17" spans="1:25" x14ac:dyDescent="0.25">
      <c r="A17">
        <v>16</v>
      </c>
      <c r="B17">
        <v>5.7</v>
      </c>
      <c r="C17">
        <v>4.4000000000000004</v>
      </c>
      <c r="D17">
        <v>1.5</v>
      </c>
      <c r="E17">
        <v>0.4</v>
      </c>
      <c r="F17" t="s">
        <v>15</v>
      </c>
      <c r="H17" s="1" t="s">
        <v>7</v>
      </c>
      <c r="R17" t="s">
        <v>6</v>
      </c>
      <c r="S17">
        <f>-SUM(S14:S15)</f>
        <v>0.25801866866481549</v>
      </c>
      <c r="X17" t="s">
        <v>6</v>
      </c>
      <c r="Y17">
        <f>-SUM(Y14:Y15)</f>
        <v>0.99590941389376864</v>
      </c>
    </row>
    <row r="18" spans="1:25" x14ac:dyDescent="0.25">
      <c r="A18">
        <v>17</v>
      </c>
      <c r="B18">
        <v>5.4</v>
      </c>
      <c r="C18">
        <v>3.9</v>
      </c>
      <c r="D18">
        <v>1.3</v>
      </c>
      <c r="E18">
        <v>0.4</v>
      </c>
      <c r="F18" t="s">
        <v>15</v>
      </c>
      <c r="H18" s="1">
        <f>-SUM(L13:L15)</f>
        <v>1.5849625007211561</v>
      </c>
    </row>
    <row r="19" spans="1:25" x14ac:dyDescent="0.25">
      <c r="A19">
        <v>18</v>
      </c>
      <c r="B19">
        <v>5.0999999999999996</v>
      </c>
      <c r="C19">
        <v>3.5</v>
      </c>
      <c r="D19">
        <v>1.4</v>
      </c>
      <c r="E19">
        <v>0.3</v>
      </c>
      <c r="F19" t="s">
        <v>15</v>
      </c>
      <c r="O19" t="s">
        <v>1</v>
      </c>
      <c r="P19">
        <f>SUM(P20:P22)</f>
        <v>104</v>
      </c>
      <c r="Q19" t="s">
        <v>3</v>
      </c>
      <c r="R19" t="s">
        <v>4</v>
      </c>
      <c r="S19" t="s">
        <v>5</v>
      </c>
      <c r="U19" t="s">
        <v>1</v>
      </c>
      <c r="V19">
        <f>SUM(V20:V22)</f>
        <v>50</v>
      </c>
      <c r="W19" t="s">
        <v>3</v>
      </c>
      <c r="X19" t="s">
        <v>4</v>
      </c>
      <c r="Y19" t="s">
        <v>5</v>
      </c>
    </row>
    <row r="20" spans="1:25" x14ac:dyDescent="0.25">
      <c r="A20">
        <v>19</v>
      </c>
      <c r="B20">
        <v>5.7</v>
      </c>
      <c r="C20">
        <v>3.8</v>
      </c>
      <c r="D20">
        <v>1.7</v>
      </c>
      <c r="E20">
        <v>0.3</v>
      </c>
      <c r="F20" t="s">
        <v>15</v>
      </c>
      <c r="O20" t="s">
        <v>15</v>
      </c>
      <c r="P20">
        <f>COUNTIF(D2:D51,"&lt;5")</f>
        <v>50</v>
      </c>
      <c r="Q20">
        <f>P20/P19</f>
        <v>0.48076923076923078</v>
      </c>
      <c r="R20">
        <f>LOG(Q20,2)</f>
        <v>-1.0565835283663674</v>
      </c>
      <c r="S20">
        <f>R20*Q20</f>
        <v>-0.50797285017613814</v>
      </c>
      <c r="U20" t="s">
        <v>15</v>
      </c>
      <c r="V20">
        <f>COUNTIF(D9:D58,"&lt;3,8")</f>
        <v>43</v>
      </c>
      <c r="W20">
        <f>V20/V19</f>
        <v>0.86</v>
      </c>
      <c r="X20">
        <f>LOG(W20,2)</f>
        <v>-0.21759143507262679</v>
      </c>
      <c r="Y20">
        <f>X20*W20</f>
        <v>-0.18712863416245903</v>
      </c>
    </row>
    <row r="21" spans="1:25" x14ac:dyDescent="0.25">
      <c r="A21">
        <v>20</v>
      </c>
      <c r="B21">
        <v>5.0999999999999996</v>
      </c>
      <c r="C21">
        <v>3.8</v>
      </c>
      <c r="D21">
        <v>1.5</v>
      </c>
      <c r="E21">
        <v>0.3</v>
      </c>
      <c r="F21" t="s">
        <v>15</v>
      </c>
      <c r="O21" t="s">
        <v>16</v>
      </c>
      <c r="P21">
        <f>COUNTIF(D52:D101,"&lt;5")</f>
        <v>48</v>
      </c>
      <c r="Q21">
        <f>P21/P19</f>
        <v>0.46153846153846156</v>
      </c>
      <c r="R21">
        <f>LOG(Q21,2)</f>
        <v>-1.1154772174199359</v>
      </c>
      <c r="S21">
        <f>R21*Q21</f>
        <v>-0.51483563880920125</v>
      </c>
      <c r="U21" t="s">
        <v>16</v>
      </c>
      <c r="V21">
        <f>COUNTIF(D59:D108,"&lt;3,8")</f>
        <v>7</v>
      </c>
      <c r="W21">
        <f>V21/V19</f>
        <v>0.14000000000000001</v>
      </c>
      <c r="X21">
        <f>LOG(W21,2)</f>
        <v>-2.8365012677171206</v>
      </c>
      <c r="Y21">
        <f>X21*W21</f>
        <v>-0.39711017748039695</v>
      </c>
    </row>
    <row r="22" spans="1:25" x14ac:dyDescent="0.25">
      <c r="A22">
        <v>21</v>
      </c>
      <c r="B22">
        <v>5.4</v>
      </c>
      <c r="C22">
        <v>3.4</v>
      </c>
      <c r="D22">
        <v>1.7</v>
      </c>
      <c r="E22">
        <v>0.2</v>
      </c>
      <c r="F22" t="s">
        <v>15</v>
      </c>
      <c r="O22" t="s">
        <v>17</v>
      </c>
      <c r="P22">
        <f>COUNTIF(D102:D151,"&lt;5")</f>
        <v>6</v>
      </c>
      <c r="Q22">
        <f>P22/P19</f>
        <v>5.7692307692307696E-2</v>
      </c>
      <c r="R22">
        <f>LOG(Q22,2)</f>
        <v>-4.1154772174199357</v>
      </c>
      <c r="S22">
        <f>R22*Q22</f>
        <v>-0.23743137792807323</v>
      </c>
      <c r="U22" t="s">
        <v>17</v>
      </c>
      <c r="V22">
        <f>COUNTIF(D109:D158,"&lt;3,8")</f>
        <v>0</v>
      </c>
      <c r="W22">
        <f>V22/V19</f>
        <v>0</v>
      </c>
      <c r="X22" t="e">
        <f>LOG(W22,2)</f>
        <v>#NUM!</v>
      </c>
      <c r="Y22" t="e">
        <f>X22*W22</f>
        <v>#NUM!</v>
      </c>
    </row>
    <row r="23" spans="1:25" x14ac:dyDescent="0.25">
      <c r="A23">
        <v>22</v>
      </c>
      <c r="B23">
        <v>5.0999999999999996</v>
      </c>
      <c r="C23">
        <v>3.7</v>
      </c>
      <c r="D23">
        <v>1.5</v>
      </c>
      <c r="E23">
        <v>0.4</v>
      </c>
      <c r="F23" t="s">
        <v>15</v>
      </c>
    </row>
    <row r="24" spans="1:25" x14ac:dyDescent="0.25">
      <c r="A24">
        <v>23</v>
      </c>
      <c r="B24">
        <v>4.5999999999999996</v>
      </c>
      <c r="C24">
        <v>3.6</v>
      </c>
      <c r="D24">
        <v>1</v>
      </c>
      <c r="E24">
        <v>0.2</v>
      </c>
      <c r="F24" t="s">
        <v>15</v>
      </c>
    </row>
    <row r="25" spans="1:25" x14ac:dyDescent="0.25">
      <c r="A25">
        <v>24</v>
      </c>
      <c r="B25">
        <v>5.0999999999999996</v>
      </c>
      <c r="C25">
        <v>3.3</v>
      </c>
      <c r="D25">
        <v>1.7</v>
      </c>
      <c r="E25">
        <v>0.5</v>
      </c>
      <c r="F25" t="s">
        <v>15</v>
      </c>
    </row>
    <row r="26" spans="1:25" x14ac:dyDescent="0.25">
      <c r="A26">
        <v>25</v>
      </c>
      <c r="B26">
        <v>4.8</v>
      </c>
      <c r="C26">
        <v>3.4</v>
      </c>
      <c r="D26">
        <v>1.9</v>
      </c>
      <c r="E26">
        <v>0.2</v>
      </c>
      <c r="F26" t="s">
        <v>15</v>
      </c>
      <c r="R26" t="s">
        <v>6</v>
      </c>
      <c r="S26">
        <f>-SUM(S20:S22)</f>
        <v>1.2602398669134125</v>
      </c>
      <c r="X26" t="s">
        <v>6</v>
      </c>
      <c r="Y26">
        <f>-SUM(Y20:Y21)</f>
        <v>0.58423881164285596</v>
      </c>
    </row>
    <row r="27" spans="1:25" x14ac:dyDescent="0.25">
      <c r="A27">
        <v>26</v>
      </c>
      <c r="B27">
        <v>5</v>
      </c>
      <c r="C27">
        <v>3</v>
      </c>
      <c r="D27">
        <v>1.6</v>
      </c>
      <c r="E27">
        <v>0.2</v>
      </c>
      <c r="F27" t="s">
        <v>15</v>
      </c>
      <c r="P27" s="1" t="s">
        <v>8</v>
      </c>
      <c r="V27" s="1" t="s">
        <v>8</v>
      </c>
    </row>
    <row r="28" spans="1:25" x14ac:dyDescent="0.25">
      <c r="A28">
        <v>27</v>
      </c>
      <c r="B28">
        <v>5</v>
      </c>
      <c r="C28">
        <v>3.4</v>
      </c>
      <c r="D28">
        <v>1.6</v>
      </c>
      <c r="E28">
        <v>0.4</v>
      </c>
      <c r="F28" t="s">
        <v>15</v>
      </c>
      <c r="P28" s="1">
        <f>AVERAGE(S26,S17)</f>
        <v>0.75912926778911394</v>
      </c>
      <c r="V28" s="1">
        <f>AVERAGE(Y26,Y17)</f>
        <v>0.7900741127683123</v>
      </c>
    </row>
    <row r="29" spans="1:25" x14ac:dyDescent="0.25">
      <c r="A29">
        <v>28</v>
      </c>
      <c r="B29">
        <v>5.2</v>
      </c>
      <c r="C29">
        <v>3.5</v>
      </c>
      <c r="D29">
        <v>1.5</v>
      </c>
      <c r="E29">
        <v>0.2</v>
      </c>
      <c r="F29" t="s">
        <v>15</v>
      </c>
    </row>
    <row r="30" spans="1:25" x14ac:dyDescent="0.25">
      <c r="A30">
        <v>29</v>
      </c>
      <c r="B30">
        <v>5.2</v>
      </c>
      <c r="C30">
        <v>3.4</v>
      </c>
      <c r="D30">
        <v>1.4</v>
      </c>
      <c r="E30">
        <v>0.2</v>
      </c>
      <c r="F30" t="s">
        <v>15</v>
      </c>
      <c r="J30" t="s">
        <v>22</v>
      </c>
    </row>
    <row r="31" spans="1:25" x14ac:dyDescent="0.25">
      <c r="A31">
        <v>30</v>
      </c>
      <c r="B31">
        <v>4.7</v>
      </c>
      <c r="C31">
        <v>3.2</v>
      </c>
      <c r="D31">
        <v>1.6</v>
      </c>
      <c r="E31">
        <v>0.2</v>
      </c>
      <c r="F31" t="s">
        <v>15</v>
      </c>
      <c r="J31" t="s">
        <v>25</v>
      </c>
    </row>
    <row r="32" spans="1:25" x14ac:dyDescent="0.25">
      <c r="A32">
        <v>31</v>
      </c>
      <c r="B32">
        <v>4.8</v>
      </c>
      <c r="C32">
        <v>3.1</v>
      </c>
      <c r="D32">
        <v>1.6</v>
      </c>
      <c r="E32">
        <v>0.2</v>
      </c>
      <c r="F32" t="s">
        <v>15</v>
      </c>
    </row>
    <row r="33" spans="1:6" x14ac:dyDescent="0.25">
      <c r="A33">
        <v>32</v>
      </c>
      <c r="B33">
        <v>5.4</v>
      </c>
      <c r="C33">
        <v>3.4</v>
      </c>
      <c r="D33">
        <v>1.5</v>
      </c>
      <c r="E33">
        <v>0.4</v>
      </c>
      <c r="F33" t="s">
        <v>15</v>
      </c>
    </row>
    <row r="34" spans="1:6" x14ac:dyDescent="0.25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15</v>
      </c>
    </row>
    <row r="35" spans="1:6" x14ac:dyDescent="0.25">
      <c r="A35">
        <v>34</v>
      </c>
      <c r="B35">
        <v>5.5</v>
      </c>
      <c r="C35">
        <v>4.2</v>
      </c>
      <c r="D35">
        <v>1.4</v>
      </c>
      <c r="E35">
        <v>0.2</v>
      </c>
      <c r="F35" t="s">
        <v>15</v>
      </c>
    </row>
    <row r="36" spans="1:6" x14ac:dyDescent="0.25">
      <c r="A36">
        <v>35</v>
      </c>
      <c r="B36">
        <v>4.9000000000000004</v>
      </c>
      <c r="C36">
        <v>3.1</v>
      </c>
      <c r="D36">
        <v>1.5</v>
      </c>
      <c r="E36">
        <v>0.1</v>
      </c>
      <c r="F36" t="s">
        <v>15</v>
      </c>
    </row>
    <row r="37" spans="1:6" x14ac:dyDescent="0.25">
      <c r="A37">
        <v>36</v>
      </c>
      <c r="B37">
        <v>5</v>
      </c>
      <c r="C37">
        <v>3.2</v>
      </c>
      <c r="D37">
        <v>1.2</v>
      </c>
      <c r="E37">
        <v>0.2</v>
      </c>
      <c r="F37" t="s">
        <v>15</v>
      </c>
    </row>
    <row r="38" spans="1:6" x14ac:dyDescent="0.25">
      <c r="A38">
        <v>37</v>
      </c>
      <c r="B38">
        <v>5.5</v>
      </c>
      <c r="C38">
        <v>3.5</v>
      </c>
      <c r="D38">
        <v>1.3</v>
      </c>
      <c r="E38">
        <v>0.2</v>
      </c>
      <c r="F38" t="s">
        <v>15</v>
      </c>
    </row>
    <row r="39" spans="1:6" x14ac:dyDescent="0.25">
      <c r="A39">
        <v>38</v>
      </c>
      <c r="B39">
        <v>4.9000000000000004</v>
      </c>
      <c r="C39">
        <v>3.1</v>
      </c>
      <c r="D39">
        <v>1.5</v>
      </c>
      <c r="E39">
        <v>0.1</v>
      </c>
      <c r="F39" t="s">
        <v>15</v>
      </c>
    </row>
    <row r="40" spans="1:6" x14ac:dyDescent="0.25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15</v>
      </c>
    </row>
    <row r="41" spans="1:6" x14ac:dyDescent="0.25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15</v>
      </c>
    </row>
    <row r="42" spans="1:6" x14ac:dyDescent="0.25">
      <c r="A42">
        <v>41</v>
      </c>
      <c r="B42">
        <v>5</v>
      </c>
      <c r="C42">
        <v>3.5</v>
      </c>
      <c r="D42">
        <v>1.3</v>
      </c>
      <c r="E42">
        <v>0.3</v>
      </c>
      <c r="F42" t="s">
        <v>15</v>
      </c>
    </row>
    <row r="43" spans="1:6" x14ac:dyDescent="0.25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15</v>
      </c>
    </row>
    <row r="44" spans="1:6" x14ac:dyDescent="0.25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15</v>
      </c>
    </row>
    <row r="45" spans="1:6" x14ac:dyDescent="0.25">
      <c r="A45">
        <v>44</v>
      </c>
      <c r="B45">
        <v>5</v>
      </c>
      <c r="C45">
        <v>3.5</v>
      </c>
      <c r="D45">
        <v>1.6</v>
      </c>
      <c r="E45">
        <v>0.6</v>
      </c>
      <c r="F45" t="s">
        <v>15</v>
      </c>
    </row>
    <row r="46" spans="1:6" x14ac:dyDescent="0.25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15</v>
      </c>
    </row>
    <row r="47" spans="1:6" x14ac:dyDescent="0.25">
      <c r="A47">
        <v>46</v>
      </c>
      <c r="B47">
        <v>4.8</v>
      </c>
      <c r="C47">
        <v>3</v>
      </c>
      <c r="D47">
        <v>1.4</v>
      </c>
      <c r="E47">
        <v>0.3</v>
      </c>
      <c r="F47" t="s">
        <v>15</v>
      </c>
    </row>
    <row r="48" spans="1:6" x14ac:dyDescent="0.25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15</v>
      </c>
    </row>
    <row r="49" spans="1:6" x14ac:dyDescent="0.25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15</v>
      </c>
    </row>
    <row r="50" spans="1:6" x14ac:dyDescent="0.25">
      <c r="A50">
        <v>49</v>
      </c>
      <c r="B50">
        <v>5.3</v>
      </c>
      <c r="C50">
        <v>3.7</v>
      </c>
      <c r="D50">
        <v>1.5</v>
      </c>
      <c r="E50">
        <v>0.2</v>
      </c>
      <c r="F50" t="s">
        <v>15</v>
      </c>
    </row>
    <row r="51" spans="1:6" x14ac:dyDescent="0.25">
      <c r="A51">
        <v>50</v>
      </c>
      <c r="B51">
        <v>5</v>
      </c>
      <c r="C51">
        <v>3.3</v>
      </c>
      <c r="D51">
        <v>1.4</v>
      </c>
      <c r="E51">
        <v>0.2</v>
      </c>
      <c r="F51" t="s">
        <v>15</v>
      </c>
    </row>
    <row r="52" spans="1:6" x14ac:dyDescent="0.25">
      <c r="A52">
        <v>51</v>
      </c>
      <c r="B52">
        <v>7</v>
      </c>
      <c r="C52">
        <v>3.2</v>
      </c>
      <c r="D52">
        <v>4.7</v>
      </c>
      <c r="E52">
        <v>1.4</v>
      </c>
      <c r="F52" t="s">
        <v>16</v>
      </c>
    </row>
    <row r="53" spans="1:6" x14ac:dyDescent="0.25">
      <c r="A53">
        <v>52</v>
      </c>
      <c r="B53">
        <v>6.4</v>
      </c>
      <c r="C53">
        <v>3.2</v>
      </c>
      <c r="D53">
        <v>4.5</v>
      </c>
      <c r="E53">
        <v>1.5</v>
      </c>
      <c r="F53" t="s">
        <v>16</v>
      </c>
    </row>
    <row r="54" spans="1:6" x14ac:dyDescent="0.25">
      <c r="A54">
        <v>53</v>
      </c>
      <c r="B54">
        <v>6.9</v>
      </c>
      <c r="C54">
        <v>3.1</v>
      </c>
      <c r="D54">
        <v>4.9000000000000004</v>
      </c>
      <c r="E54">
        <v>1.5</v>
      </c>
      <c r="F54" t="s">
        <v>16</v>
      </c>
    </row>
    <row r="55" spans="1:6" x14ac:dyDescent="0.25">
      <c r="A55">
        <v>54</v>
      </c>
      <c r="B55">
        <v>5.5</v>
      </c>
      <c r="C55">
        <v>2.2999999999999998</v>
      </c>
      <c r="D55">
        <v>4</v>
      </c>
      <c r="E55">
        <v>1.3</v>
      </c>
      <c r="F55" t="s">
        <v>16</v>
      </c>
    </row>
    <row r="56" spans="1:6" x14ac:dyDescent="0.25">
      <c r="A56">
        <v>55</v>
      </c>
      <c r="B56">
        <v>6.5</v>
      </c>
      <c r="C56">
        <v>2.8</v>
      </c>
      <c r="D56">
        <v>4.5999999999999996</v>
      </c>
      <c r="E56">
        <v>1.5</v>
      </c>
      <c r="F56" t="s">
        <v>16</v>
      </c>
    </row>
    <row r="57" spans="1:6" x14ac:dyDescent="0.25">
      <c r="A57">
        <v>56</v>
      </c>
      <c r="B57">
        <v>5.7</v>
      </c>
      <c r="C57">
        <v>2.8</v>
      </c>
      <c r="D57">
        <v>4.5</v>
      </c>
      <c r="E57">
        <v>1.3</v>
      </c>
      <c r="F57" t="s">
        <v>16</v>
      </c>
    </row>
    <row r="58" spans="1:6" x14ac:dyDescent="0.25">
      <c r="A58">
        <v>57</v>
      </c>
      <c r="B58">
        <v>6.3</v>
      </c>
      <c r="C58">
        <v>3.3</v>
      </c>
      <c r="D58">
        <v>4.7</v>
      </c>
      <c r="E58">
        <v>1.6</v>
      </c>
      <c r="F58" t="s">
        <v>16</v>
      </c>
    </row>
    <row r="59" spans="1:6" x14ac:dyDescent="0.25">
      <c r="A59">
        <v>58</v>
      </c>
      <c r="B59">
        <v>4.9000000000000004</v>
      </c>
      <c r="C59">
        <v>2.4</v>
      </c>
      <c r="D59">
        <v>3.3</v>
      </c>
      <c r="E59">
        <v>1</v>
      </c>
      <c r="F59" t="s">
        <v>16</v>
      </c>
    </row>
    <row r="60" spans="1:6" x14ac:dyDescent="0.25">
      <c r="A60">
        <v>59</v>
      </c>
      <c r="B60">
        <v>6.6</v>
      </c>
      <c r="C60">
        <v>2.9</v>
      </c>
      <c r="D60">
        <v>4.5999999999999996</v>
      </c>
      <c r="E60">
        <v>1.3</v>
      </c>
      <c r="F60" t="s">
        <v>16</v>
      </c>
    </row>
    <row r="61" spans="1:6" x14ac:dyDescent="0.25">
      <c r="A61">
        <v>60</v>
      </c>
      <c r="B61">
        <v>5.2</v>
      </c>
      <c r="C61">
        <v>2.7</v>
      </c>
      <c r="D61">
        <v>3.9</v>
      </c>
      <c r="E61">
        <v>1.4</v>
      </c>
      <c r="F61" t="s">
        <v>16</v>
      </c>
    </row>
    <row r="62" spans="1:6" x14ac:dyDescent="0.25">
      <c r="A62">
        <v>61</v>
      </c>
      <c r="B62">
        <v>5</v>
      </c>
      <c r="C62">
        <v>2</v>
      </c>
      <c r="D62">
        <v>3.5</v>
      </c>
      <c r="E62">
        <v>1</v>
      </c>
      <c r="F62" t="s">
        <v>16</v>
      </c>
    </row>
    <row r="63" spans="1:6" x14ac:dyDescent="0.25">
      <c r="A63">
        <v>62</v>
      </c>
      <c r="B63">
        <v>5.9</v>
      </c>
      <c r="C63">
        <v>3</v>
      </c>
      <c r="D63">
        <v>4.2</v>
      </c>
      <c r="E63">
        <v>1.5</v>
      </c>
      <c r="F63" t="s">
        <v>16</v>
      </c>
    </row>
    <row r="64" spans="1:6" x14ac:dyDescent="0.25">
      <c r="A64">
        <v>63</v>
      </c>
      <c r="B64">
        <v>6</v>
      </c>
      <c r="C64">
        <v>2.2000000000000002</v>
      </c>
      <c r="D64">
        <v>4</v>
      </c>
      <c r="E64">
        <v>1</v>
      </c>
      <c r="F64" t="s">
        <v>16</v>
      </c>
    </row>
    <row r="65" spans="1:6" x14ac:dyDescent="0.25">
      <c r="A65">
        <v>64</v>
      </c>
      <c r="B65">
        <v>6.1</v>
      </c>
      <c r="C65">
        <v>2.9</v>
      </c>
      <c r="D65">
        <v>4.7</v>
      </c>
      <c r="E65">
        <v>1.4</v>
      </c>
      <c r="F65" t="s">
        <v>16</v>
      </c>
    </row>
    <row r="66" spans="1:6" x14ac:dyDescent="0.25">
      <c r="A66">
        <v>65</v>
      </c>
      <c r="B66">
        <v>5.6</v>
      </c>
      <c r="C66">
        <v>2.9</v>
      </c>
      <c r="D66">
        <v>3.6</v>
      </c>
      <c r="E66">
        <v>1.3</v>
      </c>
      <c r="F66" t="s">
        <v>16</v>
      </c>
    </row>
    <row r="67" spans="1:6" x14ac:dyDescent="0.25">
      <c r="A67">
        <v>66</v>
      </c>
      <c r="B67">
        <v>6.7</v>
      </c>
      <c r="C67">
        <v>3.1</v>
      </c>
      <c r="D67">
        <v>4.4000000000000004</v>
      </c>
      <c r="E67">
        <v>1.4</v>
      </c>
      <c r="F67" t="s">
        <v>16</v>
      </c>
    </row>
    <row r="68" spans="1:6" x14ac:dyDescent="0.25">
      <c r="A68">
        <v>67</v>
      </c>
      <c r="B68">
        <v>5.6</v>
      </c>
      <c r="C68">
        <v>3</v>
      </c>
      <c r="D68">
        <v>4.5</v>
      </c>
      <c r="E68">
        <v>1.5</v>
      </c>
      <c r="F68" t="s">
        <v>16</v>
      </c>
    </row>
    <row r="69" spans="1:6" x14ac:dyDescent="0.25">
      <c r="A69">
        <v>68</v>
      </c>
      <c r="B69">
        <v>5.8</v>
      </c>
      <c r="C69">
        <v>2.7</v>
      </c>
      <c r="D69">
        <v>4.0999999999999996</v>
      </c>
      <c r="E69">
        <v>1</v>
      </c>
      <c r="F69" t="s">
        <v>16</v>
      </c>
    </row>
    <row r="70" spans="1:6" x14ac:dyDescent="0.25">
      <c r="A70">
        <v>69</v>
      </c>
      <c r="B70">
        <v>6.2</v>
      </c>
      <c r="C70">
        <v>2.2000000000000002</v>
      </c>
      <c r="D70">
        <v>4.5</v>
      </c>
      <c r="E70">
        <v>1.5</v>
      </c>
      <c r="F70" t="s">
        <v>16</v>
      </c>
    </row>
    <row r="71" spans="1:6" x14ac:dyDescent="0.25">
      <c r="A71">
        <v>70</v>
      </c>
      <c r="B71">
        <v>5.6</v>
      </c>
      <c r="C71">
        <v>2.5</v>
      </c>
      <c r="D71">
        <v>3.9</v>
      </c>
      <c r="E71">
        <v>1.1000000000000001</v>
      </c>
      <c r="F71" t="s">
        <v>16</v>
      </c>
    </row>
    <row r="72" spans="1:6" x14ac:dyDescent="0.25">
      <c r="A72">
        <v>71</v>
      </c>
      <c r="B72">
        <v>5.9</v>
      </c>
      <c r="C72">
        <v>3.2</v>
      </c>
      <c r="D72">
        <v>4.8</v>
      </c>
      <c r="E72">
        <v>1.8</v>
      </c>
      <c r="F72" t="s">
        <v>16</v>
      </c>
    </row>
    <row r="73" spans="1:6" x14ac:dyDescent="0.25">
      <c r="A73">
        <v>72</v>
      </c>
      <c r="B73">
        <v>6.1</v>
      </c>
      <c r="C73">
        <v>2.8</v>
      </c>
      <c r="D73">
        <v>4</v>
      </c>
      <c r="E73">
        <v>1.3</v>
      </c>
      <c r="F73" t="s">
        <v>16</v>
      </c>
    </row>
    <row r="74" spans="1:6" x14ac:dyDescent="0.25">
      <c r="A74">
        <v>73</v>
      </c>
      <c r="B74">
        <v>6.3</v>
      </c>
      <c r="C74">
        <v>2.5</v>
      </c>
      <c r="D74">
        <v>4.9000000000000004</v>
      </c>
      <c r="E74">
        <v>1.5</v>
      </c>
      <c r="F74" t="s">
        <v>16</v>
      </c>
    </row>
    <row r="75" spans="1:6" x14ac:dyDescent="0.25">
      <c r="A75">
        <v>74</v>
      </c>
      <c r="B75">
        <v>6.1</v>
      </c>
      <c r="C75">
        <v>2.8</v>
      </c>
      <c r="D75">
        <v>4.7</v>
      </c>
      <c r="E75">
        <v>1.2</v>
      </c>
      <c r="F75" t="s">
        <v>16</v>
      </c>
    </row>
    <row r="76" spans="1:6" x14ac:dyDescent="0.25">
      <c r="A76">
        <v>75</v>
      </c>
      <c r="B76">
        <v>6.4</v>
      </c>
      <c r="C76">
        <v>2.9</v>
      </c>
      <c r="D76">
        <v>4.3</v>
      </c>
      <c r="E76">
        <v>1.3</v>
      </c>
      <c r="F76" t="s">
        <v>16</v>
      </c>
    </row>
    <row r="77" spans="1:6" x14ac:dyDescent="0.25">
      <c r="A77">
        <v>76</v>
      </c>
      <c r="B77">
        <v>6.6</v>
      </c>
      <c r="C77">
        <v>3</v>
      </c>
      <c r="D77">
        <v>4.4000000000000004</v>
      </c>
      <c r="E77">
        <v>1.4</v>
      </c>
      <c r="F77" t="s">
        <v>16</v>
      </c>
    </row>
    <row r="78" spans="1:6" x14ac:dyDescent="0.25">
      <c r="A78">
        <v>77</v>
      </c>
      <c r="B78">
        <v>6.8</v>
      </c>
      <c r="C78">
        <v>2.8</v>
      </c>
      <c r="D78">
        <v>4.8</v>
      </c>
      <c r="E78">
        <v>1.4</v>
      </c>
      <c r="F78" t="s">
        <v>16</v>
      </c>
    </row>
    <row r="79" spans="1:6" x14ac:dyDescent="0.25">
      <c r="A79">
        <v>78</v>
      </c>
      <c r="B79">
        <v>6.7</v>
      </c>
      <c r="C79">
        <v>3</v>
      </c>
      <c r="D79">
        <v>5</v>
      </c>
      <c r="E79">
        <v>1.7</v>
      </c>
      <c r="F79" t="s">
        <v>16</v>
      </c>
    </row>
    <row r="80" spans="1:6" x14ac:dyDescent="0.25">
      <c r="A80">
        <v>79</v>
      </c>
      <c r="B80">
        <v>6</v>
      </c>
      <c r="C80">
        <v>2.9</v>
      </c>
      <c r="D80">
        <v>4.5</v>
      </c>
      <c r="E80">
        <v>1.5</v>
      </c>
      <c r="F80" t="s">
        <v>16</v>
      </c>
    </row>
    <row r="81" spans="1:6" x14ac:dyDescent="0.25">
      <c r="A81">
        <v>80</v>
      </c>
      <c r="B81">
        <v>5.7</v>
      </c>
      <c r="C81">
        <v>2.6</v>
      </c>
      <c r="D81">
        <v>3.5</v>
      </c>
      <c r="E81">
        <v>1</v>
      </c>
      <c r="F81" t="s">
        <v>16</v>
      </c>
    </row>
    <row r="82" spans="1:6" x14ac:dyDescent="0.25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16</v>
      </c>
    </row>
    <row r="83" spans="1:6" x14ac:dyDescent="0.25">
      <c r="A83">
        <v>82</v>
      </c>
      <c r="B83">
        <v>5.5</v>
      </c>
      <c r="C83">
        <v>2.4</v>
      </c>
      <c r="D83">
        <v>3.7</v>
      </c>
      <c r="E83">
        <v>1</v>
      </c>
      <c r="F83" t="s">
        <v>16</v>
      </c>
    </row>
    <row r="84" spans="1:6" x14ac:dyDescent="0.25">
      <c r="A84">
        <v>83</v>
      </c>
      <c r="B84">
        <v>5.8</v>
      </c>
      <c r="C84">
        <v>2.7</v>
      </c>
      <c r="D84">
        <v>3.9</v>
      </c>
      <c r="E84">
        <v>1.2</v>
      </c>
      <c r="F84" t="s">
        <v>16</v>
      </c>
    </row>
    <row r="85" spans="1:6" x14ac:dyDescent="0.25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16</v>
      </c>
    </row>
    <row r="86" spans="1:6" x14ac:dyDescent="0.25">
      <c r="A86">
        <v>85</v>
      </c>
      <c r="B86">
        <v>5.4</v>
      </c>
      <c r="C86">
        <v>3</v>
      </c>
      <c r="D86">
        <v>4.5</v>
      </c>
      <c r="E86">
        <v>1.5</v>
      </c>
      <c r="F86" t="s">
        <v>16</v>
      </c>
    </row>
    <row r="87" spans="1:6" x14ac:dyDescent="0.25">
      <c r="A87">
        <v>86</v>
      </c>
      <c r="B87">
        <v>6</v>
      </c>
      <c r="C87">
        <v>3.4</v>
      </c>
      <c r="D87">
        <v>4.5</v>
      </c>
      <c r="E87">
        <v>1.6</v>
      </c>
      <c r="F87" t="s">
        <v>16</v>
      </c>
    </row>
    <row r="88" spans="1:6" x14ac:dyDescent="0.25">
      <c r="A88">
        <v>87</v>
      </c>
      <c r="B88">
        <v>6.7</v>
      </c>
      <c r="C88">
        <v>3.1</v>
      </c>
      <c r="D88">
        <v>4.7</v>
      </c>
      <c r="E88">
        <v>1.5</v>
      </c>
      <c r="F88" t="s">
        <v>16</v>
      </c>
    </row>
    <row r="89" spans="1:6" x14ac:dyDescent="0.25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16</v>
      </c>
    </row>
    <row r="90" spans="1:6" x14ac:dyDescent="0.25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16</v>
      </c>
    </row>
    <row r="91" spans="1:6" x14ac:dyDescent="0.25">
      <c r="A91">
        <v>90</v>
      </c>
      <c r="B91">
        <v>5.5</v>
      </c>
      <c r="C91">
        <v>2.5</v>
      </c>
      <c r="D91">
        <v>4</v>
      </c>
      <c r="E91">
        <v>1.3</v>
      </c>
      <c r="F91" t="s">
        <v>16</v>
      </c>
    </row>
    <row r="92" spans="1:6" x14ac:dyDescent="0.25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16</v>
      </c>
    </row>
    <row r="93" spans="1:6" x14ac:dyDescent="0.25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16</v>
      </c>
    </row>
    <row r="94" spans="1:6" x14ac:dyDescent="0.25">
      <c r="A94">
        <v>93</v>
      </c>
      <c r="B94">
        <v>5.8</v>
      </c>
      <c r="C94">
        <v>2.6</v>
      </c>
      <c r="D94">
        <v>4</v>
      </c>
      <c r="E94">
        <v>1.2</v>
      </c>
      <c r="F94" t="s">
        <v>16</v>
      </c>
    </row>
    <row r="95" spans="1:6" x14ac:dyDescent="0.25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16</v>
      </c>
    </row>
    <row r="96" spans="1:6" x14ac:dyDescent="0.25">
      <c r="A96">
        <v>95</v>
      </c>
      <c r="B96">
        <v>5.6</v>
      </c>
      <c r="C96">
        <v>2.7</v>
      </c>
      <c r="D96">
        <v>4.2</v>
      </c>
      <c r="E96">
        <v>1.3</v>
      </c>
      <c r="F96" t="s">
        <v>16</v>
      </c>
    </row>
    <row r="97" spans="1:6" x14ac:dyDescent="0.25">
      <c r="A97">
        <v>96</v>
      </c>
      <c r="B97">
        <v>5.7</v>
      </c>
      <c r="C97">
        <v>3</v>
      </c>
      <c r="D97">
        <v>4.2</v>
      </c>
      <c r="E97">
        <v>1.2</v>
      </c>
      <c r="F97" t="s">
        <v>16</v>
      </c>
    </row>
    <row r="98" spans="1:6" x14ac:dyDescent="0.25">
      <c r="A98">
        <v>97</v>
      </c>
      <c r="B98">
        <v>5.7</v>
      </c>
      <c r="C98">
        <v>2.9</v>
      </c>
      <c r="D98">
        <v>4.2</v>
      </c>
      <c r="E98">
        <v>1.3</v>
      </c>
      <c r="F98" t="s">
        <v>16</v>
      </c>
    </row>
    <row r="99" spans="1:6" x14ac:dyDescent="0.25">
      <c r="A99">
        <v>98</v>
      </c>
      <c r="B99">
        <v>6.2</v>
      </c>
      <c r="C99">
        <v>2.9</v>
      </c>
      <c r="D99">
        <v>4.3</v>
      </c>
      <c r="E99">
        <v>1.3</v>
      </c>
      <c r="F99" t="s">
        <v>16</v>
      </c>
    </row>
    <row r="100" spans="1:6" x14ac:dyDescent="0.25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16</v>
      </c>
    </row>
    <row r="101" spans="1:6" x14ac:dyDescent="0.25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16</v>
      </c>
    </row>
    <row r="102" spans="1:6" x14ac:dyDescent="0.25">
      <c r="A102">
        <v>101</v>
      </c>
      <c r="B102">
        <v>6.3</v>
      </c>
      <c r="C102">
        <v>3.3</v>
      </c>
      <c r="D102">
        <v>6</v>
      </c>
      <c r="E102">
        <v>2.5</v>
      </c>
      <c r="F102" t="s">
        <v>17</v>
      </c>
    </row>
    <row r="103" spans="1:6" x14ac:dyDescent="0.25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 t="s">
        <v>17</v>
      </c>
    </row>
    <row r="104" spans="1:6" x14ac:dyDescent="0.25">
      <c r="A104">
        <v>103</v>
      </c>
      <c r="B104">
        <v>7.1</v>
      </c>
      <c r="C104">
        <v>3</v>
      </c>
      <c r="D104">
        <v>5.9</v>
      </c>
      <c r="E104">
        <v>2.1</v>
      </c>
      <c r="F104" t="s">
        <v>17</v>
      </c>
    </row>
    <row r="105" spans="1:6" x14ac:dyDescent="0.25">
      <c r="A105">
        <v>104</v>
      </c>
      <c r="B105">
        <v>6.3</v>
      </c>
      <c r="C105">
        <v>2.9</v>
      </c>
      <c r="D105">
        <v>5.6</v>
      </c>
      <c r="E105">
        <v>1.8</v>
      </c>
      <c r="F105" t="s">
        <v>17</v>
      </c>
    </row>
    <row r="106" spans="1:6" x14ac:dyDescent="0.25">
      <c r="A106">
        <v>105</v>
      </c>
      <c r="B106">
        <v>6.5</v>
      </c>
      <c r="C106">
        <v>3</v>
      </c>
      <c r="D106">
        <v>5.8</v>
      </c>
      <c r="E106">
        <v>2.2000000000000002</v>
      </c>
      <c r="F106" t="s">
        <v>17</v>
      </c>
    </row>
    <row r="107" spans="1:6" x14ac:dyDescent="0.25">
      <c r="A107">
        <v>106</v>
      </c>
      <c r="B107">
        <v>7.6</v>
      </c>
      <c r="C107">
        <v>3</v>
      </c>
      <c r="D107">
        <v>6.6</v>
      </c>
      <c r="E107">
        <v>2.1</v>
      </c>
      <c r="F107" t="s">
        <v>17</v>
      </c>
    </row>
    <row r="108" spans="1:6" x14ac:dyDescent="0.25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 t="s">
        <v>17</v>
      </c>
    </row>
    <row r="109" spans="1:6" x14ac:dyDescent="0.25">
      <c r="A109">
        <v>108</v>
      </c>
      <c r="B109">
        <v>7.3</v>
      </c>
      <c r="C109">
        <v>2.9</v>
      </c>
      <c r="D109">
        <v>6.3</v>
      </c>
      <c r="E109">
        <v>1.8</v>
      </c>
      <c r="F109" t="s">
        <v>17</v>
      </c>
    </row>
    <row r="110" spans="1:6" x14ac:dyDescent="0.25">
      <c r="A110">
        <v>109</v>
      </c>
      <c r="B110">
        <v>6.7</v>
      </c>
      <c r="C110">
        <v>2.5</v>
      </c>
      <c r="D110">
        <v>5.8</v>
      </c>
      <c r="E110">
        <v>1.8</v>
      </c>
      <c r="F110" t="s">
        <v>17</v>
      </c>
    </row>
    <row r="111" spans="1:6" x14ac:dyDescent="0.25">
      <c r="A111">
        <v>110</v>
      </c>
      <c r="B111">
        <v>7.2</v>
      </c>
      <c r="C111">
        <v>3.6</v>
      </c>
      <c r="D111">
        <v>6.1</v>
      </c>
      <c r="E111">
        <v>2.5</v>
      </c>
      <c r="F111" t="s">
        <v>17</v>
      </c>
    </row>
    <row r="112" spans="1:6" x14ac:dyDescent="0.25">
      <c r="A112">
        <v>111</v>
      </c>
      <c r="B112">
        <v>6.5</v>
      </c>
      <c r="C112">
        <v>3.2</v>
      </c>
      <c r="D112">
        <v>5.0999999999999996</v>
      </c>
      <c r="E112">
        <v>2</v>
      </c>
      <c r="F112" t="s">
        <v>17</v>
      </c>
    </row>
    <row r="113" spans="1:6" x14ac:dyDescent="0.25">
      <c r="A113">
        <v>112</v>
      </c>
      <c r="B113">
        <v>6.4</v>
      </c>
      <c r="C113">
        <v>2.7</v>
      </c>
      <c r="D113">
        <v>5.3</v>
      </c>
      <c r="E113">
        <v>1.9</v>
      </c>
      <c r="F113" t="s">
        <v>17</v>
      </c>
    </row>
    <row r="114" spans="1:6" x14ac:dyDescent="0.25">
      <c r="A114">
        <v>113</v>
      </c>
      <c r="B114">
        <v>6.8</v>
      </c>
      <c r="C114">
        <v>3</v>
      </c>
      <c r="D114">
        <v>5.5</v>
      </c>
      <c r="E114">
        <v>2.1</v>
      </c>
      <c r="F114" t="s">
        <v>17</v>
      </c>
    </row>
    <row r="115" spans="1:6" x14ac:dyDescent="0.25">
      <c r="A115">
        <v>114</v>
      </c>
      <c r="B115">
        <v>5.7</v>
      </c>
      <c r="C115">
        <v>2.5</v>
      </c>
      <c r="D115">
        <v>5</v>
      </c>
      <c r="E115">
        <v>2</v>
      </c>
      <c r="F115" t="s">
        <v>17</v>
      </c>
    </row>
    <row r="116" spans="1:6" x14ac:dyDescent="0.25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 t="s">
        <v>17</v>
      </c>
    </row>
    <row r="117" spans="1:6" x14ac:dyDescent="0.25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 t="s">
        <v>17</v>
      </c>
    </row>
    <row r="118" spans="1:6" x14ac:dyDescent="0.25">
      <c r="A118">
        <v>117</v>
      </c>
      <c r="B118">
        <v>6.5</v>
      </c>
      <c r="C118">
        <v>3</v>
      </c>
      <c r="D118">
        <v>5.5</v>
      </c>
      <c r="E118">
        <v>1.8</v>
      </c>
      <c r="F118" t="s">
        <v>17</v>
      </c>
    </row>
    <row r="119" spans="1:6" x14ac:dyDescent="0.25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 t="s">
        <v>17</v>
      </c>
    </row>
    <row r="120" spans="1:6" x14ac:dyDescent="0.25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 t="s">
        <v>17</v>
      </c>
    </row>
    <row r="121" spans="1:6" x14ac:dyDescent="0.25">
      <c r="A121">
        <v>120</v>
      </c>
      <c r="B121">
        <v>6</v>
      </c>
      <c r="C121">
        <v>2.2000000000000002</v>
      </c>
      <c r="D121">
        <v>5</v>
      </c>
      <c r="E121">
        <v>1.5</v>
      </c>
      <c r="F121" t="s">
        <v>17</v>
      </c>
    </row>
    <row r="122" spans="1:6" x14ac:dyDescent="0.25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 t="s">
        <v>17</v>
      </c>
    </row>
    <row r="123" spans="1:6" x14ac:dyDescent="0.25">
      <c r="A123">
        <v>122</v>
      </c>
      <c r="B123">
        <v>5.6</v>
      </c>
      <c r="C123">
        <v>2.8</v>
      </c>
      <c r="D123">
        <v>4.9000000000000004</v>
      </c>
      <c r="E123">
        <v>2</v>
      </c>
      <c r="F123" t="s">
        <v>17</v>
      </c>
    </row>
    <row r="124" spans="1:6" x14ac:dyDescent="0.25">
      <c r="A124">
        <v>123</v>
      </c>
      <c r="B124">
        <v>7.7</v>
      </c>
      <c r="C124">
        <v>2.8</v>
      </c>
      <c r="D124">
        <v>6.7</v>
      </c>
      <c r="E124">
        <v>2</v>
      </c>
      <c r="F124" t="s">
        <v>17</v>
      </c>
    </row>
    <row r="125" spans="1:6" x14ac:dyDescent="0.25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 t="s">
        <v>17</v>
      </c>
    </row>
    <row r="126" spans="1:6" x14ac:dyDescent="0.25">
      <c r="A126">
        <v>125</v>
      </c>
      <c r="B126">
        <v>6.7</v>
      </c>
      <c r="C126">
        <v>3.3</v>
      </c>
      <c r="D126">
        <v>5.7</v>
      </c>
      <c r="E126">
        <v>2.1</v>
      </c>
      <c r="F126" t="s">
        <v>17</v>
      </c>
    </row>
    <row r="127" spans="1:6" x14ac:dyDescent="0.25">
      <c r="A127">
        <v>126</v>
      </c>
      <c r="B127">
        <v>7.2</v>
      </c>
      <c r="C127">
        <v>3.2</v>
      </c>
      <c r="D127">
        <v>6</v>
      </c>
      <c r="E127">
        <v>1.8</v>
      </c>
      <c r="F127" t="s">
        <v>17</v>
      </c>
    </row>
    <row r="128" spans="1:6" x14ac:dyDescent="0.25">
      <c r="A128">
        <v>127</v>
      </c>
      <c r="B128">
        <v>6.2</v>
      </c>
      <c r="C128">
        <v>2.8</v>
      </c>
      <c r="D128">
        <v>4.8</v>
      </c>
      <c r="E128">
        <v>1.8</v>
      </c>
      <c r="F128" t="s">
        <v>17</v>
      </c>
    </row>
    <row r="129" spans="1:6" x14ac:dyDescent="0.25">
      <c r="A129">
        <v>128</v>
      </c>
      <c r="B129">
        <v>6.1</v>
      </c>
      <c r="C129">
        <v>3</v>
      </c>
      <c r="D129">
        <v>4.9000000000000004</v>
      </c>
      <c r="E129">
        <v>1.8</v>
      </c>
      <c r="F129" t="s">
        <v>17</v>
      </c>
    </row>
    <row r="130" spans="1:6" x14ac:dyDescent="0.25">
      <c r="A130">
        <v>129</v>
      </c>
      <c r="B130">
        <v>6.4</v>
      </c>
      <c r="C130">
        <v>2.8</v>
      </c>
      <c r="D130">
        <v>5.6</v>
      </c>
      <c r="E130">
        <v>2.1</v>
      </c>
      <c r="F130" t="s">
        <v>17</v>
      </c>
    </row>
    <row r="131" spans="1:6" x14ac:dyDescent="0.25">
      <c r="A131">
        <v>130</v>
      </c>
      <c r="B131">
        <v>7.2</v>
      </c>
      <c r="C131">
        <v>3</v>
      </c>
      <c r="D131">
        <v>5.8</v>
      </c>
      <c r="E131">
        <v>1.6</v>
      </c>
      <c r="F131" t="s">
        <v>17</v>
      </c>
    </row>
    <row r="132" spans="1:6" x14ac:dyDescent="0.25">
      <c r="A132">
        <v>131</v>
      </c>
      <c r="B132">
        <v>7.4</v>
      </c>
      <c r="C132">
        <v>2.8</v>
      </c>
      <c r="D132">
        <v>6.1</v>
      </c>
      <c r="E132">
        <v>1.9</v>
      </c>
      <c r="F132" t="s">
        <v>17</v>
      </c>
    </row>
    <row r="133" spans="1:6" x14ac:dyDescent="0.25">
      <c r="A133">
        <v>132</v>
      </c>
      <c r="B133">
        <v>7.9</v>
      </c>
      <c r="C133">
        <v>3.8</v>
      </c>
      <c r="D133">
        <v>6.4</v>
      </c>
      <c r="E133">
        <v>2</v>
      </c>
      <c r="F133" t="s">
        <v>17</v>
      </c>
    </row>
    <row r="134" spans="1:6" x14ac:dyDescent="0.25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t="s">
        <v>17</v>
      </c>
    </row>
    <row r="135" spans="1:6" x14ac:dyDescent="0.25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t="s">
        <v>17</v>
      </c>
    </row>
    <row r="136" spans="1:6" x14ac:dyDescent="0.25">
      <c r="A136">
        <v>135</v>
      </c>
      <c r="B136">
        <v>6.1</v>
      </c>
      <c r="C136">
        <v>2.6</v>
      </c>
      <c r="D136">
        <v>5.6</v>
      </c>
      <c r="E136">
        <v>1.4</v>
      </c>
      <c r="F136" t="s">
        <v>17</v>
      </c>
    </row>
    <row r="137" spans="1:6" x14ac:dyDescent="0.25">
      <c r="A137">
        <v>136</v>
      </c>
      <c r="B137">
        <v>7.7</v>
      </c>
      <c r="C137">
        <v>3</v>
      </c>
      <c r="D137">
        <v>6.1</v>
      </c>
      <c r="E137">
        <v>2.2999999999999998</v>
      </c>
      <c r="F137" t="s">
        <v>17</v>
      </c>
    </row>
    <row r="138" spans="1:6" x14ac:dyDescent="0.25">
      <c r="A138">
        <v>137</v>
      </c>
      <c r="B138">
        <v>6.3</v>
      </c>
      <c r="C138">
        <v>3.4</v>
      </c>
      <c r="D138">
        <v>5.6</v>
      </c>
      <c r="E138">
        <v>2.4</v>
      </c>
      <c r="F138" t="s">
        <v>17</v>
      </c>
    </row>
    <row r="139" spans="1:6" x14ac:dyDescent="0.25">
      <c r="A139">
        <v>138</v>
      </c>
      <c r="B139">
        <v>6.4</v>
      </c>
      <c r="C139">
        <v>3.1</v>
      </c>
      <c r="D139">
        <v>5.5</v>
      </c>
      <c r="E139">
        <v>1.8</v>
      </c>
      <c r="F139" t="s">
        <v>17</v>
      </c>
    </row>
    <row r="140" spans="1:6" x14ac:dyDescent="0.25">
      <c r="A140">
        <v>139</v>
      </c>
      <c r="B140">
        <v>6</v>
      </c>
      <c r="C140">
        <v>3</v>
      </c>
      <c r="D140">
        <v>4.8</v>
      </c>
      <c r="E140">
        <v>1.8</v>
      </c>
      <c r="F140" t="s">
        <v>17</v>
      </c>
    </row>
    <row r="141" spans="1:6" x14ac:dyDescent="0.25">
      <c r="A141">
        <v>140</v>
      </c>
      <c r="B141">
        <v>6.9</v>
      </c>
      <c r="C141">
        <v>3.1</v>
      </c>
      <c r="D141">
        <v>5.4</v>
      </c>
      <c r="E141">
        <v>2.1</v>
      </c>
      <c r="F141" t="s">
        <v>17</v>
      </c>
    </row>
    <row r="142" spans="1:6" x14ac:dyDescent="0.25">
      <c r="A142">
        <v>141</v>
      </c>
      <c r="B142">
        <v>6.7</v>
      </c>
      <c r="C142">
        <v>3.1</v>
      </c>
      <c r="D142">
        <v>5.6</v>
      </c>
      <c r="E142">
        <v>2.4</v>
      </c>
      <c r="F142" t="s">
        <v>17</v>
      </c>
    </row>
    <row r="143" spans="1:6" x14ac:dyDescent="0.25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17</v>
      </c>
    </row>
    <row r="144" spans="1:6" x14ac:dyDescent="0.25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t="s">
        <v>17</v>
      </c>
    </row>
    <row r="145" spans="1:6" x14ac:dyDescent="0.25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t="s">
        <v>17</v>
      </c>
    </row>
    <row r="146" spans="1:6" x14ac:dyDescent="0.25">
      <c r="A146">
        <v>145</v>
      </c>
      <c r="B146">
        <v>6.7</v>
      </c>
      <c r="C146">
        <v>3.3</v>
      </c>
      <c r="D146">
        <v>5.7</v>
      </c>
      <c r="E146">
        <v>2.5</v>
      </c>
      <c r="F146" t="s">
        <v>17</v>
      </c>
    </row>
    <row r="147" spans="1:6" x14ac:dyDescent="0.25">
      <c r="A147">
        <v>146</v>
      </c>
      <c r="B147">
        <v>6.7</v>
      </c>
      <c r="C147">
        <v>3</v>
      </c>
      <c r="D147">
        <v>5.2</v>
      </c>
      <c r="E147">
        <v>2.2999999999999998</v>
      </c>
      <c r="F147" t="s">
        <v>17</v>
      </c>
    </row>
    <row r="148" spans="1:6" x14ac:dyDescent="0.25">
      <c r="A148">
        <v>147</v>
      </c>
      <c r="B148">
        <v>6.3</v>
      </c>
      <c r="C148">
        <v>2.5</v>
      </c>
      <c r="D148">
        <v>5</v>
      </c>
      <c r="E148">
        <v>1.9</v>
      </c>
      <c r="F148" t="s">
        <v>17</v>
      </c>
    </row>
    <row r="149" spans="1:6" x14ac:dyDescent="0.25">
      <c r="A149">
        <v>148</v>
      </c>
      <c r="B149">
        <v>6.5</v>
      </c>
      <c r="C149">
        <v>3</v>
      </c>
      <c r="D149">
        <v>5.2</v>
      </c>
      <c r="E149">
        <v>2</v>
      </c>
      <c r="F149" t="s">
        <v>17</v>
      </c>
    </row>
    <row r="150" spans="1:6" x14ac:dyDescent="0.25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t="s">
        <v>17</v>
      </c>
    </row>
    <row r="151" spans="1:6" x14ac:dyDescent="0.25">
      <c r="A151">
        <v>150</v>
      </c>
      <c r="B151">
        <v>5.9</v>
      </c>
      <c r="C151">
        <v>3</v>
      </c>
      <c r="D151">
        <v>5.0999999999999996</v>
      </c>
      <c r="E151">
        <v>1.8</v>
      </c>
      <c r="F15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Arkusz2</vt:lpstr>
      <vt:lpstr>Arkusz2!iris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2023-04-17T10:54:11Z</dcterms:modified>
</cp:coreProperties>
</file>