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<sst xmlns="http://schemas.openxmlformats.org/spreadsheetml/2006/main" count="49" uniqueCount="19">
  <si>
    <t xml:space="preserve">Ts  = </t>
  </si>
  <si>
    <t>°C</t>
  </si>
  <si>
    <t xml:space="preserve">T∞ = </t>
  </si>
  <si>
    <t xml:space="preserve">Q''rad = </t>
  </si>
  <si>
    <t>W/m²</t>
  </si>
  <si>
    <t xml:space="preserve">e = </t>
  </si>
  <si>
    <t xml:space="preserve">h = </t>
  </si>
  <si>
    <t>W/(m².K)</t>
  </si>
  <si>
    <t xml:space="preserve">Ts = </t>
  </si>
  <si>
    <t xml:space="preserve">Q''conv = </t>
  </si>
  <si>
    <t xml:space="preserve">A = </t>
  </si>
  <si>
    <t>m²</t>
  </si>
  <si>
    <t xml:space="preserve">Aresta = </t>
  </si>
  <si>
    <t>cm</t>
  </si>
  <si>
    <t xml:space="preserve">Q''liq = </t>
  </si>
  <si>
    <t xml:space="preserve">Qtotal = </t>
  </si>
  <si>
    <t>kW</t>
  </si>
  <si>
    <t xml:space="preserve">Qtot = 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</si>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</sst>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2">
    <font>
      <sz val="11.0"/>
      <color rgb="FF000000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2" fillId="2" fontId="0" numFmtId="0" xfId="0" applyAlignment="1" applyBorder="1" applyFont="1">
      <alignment horizontal="right" vertical="center"/>
    </xf>
    <xf borderId="3" fillId="2" fontId="0" numFmtId="0" xfId="0" applyAlignment="1" applyBorder="1" applyFont="1">
      <alignment vertical="center"/>
    </xf>
    <xf borderId="1" fillId="3" fontId="0" numFmtId="0" xfId="0" applyAlignment="1" applyBorder="1" applyFill="1" applyFont="1">
      <alignment horizontal="center" vertical="center"/>
    </xf>
    <xf borderId="2" fillId="3" fontId="0" numFmtId="0" xfId="0" applyAlignment="1" applyBorder="1" applyFont="1">
      <alignment horizontal="right" vertical="center"/>
    </xf>
    <xf borderId="3" fillId="3" fontId="0" numFmtId="0" xfId="0" applyAlignment="1" applyBorder="1" applyFont="1">
      <alignment vertical="center"/>
    </xf>
    <xf borderId="2" fillId="2" fontId="0" numFmtId="0" xfId="0" applyAlignment="1" applyBorder="1" applyFont="1">
      <alignment vertical="center"/>
    </xf>
    <xf borderId="2" fillId="3" fontId="0" numFmtId="0" xfId="0" applyAlignment="1" applyBorder="1" applyFont="1">
      <alignment vertical="center"/>
    </xf>
    <xf borderId="4" fillId="2" fontId="0" numFmtId="0" xfId="0" applyAlignment="1" applyBorder="1" applyFont="1">
      <alignment horizontal="center" vertical="center"/>
    </xf>
    <xf borderId="4" fillId="3" fontId="0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5" fillId="2" fontId="0" numFmtId="0" xfId="0" applyAlignment="1" applyBorder="1" applyFont="1">
      <alignment horizontal="center" vertical="center"/>
    </xf>
    <xf borderId="6" fillId="2" fontId="0" numFmtId="0" xfId="0" applyAlignment="1" applyBorder="1" applyFont="1">
      <alignment vertical="center"/>
    </xf>
    <xf borderId="7" fillId="2" fontId="0" numFmtId="0" xfId="0" applyAlignment="1" applyBorder="1" applyFont="1">
      <alignment vertical="center"/>
    </xf>
    <xf borderId="4" fillId="4" fontId="1" numFmtId="0" xfId="0" applyAlignment="1" applyBorder="1" applyFill="1" applyFont="1">
      <alignment horizontal="center" vertical="center"/>
    </xf>
    <xf borderId="2" fillId="4" fontId="1" numFmtId="164" xfId="0" applyAlignment="1" applyBorder="1" applyFont="1" applyNumberFormat="1">
      <alignment vertical="center"/>
    </xf>
    <xf borderId="3" fillId="4" fontId="1" numFmtId="0" xfId="0" applyAlignment="1" applyBorder="1" applyFont="1">
      <alignment vertical="center"/>
    </xf>
    <xf borderId="2" fillId="4" fontId="1" numFmtId="165" xfId="0" applyAlignment="1" applyBorder="1" applyFont="1" applyNumberFormat="1">
      <alignment vertical="center"/>
    </xf>
    <xf borderId="4" fillId="5" fontId="1" numFmtId="0" xfId="0" applyAlignment="1" applyBorder="1" applyFill="1" applyFont="1">
      <alignment horizontal="center" vertical="center"/>
    </xf>
    <xf borderId="2" fillId="5" fontId="1" numFmtId="165" xfId="0" applyAlignment="1" applyBorder="1" applyFont="1" applyNumberFormat="1">
      <alignment vertical="center"/>
    </xf>
    <xf borderId="3" fillId="5" fontId="1" numFmtId="0" xfId="0" applyAlignment="1" applyBorder="1" applyFont="1">
      <alignment vertical="center"/>
    </xf>
    <xf borderId="2" fillId="4" fontId="1" numFmtId="165" xfId="0" applyBorder="1" applyFont="1" applyNumberFormat="1"/>
    <xf borderId="3" fillId="4" fontId="1" numFmtId="0" xfId="0" applyBorder="1" applyFont="1"/>
    <xf borderId="2" fillId="5" fontId="1" numFmtId="165" xfId="0" applyBorder="1" applyFont="1" applyNumberFormat="1"/>
    <xf borderId="3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488632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19050</xdr:rowOff>
    </xdr:from>
    <xdr:ext cx="1000125" cy="10001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</xdr:row>
      <xdr:rowOff>0</xdr:rowOff>
    </xdr:from>
    <xdr:ext cx="4648200" cy="9239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</xdr:colOff>
      <xdr:row>6</xdr:row>
      <xdr:rowOff>85725</xdr:rowOff>
    </xdr:from>
    <xdr:ext cx="1304925" cy="12382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0</xdr:row>
      <xdr:rowOff>180975</xdr:rowOff>
    </xdr:from>
    <xdr:ext cx="4191000" cy="10191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7</xdr:row>
      <xdr:rowOff>0</xdr:rowOff>
    </xdr:from>
    <xdr:ext cx="1619250" cy="104775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1</xdr:row>
      <xdr:rowOff>0</xdr:rowOff>
    </xdr:from>
    <xdr:ext cx="4248150" cy="1085850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609600</xdr:colOff>
      <xdr:row>8</xdr:row>
      <xdr:rowOff>0</xdr:rowOff>
    </xdr:from>
    <xdr:ext cx="1943100" cy="120967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14"/>
    <col customWidth="1" min="4" max="13" width="8.71"/>
    <col customWidth="1" min="14" max="14" width="13.57"/>
    <col customWidth="1" min="15" max="24" width="8.71"/>
    <col customWidth="1" min="25" max="25" width="11.14"/>
    <col customWidth="1" min="26" max="34" width="8.71"/>
    <col customWidth="1" min="35" max="35" width="10.71"/>
    <col customWidth="1" min="36" max="36" width="11.86"/>
    <col customWidth="1" min="37" max="42" width="8.71"/>
  </cols>
  <sheetData>
    <row r="7">
      <c r="B7" s="1" t="s">
        <v>0</v>
      </c>
      <c r="C7" s="2">
        <v>75.0</v>
      </c>
      <c r="D7" s="3" t="s">
        <v>1</v>
      </c>
    </row>
    <row r="8">
      <c r="B8" s="4" t="s">
        <v>2</v>
      </c>
      <c r="C8" s="5">
        <v>32.0</v>
      </c>
      <c r="D8" s="6" t="s">
        <v>1</v>
      </c>
      <c r="M8" s="1" t="s">
        <v>3</v>
      </c>
      <c r="N8" s="7">
        <v>1000.0</v>
      </c>
      <c r="O8" s="3" t="s">
        <v>4</v>
      </c>
      <c r="X8" s="4" t="s">
        <v>2</v>
      </c>
      <c r="Y8" s="8">
        <v>25.0</v>
      </c>
      <c r="Z8" s="6" t="s">
        <v>1</v>
      </c>
    </row>
    <row r="9">
      <c r="B9" s="1" t="s">
        <v>5</v>
      </c>
      <c r="C9" s="2">
        <v>0.7</v>
      </c>
      <c r="D9" s="3"/>
      <c r="M9" s="4" t="s">
        <v>2</v>
      </c>
      <c r="N9" s="8">
        <v>28.0</v>
      </c>
      <c r="O9" s="6" t="s">
        <v>1</v>
      </c>
      <c r="X9" s="1" t="s">
        <v>6</v>
      </c>
      <c r="Y9" s="7">
        <v>10.0</v>
      </c>
      <c r="Z9" s="3" t="s">
        <v>7</v>
      </c>
      <c r="AI9" s="9" t="s">
        <v>8</v>
      </c>
      <c r="AJ9" s="7">
        <v>37.0</v>
      </c>
      <c r="AK9" s="3" t="s">
        <v>1</v>
      </c>
    </row>
    <row r="10">
      <c r="B10" s="4" t="s">
        <v>6</v>
      </c>
      <c r="C10" s="5">
        <v>15.0</v>
      </c>
      <c r="D10" s="6" t="s">
        <v>7</v>
      </c>
      <c r="M10" s="1" t="s">
        <v>6</v>
      </c>
      <c r="N10" s="7">
        <v>27.0</v>
      </c>
      <c r="O10" s="3" t="s">
        <v>7</v>
      </c>
      <c r="X10" s="4" t="s">
        <v>8</v>
      </c>
      <c r="Y10" s="8">
        <v>60.0</v>
      </c>
      <c r="Z10" s="6" t="s">
        <v>1</v>
      </c>
      <c r="AI10" s="10" t="s">
        <v>6</v>
      </c>
      <c r="AJ10" s="8">
        <v>15.0</v>
      </c>
      <c r="AK10" s="6" t="s">
        <v>7</v>
      </c>
    </row>
    <row r="11">
      <c r="C11" s="11"/>
      <c r="D11" s="11"/>
      <c r="M11" s="12"/>
      <c r="N11" s="11"/>
      <c r="O11" s="11"/>
      <c r="X11" s="13" t="s">
        <v>5</v>
      </c>
      <c r="Y11" s="14">
        <v>0.75</v>
      </c>
      <c r="Z11" s="15"/>
      <c r="AI11" s="9" t="s">
        <v>2</v>
      </c>
      <c r="AJ11" s="7">
        <v>22.0</v>
      </c>
      <c r="AK11" s="3" t="s">
        <v>1</v>
      </c>
    </row>
    <row r="12">
      <c r="B12" s="9" t="s">
        <v>9</v>
      </c>
      <c r="C12" s="7" t="str">
        <f>C10*(C7-C8)</f>
        <v>645</v>
      </c>
      <c r="D12" s="3" t="s">
        <v>4</v>
      </c>
      <c r="M12" s="16" t="s">
        <v>8</v>
      </c>
      <c r="N12" s="17" t="str">
        <f>N8/N10+N9</f>
        <v>65.037037</v>
      </c>
      <c r="O12" s="18" t="s">
        <v>1</v>
      </c>
      <c r="X12" s="4" t="s">
        <v>10</v>
      </c>
      <c r="Y12" s="8">
        <v>3.5</v>
      </c>
      <c r="Z12" s="6" t="s">
        <v>11</v>
      </c>
      <c r="AI12" s="10" t="s">
        <v>12</v>
      </c>
      <c r="AJ12" s="8">
        <v>130.0</v>
      </c>
      <c r="AK12" s="6" t="s">
        <v>13</v>
      </c>
    </row>
    <row r="13">
      <c r="B13" s="10" t="s">
        <v>3</v>
      </c>
      <c r="C13" s="8" t="str">
        <f>C9*5.67*10^(-8)*( (C7+273.15)^4 - (C8+273.15)^4 )</f>
        <v>238.9653505</v>
      </c>
      <c r="D13" s="6" t="s">
        <v>4</v>
      </c>
      <c r="AI13" s="9" t="s">
        <v>5</v>
      </c>
      <c r="AJ13" s="7">
        <v>0.8</v>
      </c>
      <c r="AK13" s="3"/>
    </row>
    <row r="14">
      <c r="B14" s="12"/>
      <c r="C14" s="11"/>
      <c r="D14" s="11"/>
      <c r="X14" s="16" t="s">
        <v>3</v>
      </c>
      <c r="Y14" s="19" t="str">
        <f>Y11*5.67*10^(-8)*( (Y10+273.15)^4-(Y8+273.15)^4 )</f>
        <v>187.81168</v>
      </c>
      <c r="Z14" s="18" t="s">
        <v>4</v>
      </c>
    </row>
    <row r="15">
      <c r="B15" s="16" t="s">
        <v>14</v>
      </c>
      <c r="C15" s="19" t="str">
        <f>C12+C13</f>
        <v>883.96535</v>
      </c>
      <c r="D15" s="18" t="s">
        <v>4</v>
      </c>
      <c r="X15" s="20" t="s">
        <v>9</v>
      </c>
      <c r="Y15" s="21" t="str">
        <f>Y9*(Y10-Y8)</f>
        <v>350.00000</v>
      </c>
      <c r="Z15" s="22" t="s">
        <v>4</v>
      </c>
      <c r="AI15" s="16" t="s">
        <v>9</v>
      </c>
      <c r="AJ15" s="23" t="str">
        <f>AJ10*(AJ9-AJ11)</f>
        <v>225.00000</v>
      </c>
      <c r="AK15" s="24" t="s">
        <v>4</v>
      </c>
    </row>
    <row r="16">
      <c r="X16" s="16" t="s">
        <v>15</v>
      </c>
      <c r="Y16" s="19" t="str">
        <f>(Y14+Y15)*Y12/1000</f>
        <v>1.88234</v>
      </c>
      <c r="Z16" s="18" t="s">
        <v>16</v>
      </c>
      <c r="AI16" s="20" t="s">
        <v>17</v>
      </c>
      <c r="AJ16" s="25" t="str">
        <f>( (AJ13*5.67*10^(-8)*( (AJ9+273.15)^4-(AJ11+273.15)^4 ))+AJ15 )*( (AJ12/100)^2*5 )</f>
        <v>2539.17505</v>
      </c>
      <c r="AK16" s="26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Planilha1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2020-08-15T23:07:15Z</dcterms:created>
  <dc:creator>Raphael Marchetti</dc:creator>
  <cp:lastModifiedBy>Raphael Marchetti</cp:lastModifiedBy>
  <dcterms:modified xsi:type="dcterms:W3CDTF">2020-08-16T00:08:47Z</dcterms:modified>
</cp:coreProperties>
</file>