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isica 2\laboratorio\"/>
    </mc:Choice>
  </mc:AlternateContent>
  <xr:revisionPtr revIDLastSave="0" documentId="13_ncr:1_{8DF413FE-2B68-47D3-B825-25522426F81B}" xr6:coauthVersionLast="44" xr6:coauthVersionMax="45" xr10:uidLastSave="{00000000-0000-0000-0000-000000000000}"/>
  <bookViews>
    <workbookView xWindow="-120" yWindow="-120" windowWidth="29040" windowHeight="15840" xr2:uid="{B486E6DA-8C51-440F-9CED-B3E3BA8596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1" l="1"/>
  <c r="N25" i="1"/>
  <c r="E64" i="1"/>
  <c r="B68" i="1"/>
  <c r="B59" i="1"/>
  <c r="B60" i="1"/>
  <c r="B61" i="1"/>
  <c r="B62" i="1"/>
  <c r="B63" i="1"/>
  <c r="B64" i="1"/>
  <c r="B65" i="1"/>
  <c r="B66" i="1"/>
  <c r="B67" i="1"/>
  <c r="B58" i="1"/>
  <c r="G60" i="1"/>
  <c r="G59" i="1"/>
  <c r="D17" i="1"/>
  <c r="G26" i="1" s="1"/>
  <c r="G35" i="1"/>
  <c r="D32" i="1"/>
  <c r="D33" i="1"/>
  <c r="D34" i="1"/>
  <c r="D35" i="1"/>
  <c r="D36" i="1"/>
  <c r="D37" i="1"/>
  <c r="D38" i="1"/>
  <c r="D39" i="1"/>
  <c r="D40" i="1"/>
  <c r="D31" i="1"/>
  <c r="D18" i="1"/>
  <c r="D19" i="1"/>
  <c r="D20" i="1"/>
  <c r="D21" i="1"/>
  <c r="D22" i="1"/>
  <c r="D23" i="1"/>
  <c r="D24" i="1"/>
  <c r="D25" i="1"/>
  <c r="D26" i="1"/>
  <c r="K14" i="1"/>
</calcChain>
</file>

<file path=xl/sharedStrings.xml><?xml version="1.0" encoding="utf-8"?>
<sst xmlns="http://schemas.openxmlformats.org/spreadsheetml/2006/main" count="29" uniqueCount="22">
  <si>
    <t xml:space="preserve">L (cm) </t>
  </si>
  <si>
    <t xml:space="preserve">                  TABELA 1</t>
  </si>
  <si>
    <r>
      <t>R (m</t>
    </r>
    <r>
      <rPr>
        <b/>
        <sz val="12"/>
        <color theme="1"/>
        <rFont val="Calibri"/>
        <family val="2"/>
      </rPr>
      <t>Ω</t>
    </r>
    <r>
      <rPr>
        <b/>
        <sz val="12"/>
        <color theme="1"/>
        <rFont val="Calibri"/>
        <family val="2"/>
        <scheme val="minor"/>
      </rPr>
      <t>)</t>
    </r>
  </si>
  <si>
    <t>A (mm2)</t>
  </si>
  <si>
    <t xml:space="preserve">                  TABELA 2</t>
  </si>
  <si>
    <t>L(m)</t>
  </si>
  <si>
    <t>i (mA)</t>
  </si>
  <si>
    <t xml:space="preserve">                  TABELA 3</t>
  </si>
  <si>
    <t>V (V)</t>
  </si>
  <si>
    <t>R = P L/A</t>
  </si>
  <si>
    <t>R = V/i</t>
  </si>
  <si>
    <t>p</t>
  </si>
  <si>
    <t>a =</t>
  </si>
  <si>
    <t>L =</t>
  </si>
  <si>
    <t>Aluminio</t>
  </si>
  <si>
    <t xml:space="preserve">p = </t>
  </si>
  <si>
    <t xml:space="preserve">r = </t>
  </si>
  <si>
    <t xml:space="preserve">A = </t>
  </si>
  <si>
    <t xml:space="preserve">y = </t>
  </si>
  <si>
    <t>Y = 1,938x - 0,4404</t>
  </si>
  <si>
    <t>Tungstenio</t>
  </si>
  <si>
    <r>
      <t>128,00 x 10</t>
    </r>
    <r>
      <rPr>
        <b/>
        <vertAlign val="superscript"/>
        <sz val="16"/>
        <color theme="1"/>
        <rFont val="Calibri"/>
        <family val="2"/>
        <scheme val="minor"/>
      </rPr>
      <t>-8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</si>
</sst>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0.00000000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11" fontId="1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/>
    <xf numFmtId="11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0" fillId="0" borderId="0" xfId="2" applyNumberFormat="1" applyFont="1"/>
    <xf numFmtId="2" fontId="0" fillId="0" borderId="0" xfId="1" applyNumberFormat="1" applyFont="1"/>
    <xf numFmtId="169" fontId="0" fillId="0" borderId="0" xfId="0" applyNumberFormat="1"/>
    <xf numFmtId="0" fontId="1" fillId="2" borderId="6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11" fontId="7" fillId="2" borderId="2" xfId="0" applyNumberFormat="1" applyFont="1" applyFill="1" applyBorder="1"/>
    <xf numFmtId="0" fontId="9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Planilha1!$C$30</c:f>
              <c:strCache>
                <c:ptCount val="1"/>
                <c:pt idx="0">
                  <c:v>R (mΩ)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Planilha1!$B$31:$B$40</c:f>
              <c:numCache>
                <c:formatCode>General</c:formatCode>
                <c:ptCount val="10"/>
                <c:pt idx="0">
                  <c:v>9.56</c:v>
                </c:pt>
                <c:pt idx="1">
                  <c:v>19.850000000000001</c:v>
                </c:pt>
                <c:pt idx="2">
                  <c:v>31.25</c:v>
                </c:pt>
                <c:pt idx="3">
                  <c:v>39.869999999999997</c:v>
                </c:pt>
                <c:pt idx="4">
                  <c:v>51.23</c:v>
                </c:pt>
                <c:pt idx="5">
                  <c:v>60.12</c:v>
                </c:pt>
                <c:pt idx="6">
                  <c:v>69.849999999999994</c:v>
                </c:pt>
                <c:pt idx="7">
                  <c:v>81.02</c:v>
                </c:pt>
                <c:pt idx="8">
                  <c:v>89.76</c:v>
                </c:pt>
                <c:pt idx="9">
                  <c:v>99.23</c:v>
                </c:pt>
              </c:numCache>
            </c:numRef>
          </c:xVal>
          <c:yVal>
            <c:numRef>
              <c:f>Planilha1!$C$31:$C$40</c:f>
              <c:numCache>
                <c:formatCode>General</c:formatCode>
                <c:ptCount val="10"/>
                <c:pt idx="0">
                  <c:v>1.95</c:v>
                </c:pt>
                <c:pt idx="1">
                  <c:v>1.0649999999999999</c:v>
                </c:pt>
                <c:pt idx="2">
                  <c:v>0.66</c:v>
                </c:pt>
                <c:pt idx="3">
                  <c:v>0.40899999999999997</c:v>
                </c:pt>
                <c:pt idx="4">
                  <c:v>0.378</c:v>
                </c:pt>
                <c:pt idx="5">
                  <c:v>0.315</c:v>
                </c:pt>
                <c:pt idx="6">
                  <c:v>0.27</c:v>
                </c:pt>
                <c:pt idx="7">
                  <c:v>0.23599999999999999</c:v>
                </c:pt>
                <c:pt idx="8">
                  <c:v>0.21</c:v>
                </c:pt>
                <c:pt idx="9">
                  <c:v>0.189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F-4046-9EDD-016FF0F7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90336"/>
        <c:axId val="415090992"/>
      </c:scatterChart>
      <c:valAx>
        <c:axId val="4150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090992"/>
        <c:crosses val="autoZero"/>
        <c:crossBetween val="midCat"/>
      </c:valAx>
      <c:valAx>
        <c:axId val="415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0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Planilha1!$C$16</c:f>
              <c:strCache>
                <c:ptCount val="1"/>
                <c:pt idx="0">
                  <c:v>R (mΩ)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99776203185146"/>
                  <c:y val="0.2827354752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Planilha1!$B$17:$B$26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21.5</c:v>
                </c:pt>
                <c:pt idx="2">
                  <c:v>29.6</c:v>
                </c:pt>
                <c:pt idx="3">
                  <c:v>41.3</c:v>
                </c:pt>
                <c:pt idx="4">
                  <c:v>49.8</c:v>
                </c:pt>
                <c:pt idx="5">
                  <c:v>58.9</c:v>
                </c:pt>
                <c:pt idx="6">
                  <c:v>71.2</c:v>
                </c:pt>
                <c:pt idx="7">
                  <c:v>80.400000000000006</c:v>
                </c:pt>
                <c:pt idx="8">
                  <c:v>90.7</c:v>
                </c:pt>
                <c:pt idx="9">
                  <c:v>99.3</c:v>
                </c:pt>
              </c:numCache>
            </c:numRef>
          </c:xVal>
          <c:yVal>
            <c:numRef>
              <c:f>Planilha1!$C$17:$C$26</c:f>
              <c:numCache>
                <c:formatCode>General</c:formatCode>
                <c:ptCount val="10"/>
                <c:pt idx="0">
                  <c:v>41.2</c:v>
                </c:pt>
                <c:pt idx="1">
                  <c:v>85.1</c:v>
                </c:pt>
                <c:pt idx="2">
                  <c:v>98.2</c:v>
                </c:pt>
                <c:pt idx="3">
                  <c:v>153.6</c:v>
                </c:pt>
                <c:pt idx="4">
                  <c:v>192.1</c:v>
                </c:pt>
                <c:pt idx="5">
                  <c:v>217.4</c:v>
                </c:pt>
                <c:pt idx="6">
                  <c:v>256.89999999999998</c:v>
                </c:pt>
                <c:pt idx="7">
                  <c:v>293.7</c:v>
                </c:pt>
                <c:pt idx="8">
                  <c:v>340.8</c:v>
                </c:pt>
                <c:pt idx="9">
                  <c:v>360.2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F-4817-ABF0-E4F0757C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56344"/>
        <c:axId val="530861920"/>
      </c:scatterChart>
      <c:valAx>
        <c:axId val="5308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861920"/>
        <c:crosses val="autoZero"/>
        <c:crossBetween val="midCat"/>
      </c:valAx>
      <c:valAx>
        <c:axId val="5308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8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239651249620307E-2"/>
          <c:y val="0.11207670265760307"/>
          <c:w val="0.9302426984939971"/>
          <c:h val="0.801792013651859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Planilha1!$C$44</c:f>
              <c:strCache>
                <c:ptCount val="1"/>
                <c:pt idx="0">
                  <c:v>V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35063486342147E-2"/>
                  <c:y val="0.19074419667831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1,938x - 0,4404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0,9954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Planilha1!$B$45:$B$55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Planilha1!$C$45:$C$55</c:f>
              <c:numCache>
                <c:formatCode>General</c:formatCode>
                <c:ptCount val="11"/>
                <c:pt idx="0">
                  <c:v>1.8169999999999999</c:v>
                </c:pt>
                <c:pt idx="1">
                  <c:v>3.5779999999999998</c:v>
                </c:pt>
                <c:pt idx="2">
                  <c:v>5.29</c:v>
                </c:pt>
                <c:pt idx="3">
                  <c:v>7.02</c:v>
                </c:pt>
                <c:pt idx="4">
                  <c:v>8.75</c:v>
                </c:pt>
                <c:pt idx="5">
                  <c:v>10.47</c:v>
                </c:pt>
                <c:pt idx="6">
                  <c:v>13.87</c:v>
                </c:pt>
                <c:pt idx="7">
                  <c:v>15.54</c:v>
                </c:pt>
                <c:pt idx="8">
                  <c:v>17.23</c:v>
                </c:pt>
                <c:pt idx="9">
                  <c:v>18.899999999999999</c:v>
                </c:pt>
                <c:pt idx="10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7-4F3E-A6B5-162F8BA4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22472"/>
        <c:axId val="518624440"/>
      </c:scatterChart>
      <c:valAx>
        <c:axId val="5186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624440"/>
        <c:crosses val="autoZero"/>
        <c:crossBetween val="midCat"/>
      </c:valAx>
      <c:valAx>
        <c:axId val="5186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6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580158</xdr:colOff>
      <xdr:row>0</xdr:row>
      <xdr:rowOff>303068</xdr:rowOff>
    </xdr:from>
    <xdr:to>
      <xdr:col>17</xdr:col>
      <xdr:colOff>352300</xdr:colOff>
      <xdr:row>3</xdr:row>
      <xdr:rowOff>303068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82CC698-E896-466A-A8D9-042BDD594777}"/>
            </a:ext>
          </a:extLst>
        </xdr:cNvPr>
        <xdr:cNvSpPr txBox="1"/>
      </xdr:nvSpPr>
      <xdr:spPr>
        <a:xfrm>
          <a:off x="2398567" y="303068"/>
          <a:ext cx="8258051" cy="93518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 eaLnBrk="1" latinLnBrk="0" hangingPunct="1"/>
          <a:r>
            <a:rPr lang="pt-BR" sz="2400" b="1">
              <a:solidFill>
                <a:srgbClr val="C00000"/>
              </a:solidFill>
              <a:effectLst>
                <a:outerShdw blurRad="38100" dist="38100" dir="2700000" algn="tl" rotWithShape="0">
                  <a:srgbClr val="000000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ATIVIDADE DE LABORATÓRIO </a:t>
          </a:r>
        </a:p>
        <a:p>
          <a:pPr algn="ctr" rtl="0" eaLnBrk="1" latinLnBrk="0" hangingPunct="1"/>
          <a:r>
            <a:rPr lang="pt-BR" sz="2400" b="1">
              <a:solidFill>
                <a:srgbClr val="C00000"/>
              </a:solidFill>
              <a:effectLst>
                <a:outerShdw blurRad="38100" dist="38100" dir="2700000" algn="tl" rotWithShape="0">
                  <a:srgbClr val="000000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CONDUTORES</a:t>
          </a:r>
          <a:r>
            <a:rPr lang="pt-BR" sz="2400" b="1" baseline="0">
              <a:solidFill>
                <a:srgbClr val="C00000"/>
              </a:solidFill>
              <a:effectLst>
                <a:outerShdw blurRad="38100" dist="38100" dir="2700000" algn="tl" rotWithShape="0">
                  <a:srgbClr val="000000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FILIFORMES</a:t>
          </a:r>
          <a:endParaRPr lang="pt-BR" sz="2400">
            <a:solidFill>
              <a:srgbClr val="C00000"/>
            </a:solidFill>
            <a:effectLst/>
          </a:endParaRPr>
        </a:p>
      </xdr:txBody>
    </xdr:sp>
    <xdr:clientData/>
  </xdr:twoCellAnchor>
  <xdr:twoCellAnchor>
    <xdr:from>
      <xdr:col>2</xdr:col>
      <xdr:colOff>486833</xdr:colOff>
      <xdr:row>4</xdr:row>
      <xdr:rowOff>234084</xdr:rowOff>
    </xdr:from>
    <xdr:to>
      <xdr:col>19</xdr:col>
      <xdr:colOff>349826</xdr:colOff>
      <xdr:row>12</xdr:row>
      <xdr:rowOff>148167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4088BE6-0D4C-4D54-A5D4-432CC251310E}"/>
            </a:ext>
          </a:extLst>
        </xdr:cNvPr>
        <xdr:cNvSpPr txBox="1"/>
      </xdr:nvSpPr>
      <xdr:spPr>
        <a:xfrm>
          <a:off x="2328333" y="1504084"/>
          <a:ext cx="10298160" cy="2454083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381000</xdr:colOff>
      <xdr:row>5</xdr:row>
      <xdr:rowOff>231775</xdr:rowOff>
    </xdr:from>
    <xdr:to>
      <xdr:col>5</xdr:col>
      <xdr:colOff>176212</xdr:colOff>
      <xdr:row>6</xdr:row>
      <xdr:rowOff>239713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B3E0C7A-A5CA-4CE5-AF0D-E12AD822378D}"/>
            </a:ext>
          </a:extLst>
        </xdr:cNvPr>
        <xdr:cNvSpPr txBox="1"/>
      </xdr:nvSpPr>
      <xdr:spPr>
        <a:xfrm>
          <a:off x="2819400" y="4359275"/>
          <a:ext cx="1014412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RA</a:t>
          </a:r>
        </a:p>
      </xdr:txBody>
    </xdr:sp>
    <xdr:clientData/>
  </xdr:twoCellAnchor>
  <xdr:twoCellAnchor>
    <xdr:from>
      <xdr:col>3</xdr:col>
      <xdr:colOff>377825</xdr:colOff>
      <xdr:row>7</xdr:row>
      <xdr:rowOff>276225</xdr:rowOff>
    </xdr:from>
    <xdr:to>
      <xdr:col>5</xdr:col>
      <xdr:colOff>173037</xdr:colOff>
      <xdr:row>8</xdr:row>
      <xdr:rowOff>284163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B3ABB50-1AD8-4839-BE15-4BCC60549005}"/>
            </a:ext>
          </a:extLst>
        </xdr:cNvPr>
        <xdr:cNvSpPr txBox="1"/>
      </xdr:nvSpPr>
      <xdr:spPr>
        <a:xfrm>
          <a:off x="2816225" y="5038725"/>
          <a:ext cx="1014412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19.00374-9</a:t>
          </a:r>
        </a:p>
        <a:p>
          <a:pPr algn="ctr"/>
          <a:endParaRPr lang="pt-BR" sz="1400"/>
        </a:p>
      </xdr:txBody>
    </xdr:sp>
    <xdr:clientData/>
  </xdr:twoCellAnchor>
  <xdr:twoCellAnchor>
    <xdr:from>
      <xdr:col>3</xdr:col>
      <xdr:colOff>381000</xdr:colOff>
      <xdr:row>6</xdr:row>
      <xdr:rowOff>260350</xdr:rowOff>
    </xdr:from>
    <xdr:to>
      <xdr:col>5</xdr:col>
      <xdr:colOff>176212</xdr:colOff>
      <xdr:row>7</xdr:row>
      <xdr:rowOff>268288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1E89A3F-3708-45F4-83C0-B4DEA2350A47}"/>
            </a:ext>
          </a:extLst>
        </xdr:cNvPr>
        <xdr:cNvSpPr txBox="1"/>
      </xdr:nvSpPr>
      <xdr:spPr>
        <a:xfrm>
          <a:off x="2819400" y="4705350"/>
          <a:ext cx="1014412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19.00012-0</a:t>
          </a:r>
          <a:br>
            <a:rPr lang="pt-BR" sz="1400"/>
          </a:br>
          <a:endParaRPr lang="pt-BR" sz="1400"/>
        </a:p>
      </xdr:txBody>
    </xdr:sp>
    <xdr:clientData/>
  </xdr:twoCellAnchor>
  <xdr:twoCellAnchor>
    <xdr:from>
      <xdr:col>3</xdr:col>
      <xdr:colOff>381000</xdr:colOff>
      <xdr:row>8</xdr:row>
      <xdr:rowOff>285750</xdr:rowOff>
    </xdr:from>
    <xdr:to>
      <xdr:col>5</xdr:col>
      <xdr:colOff>176212</xdr:colOff>
      <xdr:row>9</xdr:row>
      <xdr:rowOff>293688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495518E3-0F7E-481D-B5A4-ED14AD648356}"/>
            </a:ext>
          </a:extLst>
        </xdr:cNvPr>
        <xdr:cNvSpPr txBox="1"/>
      </xdr:nvSpPr>
      <xdr:spPr>
        <a:xfrm>
          <a:off x="2819400" y="5365750"/>
          <a:ext cx="1014412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19.02466-5</a:t>
          </a:r>
        </a:p>
      </xdr:txBody>
    </xdr:sp>
    <xdr:clientData/>
  </xdr:twoCellAnchor>
  <xdr:twoCellAnchor>
    <xdr:from>
      <xdr:col>3</xdr:col>
      <xdr:colOff>377825</xdr:colOff>
      <xdr:row>9</xdr:row>
      <xdr:rowOff>295275</xdr:rowOff>
    </xdr:from>
    <xdr:to>
      <xdr:col>5</xdr:col>
      <xdr:colOff>173037</xdr:colOff>
      <xdr:row>10</xdr:row>
      <xdr:rowOff>303213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9A8DC839-5D03-45EA-96A9-3066372EAAAE}"/>
            </a:ext>
          </a:extLst>
        </xdr:cNvPr>
        <xdr:cNvSpPr txBox="1"/>
      </xdr:nvSpPr>
      <xdr:spPr>
        <a:xfrm>
          <a:off x="2816225" y="5692775"/>
          <a:ext cx="1014412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19.00715-9</a:t>
          </a:r>
        </a:p>
        <a:p>
          <a:pPr algn="ctr"/>
          <a:endParaRPr lang="pt-BR" sz="1400"/>
        </a:p>
      </xdr:txBody>
    </xdr:sp>
    <xdr:clientData/>
  </xdr:twoCellAnchor>
  <xdr:twoCellAnchor>
    <xdr:from>
      <xdr:col>5</xdr:col>
      <xdr:colOff>180975</xdr:colOff>
      <xdr:row>5</xdr:row>
      <xdr:rowOff>238125</xdr:rowOff>
    </xdr:from>
    <xdr:to>
      <xdr:col>12</xdr:col>
      <xdr:colOff>339728</xdr:colOff>
      <xdr:row>6</xdr:row>
      <xdr:rowOff>246063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A934E93-88EC-4FED-8F76-3344731AEA1B}"/>
            </a:ext>
          </a:extLst>
        </xdr:cNvPr>
        <xdr:cNvSpPr txBox="1"/>
      </xdr:nvSpPr>
      <xdr:spPr>
        <a:xfrm>
          <a:off x="3838575" y="4365625"/>
          <a:ext cx="4425953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NOME</a:t>
          </a:r>
        </a:p>
      </xdr:txBody>
    </xdr:sp>
    <xdr:clientData/>
  </xdr:twoCellAnchor>
  <xdr:twoCellAnchor>
    <xdr:from>
      <xdr:col>5</xdr:col>
      <xdr:colOff>174625</xdr:colOff>
      <xdr:row>6</xdr:row>
      <xdr:rowOff>260350</xdr:rowOff>
    </xdr:from>
    <xdr:to>
      <xdr:col>12</xdr:col>
      <xdr:colOff>333378</xdr:colOff>
      <xdr:row>7</xdr:row>
      <xdr:rowOff>268288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50DF25F1-BD2B-4655-905C-0687F997330D}"/>
            </a:ext>
          </a:extLst>
        </xdr:cNvPr>
        <xdr:cNvSpPr txBox="1"/>
      </xdr:nvSpPr>
      <xdr:spPr>
        <a:xfrm>
          <a:off x="3832225" y="4705350"/>
          <a:ext cx="4425953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Guilherme Samuel de Souza Barbosa</a:t>
          </a:r>
        </a:p>
      </xdr:txBody>
    </xdr:sp>
    <xdr:clientData/>
  </xdr:twoCellAnchor>
  <xdr:twoCellAnchor>
    <xdr:from>
      <xdr:col>5</xdr:col>
      <xdr:colOff>171450</xdr:colOff>
      <xdr:row>7</xdr:row>
      <xdr:rowOff>285750</xdr:rowOff>
    </xdr:from>
    <xdr:to>
      <xdr:col>12</xdr:col>
      <xdr:colOff>330203</xdr:colOff>
      <xdr:row>8</xdr:row>
      <xdr:rowOff>293688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9888959-6254-4948-B9A8-0CD0FAFA3ED9}"/>
            </a:ext>
          </a:extLst>
        </xdr:cNvPr>
        <xdr:cNvSpPr txBox="1"/>
      </xdr:nvSpPr>
      <xdr:spPr>
        <a:xfrm>
          <a:off x="3829050" y="5000625"/>
          <a:ext cx="4425953" cy="322263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Guilherme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>
              <a:solidFill>
                <a:schemeClr val="dk1"/>
              </a:solidFill>
              <a:latin typeface="+mn-lt"/>
              <a:ea typeface="+mn-ea"/>
              <a:cs typeface="+mn-cs"/>
            </a:rPr>
            <a:t>Cury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Galli</a:t>
          </a:r>
        </a:p>
      </xdr:txBody>
    </xdr:sp>
    <xdr:clientData/>
  </xdr:twoCellAnchor>
  <xdr:twoCellAnchor>
    <xdr:from>
      <xdr:col>5</xdr:col>
      <xdr:colOff>171450</xdr:colOff>
      <xdr:row>8</xdr:row>
      <xdr:rowOff>285750</xdr:rowOff>
    </xdr:from>
    <xdr:to>
      <xdr:col>12</xdr:col>
      <xdr:colOff>330203</xdr:colOff>
      <xdr:row>9</xdr:row>
      <xdr:rowOff>293688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7B163841-EDF7-462B-8D0D-B468AE3621B8}"/>
            </a:ext>
          </a:extLst>
        </xdr:cNvPr>
        <xdr:cNvSpPr txBox="1"/>
      </xdr:nvSpPr>
      <xdr:spPr>
        <a:xfrm>
          <a:off x="3829050" y="5365750"/>
          <a:ext cx="4425953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Igor</a:t>
          </a:r>
          <a:r>
            <a:rPr lang="pt-BR" sz="1400" b="1" baseline="0"/>
            <a:t> Eiki Ferreira Kubota	</a:t>
          </a:r>
          <a:endParaRPr lang="pt-BR" sz="1400" b="1"/>
        </a:p>
      </xdr:txBody>
    </xdr:sp>
    <xdr:clientData/>
  </xdr:twoCellAnchor>
  <xdr:twoCellAnchor>
    <xdr:from>
      <xdr:col>5</xdr:col>
      <xdr:colOff>168275</xdr:colOff>
      <xdr:row>9</xdr:row>
      <xdr:rowOff>304800</xdr:rowOff>
    </xdr:from>
    <xdr:to>
      <xdr:col>12</xdr:col>
      <xdr:colOff>327028</xdr:colOff>
      <xdr:row>10</xdr:row>
      <xdr:rowOff>312738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58EFC756-2E88-4526-AEDD-20CA2F47058F}"/>
            </a:ext>
          </a:extLst>
        </xdr:cNvPr>
        <xdr:cNvSpPr txBox="1"/>
      </xdr:nvSpPr>
      <xdr:spPr>
        <a:xfrm>
          <a:off x="3825875" y="5702300"/>
          <a:ext cx="4425953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Gustavo</a:t>
          </a:r>
          <a:r>
            <a:rPr lang="pt-BR" sz="1400" b="1" baseline="0"/>
            <a:t> Consoletti</a:t>
          </a:r>
          <a:endParaRPr lang="pt-BR" sz="1400" b="1"/>
        </a:p>
      </xdr:txBody>
    </xdr:sp>
    <xdr:clientData/>
  </xdr:twoCellAnchor>
  <xdr:twoCellAnchor>
    <xdr:from>
      <xdr:col>15</xdr:col>
      <xdr:colOff>53975</xdr:colOff>
      <xdr:row>6</xdr:row>
      <xdr:rowOff>238125</xdr:rowOff>
    </xdr:from>
    <xdr:to>
      <xdr:col>17</xdr:col>
      <xdr:colOff>360364</xdr:colOff>
      <xdr:row>7</xdr:row>
      <xdr:rowOff>246063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151DDF4-4899-4B3B-9F65-2257FD192655}"/>
            </a:ext>
          </a:extLst>
        </xdr:cNvPr>
        <xdr:cNvSpPr txBox="1"/>
      </xdr:nvSpPr>
      <xdr:spPr>
        <a:xfrm>
          <a:off x="9807575" y="4683125"/>
          <a:ext cx="1525589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Coelho</a:t>
          </a:r>
        </a:p>
      </xdr:txBody>
    </xdr:sp>
    <xdr:clientData/>
  </xdr:twoCellAnchor>
  <xdr:twoCellAnchor>
    <xdr:from>
      <xdr:col>12</xdr:col>
      <xdr:colOff>349250</xdr:colOff>
      <xdr:row>6</xdr:row>
      <xdr:rowOff>238125</xdr:rowOff>
    </xdr:from>
    <xdr:to>
      <xdr:col>15</xdr:col>
      <xdr:colOff>46039</xdr:colOff>
      <xdr:row>7</xdr:row>
      <xdr:rowOff>246063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814BF314-F071-4BD9-A8BD-426F18049E6A}"/>
            </a:ext>
          </a:extLst>
        </xdr:cNvPr>
        <xdr:cNvSpPr txBox="1"/>
      </xdr:nvSpPr>
      <xdr:spPr>
        <a:xfrm>
          <a:off x="8274050" y="4683125"/>
          <a:ext cx="1525589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18/05(13:10)</a:t>
          </a:r>
        </a:p>
      </xdr:txBody>
    </xdr:sp>
    <xdr:clientData/>
  </xdr:twoCellAnchor>
  <xdr:twoCellAnchor>
    <xdr:from>
      <xdr:col>15</xdr:col>
      <xdr:colOff>53975</xdr:colOff>
      <xdr:row>5</xdr:row>
      <xdr:rowOff>241300</xdr:rowOff>
    </xdr:from>
    <xdr:to>
      <xdr:col>17</xdr:col>
      <xdr:colOff>360364</xdr:colOff>
      <xdr:row>6</xdr:row>
      <xdr:rowOff>249238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4431596B-842E-48F6-AC68-23A90D71E581}"/>
            </a:ext>
          </a:extLst>
        </xdr:cNvPr>
        <xdr:cNvSpPr txBox="1"/>
      </xdr:nvSpPr>
      <xdr:spPr>
        <a:xfrm>
          <a:off x="9807575" y="4368800"/>
          <a:ext cx="1525589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PROFESSOR</a:t>
          </a:r>
        </a:p>
      </xdr:txBody>
    </xdr:sp>
    <xdr:clientData/>
  </xdr:twoCellAnchor>
  <xdr:twoCellAnchor>
    <xdr:from>
      <xdr:col>12</xdr:col>
      <xdr:colOff>349250</xdr:colOff>
      <xdr:row>5</xdr:row>
      <xdr:rowOff>238125</xdr:rowOff>
    </xdr:from>
    <xdr:to>
      <xdr:col>15</xdr:col>
      <xdr:colOff>46039</xdr:colOff>
      <xdr:row>6</xdr:row>
      <xdr:rowOff>246063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506A4054-DB22-4D7F-8EC4-A1119FFE0FE7}"/>
            </a:ext>
          </a:extLst>
        </xdr:cNvPr>
        <xdr:cNvSpPr txBox="1"/>
      </xdr:nvSpPr>
      <xdr:spPr>
        <a:xfrm>
          <a:off x="8274050" y="4365625"/>
          <a:ext cx="1525589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DATA E HORÁRIO</a:t>
          </a:r>
        </a:p>
      </xdr:txBody>
    </xdr:sp>
    <xdr:clientData/>
  </xdr:twoCellAnchor>
  <xdr:oneCellAnchor>
    <xdr:from>
      <xdr:col>4</xdr:col>
      <xdr:colOff>127000</xdr:colOff>
      <xdr:row>16</xdr:row>
      <xdr:rowOff>148168</xdr:rowOff>
    </xdr:from>
    <xdr:ext cx="8117416" cy="2222498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69682328-BE63-41D8-B9AB-B9B9907E4A4A}"/>
            </a:ext>
          </a:extLst>
        </xdr:cNvPr>
        <xdr:cNvSpPr txBox="1"/>
      </xdr:nvSpPr>
      <xdr:spPr>
        <a:xfrm>
          <a:off x="3259667" y="5228168"/>
          <a:ext cx="8117416" cy="222249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>
              <a:solidFill>
                <a:srgbClr val="C00000"/>
              </a:solidFill>
            </a:rPr>
            <a:t>Atividade</a:t>
          </a:r>
          <a:r>
            <a:rPr lang="pt-BR" sz="1400" baseline="0">
              <a:solidFill>
                <a:srgbClr val="C00000"/>
              </a:solidFill>
            </a:rPr>
            <a:t> 1</a:t>
          </a:r>
        </a:p>
        <a:p>
          <a:endParaRPr lang="pt-BR" sz="1400" baseline="0"/>
        </a:p>
        <a:p>
          <a:endParaRPr lang="pt-BR" sz="1400" baseline="0"/>
        </a:p>
        <a:p>
          <a:r>
            <a:rPr lang="pt-BR" sz="1400" baseline="0"/>
            <a:t>1. A partir da Tabela 1, contruir o gráfico da resistência R em função do comprimento L para o condutor de</a:t>
          </a:r>
        </a:p>
        <a:p>
          <a:r>
            <a:rPr lang="pt-BR" sz="1400" baseline="0"/>
            <a:t> </a:t>
          </a:r>
        </a:p>
        <a:p>
          <a:r>
            <a:rPr lang="pt-BR" sz="1400" baseline="0"/>
            <a:t>área A = 0,080 mm2 </a:t>
          </a:r>
        </a:p>
        <a:p>
          <a:endParaRPr lang="pt-BR" sz="1400" baseline="0"/>
        </a:p>
        <a:p>
          <a:r>
            <a:rPr lang="pt-BR" sz="1400" baseline="0"/>
            <a:t>2. Determinar o valor da resistividade elétrica e identificar qual é o material estudado.</a:t>
          </a:r>
        </a:p>
        <a:p>
          <a:endParaRPr lang="pt-BR" sz="1400" baseline="0"/>
        </a:p>
      </xdr:txBody>
    </xdr:sp>
    <xdr:clientData/>
  </xdr:oneCellAnchor>
  <xdr:twoCellAnchor>
    <xdr:from>
      <xdr:col>4</xdr:col>
      <xdr:colOff>42333</xdr:colOff>
      <xdr:row>27</xdr:row>
      <xdr:rowOff>264582</xdr:rowOff>
    </xdr:from>
    <xdr:to>
      <xdr:col>16</xdr:col>
      <xdr:colOff>243416</xdr:colOff>
      <xdr:row>33</xdr:row>
      <xdr:rowOff>190500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8EEE3815-E367-4F3E-BFB3-1B260CA64B1E}"/>
            </a:ext>
          </a:extLst>
        </xdr:cNvPr>
        <xdr:cNvSpPr txBox="1"/>
      </xdr:nvSpPr>
      <xdr:spPr>
        <a:xfrm>
          <a:off x="3175000" y="8837082"/>
          <a:ext cx="8053916" cy="1830918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 </a:t>
          </a:r>
          <a:r>
            <a:rPr lang="pt-BR" sz="14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Atividade 2</a:t>
          </a:r>
          <a:endParaRPr lang="pt-BR" sz="1400">
            <a:solidFill>
              <a:srgbClr val="C00000"/>
            </a:solidFill>
            <a:effectLst/>
            <a:latin typeface="+mn-lt"/>
          </a:endParaRPr>
        </a:p>
        <a:p>
          <a:endParaRPr lang="pt-BR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 partir da Tabela 2, contruir o gráfico da resistência R em função da área A para o condutor de comprimento</a:t>
          </a:r>
        </a:p>
        <a:p>
          <a:endParaRPr lang="pt-BR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= 0,70 m.</a:t>
          </a:r>
        </a:p>
        <a:p>
          <a:endParaRPr lang="pt-BR" sz="1400">
            <a:effectLst/>
          </a:endParaRP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Determinar o valor da resistividade elétrica e identificar qual é o material estudado.</a:t>
          </a:r>
          <a:endParaRPr lang="pt-BR" sz="1400">
            <a:effectLst/>
          </a:endParaRPr>
        </a:p>
        <a:p>
          <a:endParaRPr lang="pt-BR" sz="1200" b="1"/>
        </a:p>
      </xdr:txBody>
    </xdr:sp>
    <xdr:clientData/>
  </xdr:twoCellAnchor>
  <xdr:twoCellAnchor>
    <xdr:from>
      <xdr:col>4</xdr:col>
      <xdr:colOff>402168</xdr:colOff>
      <xdr:row>37</xdr:row>
      <xdr:rowOff>74082</xdr:rowOff>
    </xdr:from>
    <xdr:to>
      <xdr:col>19</xdr:col>
      <xdr:colOff>381001</xdr:colOff>
      <xdr:row>58</xdr:row>
      <xdr:rowOff>31749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F86CEC-4EF1-470C-A226-5D18CCEA14F2}"/>
            </a:ext>
          </a:extLst>
        </xdr:cNvPr>
        <xdr:cNvSpPr txBox="1"/>
      </xdr:nvSpPr>
      <xdr:spPr>
        <a:xfrm>
          <a:off x="3534835" y="11821582"/>
          <a:ext cx="10308166" cy="6625167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Atividade</a:t>
          </a:r>
          <a:r>
            <a:rPr lang="pt-BR" sz="14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</a:t>
          </a:r>
          <a:endParaRPr lang="pt-BR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Foi</a:t>
          </a:r>
          <a:r>
            <a:rPr lang="pt-BR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realizado um experimento cujo objetivo principal era determinar qual o material utilizado para sua confecção. Para isso, foi decido</a:t>
          </a:r>
        </a:p>
        <a:p>
          <a:endParaRPr lang="pt-BR" sz="14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medir sua resistividade elétrica e a partir do valor obtido, fazer a identificação. O procedimento utilizou um fio de 11 metros de</a:t>
          </a:r>
        </a:p>
        <a:p>
          <a:endParaRPr lang="pt-BR" sz="14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comprimento e diâmetro igual a 0,32 mm, valor medido com um micrômetro. Um voltímetro especialmente desenvolvido para o</a:t>
          </a:r>
        </a:p>
        <a:p>
          <a:endParaRPr lang="pt-BR" sz="14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experimento foi utilizado e mediu-se a tensão elétrica a cada metro linear, como indica a tabela 3. Embora observa-se pequenas</a:t>
          </a:r>
        </a:p>
        <a:p>
          <a:endParaRPr lang="pt-BR" sz="14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oscilações durante as medidas, o objetivo era manter a corrente em torno de 112 miliampères. </a:t>
          </a:r>
          <a:r>
            <a:rPr lang="pt-BR" sz="1400" baseline="0">
              <a:solidFill>
                <a:sysClr val="windowText" lastClr="000000"/>
              </a:solidFill>
              <a:latin typeface="+mn-lt"/>
            </a:rPr>
            <a:t> </a:t>
          </a:r>
        </a:p>
        <a:p>
          <a:endParaRPr lang="pt-BR" sz="1400" baseline="0">
            <a:latin typeface="+mn-lt"/>
          </a:endParaRPr>
        </a:p>
        <a:p>
          <a:r>
            <a:rPr lang="pt-BR" sz="1400" baseline="0">
              <a:latin typeface="+mn-lt"/>
            </a:rPr>
            <a:t>a) Faça o gráfico da tensão elétrica em função do comprimento. Escreva a equação da curva característica.</a:t>
          </a:r>
        </a:p>
        <a:p>
          <a:endParaRPr lang="pt-BR" sz="1400" baseline="0">
            <a:latin typeface="+mn-lt"/>
          </a:endParaRPr>
        </a:p>
        <a:p>
          <a:r>
            <a:rPr lang="pt-BR" sz="1400" baseline="0">
              <a:latin typeface="+mn-lt"/>
            </a:rPr>
            <a:t>b) A partir dos resultados do item a, determine o valor da resistividade elétrica do material</a:t>
          </a:r>
        </a:p>
        <a:p>
          <a:endParaRPr lang="pt-BR" sz="1400" baseline="0">
            <a:latin typeface="+mn-lt"/>
          </a:endParaRPr>
        </a:p>
        <a:p>
          <a:endParaRPr lang="pt-BR" sz="1400" baseline="0">
            <a:latin typeface="+mn-lt"/>
          </a:endParaRPr>
        </a:p>
        <a:p>
          <a:endParaRPr lang="pt-BR" sz="1400" baseline="0">
            <a:latin typeface="+mn-lt"/>
          </a:endParaRPr>
        </a:p>
        <a:p>
          <a:r>
            <a:rPr lang="pt-BR" sz="1400">
              <a:latin typeface="+mn-lt"/>
            </a:rPr>
            <a:t>V = R</a:t>
          </a:r>
          <a:r>
            <a:rPr lang="pt-BR" sz="1400" baseline="0">
              <a:latin typeface="+mn-lt"/>
            </a:rPr>
            <a:t> </a:t>
          </a:r>
          <a:r>
            <a:rPr lang="pt-BR" sz="1400">
              <a:latin typeface="+mn-lt"/>
            </a:rPr>
            <a:t>i</a:t>
          </a:r>
        </a:p>
        <a:p>
          <a:r>
            <a:rPr lang="pt-BR" sz="1400">
              <a:latin typeface="+mn-lt"/>
            </a:rPr>
            <a:t>V = p L i /</a:t>
          </a:r>
          <a:r>
            <a:rPr lang="pt-BR" sz="1400" baseline="0">
              <a:latin typeface="+mn-lt"/>
            </a:rPr>
            <a:t> A </a:t>
          </a:r>
        </a:p>
        <a:p>
          <a:endParaRPr lang="pt-BR" sz="1400">
            <a:latin typeface="+mn-lt"/>
          </a:endParaRPr>
        </a:p>
        <a:p>
          <a:endParaRPr lang="pt-BR" sz="1400">
            <a:latin typeface="+mn-lt"/>
          </a:endParaRPr>
        </a:p>
        <a:p>
          <a:r>
            <a:rPr lang="pt-BR" sz="1400">
              <a:latin typeface="+mn-lt"/>
            </a:rPr>
            <a:t>p = V.A/p L i</a:t>
          </a:r>
        </a:p>
      </xdr:txBody>
    </xdr:sp>
    <xdr:clientData/>
  </xdr:twoCellAnchor>
  <xdr:twoCellAnchor>
    <xdr:from>
      <xdr:col>19</xdr:col>
      <xdr:colOff>412751</xdr:colOff>
      <xdr:row>27</xdr:row>
      <xdr:rowOff>237066</xdr:rowOff>
    </xdr:from>
    <xdr:to>
      <xdr:col>30</xdr:col>
      <xdr:colOff>137584</xdr:colOff>
      <xdr:row>39</xdr:row>
      <xdr:rowOff>254000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E821C7-89CB-40B3-A936-E3F1CD2C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100539</xdr:colOff>
      <xdr:row>13</xdr:row>
      <xdr:rowOff>105834</xdr:rowOff>
    </xdr:from>
    <xdr:to>
      <xdr:col>24</xdr:col>
      <xdr:colOff>391582</xdr:colOff>
      <xdr:row>24</xdr:row>
      <xdr:rowOff>21166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B30D83-8F80-4361-83E7-E79E16F53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380999</xdr:colOff>
      <xdr:row>47</xdr:row>
      <xdr:rowOff>264584</xdr:rowOff>
    </xdr:from>
    <xdr:to>
      <xdr:col>19</xdr:col>
      <xdr:colOff>105832</xdr:colOff>
      <xdr:row>60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A7A904-B7F4-4453-B396-420DCE3DF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E819-4040-4305-991B-0C068DBDAA22}">
  <dimension ref="A1:S110"/>
  <sheetViews>
    <sheetView tabSelected="1" topLeftCell="A46" zoomScale="90" zoomScaleNormal="90" workbookViewId="0">
      <selection activeCell="N16" sqref="N16"/>
    </sheetView>
  </sheetViews>
  <sheetFormatPr defaultRowHeight="15" x14ac:dyDescent="0.25"/>
  <cols>
    <col min="2" max="2" width="11.7109375" customWidth="1"/>
    <col min="3" max="3" width="13.140625" customWidth="1"/>
    <col min="4" max="4" width="12.85546875" customWidth="1"/>
    <col min="5" max="5" width="15.7109375" customWidth="1"/>
    <col min="6" max="6" width="12.140625" customWidth="1"/>
    <col min="7" max="7" width="18.7109375" bestFit="1" customWidth="1"/>
    <col min="12" max="12" width="10.85546875" customWidth="1"/>
  </cols>
  <sheetData>
    <row r="1" spans="1:11" ht="24.95" customHeight="1" x14ac:dyDescent="0.25"/>
    <row r="2" spans="1:11" ht="24.95" customHeight="1" x14ac:dyDescent="0.25">
      <c r="A2" s="1"/>
      <c r="B2" s="1"/>
    </row>
    <row r="3" spans="1:11" ht="24.95" customHeight="1" x14ac:dyDescent="0.25"/>
    <row r="4" spans="1:11" ht="24.95" customHeight="1" x14ac:dyDescent="0.25">
      <c r="A4" s="1"/>
      <c r="B4" s="1"/>
    </row>
    <row r="5" spans="1:11" ht="24.95" customHeight="1" x14ac:dyDescent="0.25">
      <c r="A5" s="1"/>
      <c r="B5" s="1"/>
    </row>
    <row r="6" spans="1:11" ht="24.95" customHeight="1" x14ac:dyDescent="0.25">
      <c r="A6" s="1"/>
      <c r="B6" s="1"/>
    </row>
    <row r="7" spans="1:11" ht="24.95" customHeight="1" x14ac:dyDescent="0.25">
      <c r="A7" s="1"/>
      <c r="B7" s="1"/>
    </row>
    <row r="8" spans="1:11" ht="24.95" customHeight="1" x14ac:dyDescent="0.25"/>
    <row r="9" spans="1:11" ht="24.95" customHeight="1" x14ac:dyDescent="0.25"/>
    <row r="10" spans="1:11" ht="24.95" customHeight="1" x14ac:dyDescent="0.25"/>
    <row r="11" spans="1:11" ht="24.95" customHeight="1" x14ac:dyDescent="0.25"/>
    <row r="12" spans="1:11" ht="24.95" customHeight="1" x14ac:dyDescent="0.25">
      <c r="A12" s="1"/>
      <c r="B12" s="1"/>
    </row>
    <row r="13" spans="1:11" ht="24.95" customHeight="1" x14ac:dyDescent="0.25"/>
    <row r="14" spans="1:11" ht="24.95" customHeight="1" x14ac:dyDescent="0.3">
      <c r="A14" s="1"/>
      <c r="B14" s="9" t="s">
        <v>1</v>
      </c>
      <c r="G14" t="s">
        <v>9</v>
      </c>
      <c r="I14" t="s">
        <v>10</v>
      </c>
      <c r="K14">
        <f>41.2/1000</f>
        <v>4.1200000000000001E-2</v>
      </c>
    </row>
    <row r="15" spans="1:11" ht="24.95" customHeight="1" x14ac:dyDescent="0.25">
      <c r="A15" s="1"/>
      <c r="B15" s="1"/>
      <c r="G15" t="s">
        <v>12</v>
      </c>
      <c r="H15" s="14">
        <v>8.0000000000000002E-8</v>
      </c>
    </row>
    <row r="16" spans="1:11" ht="24.95" customHeight="1" x14ac:dyDescent="0.25">
      <c r="A16" s="1"/>
      <c r="B16" s="10" t="s">
        <v>0</v>
      </c>
      <c r="C16" s="10" t="s">
        <v>2</v>
      </c>
      <c r="D16" s="23" t="s">
        <v>11</v>
      </c>
      <c r="E16" s="2"/>
    </row>
    <row r="17" spans="1:15" ht="24.95" customHeight="1" x14ac:dyDescent="0.25">
      <c r="A17" s="1"/>
      <c r="B17" s="11">
        <v>10.199999999999999</v>
      </c>
      <c r="C17" s="11">
        <v>41.2</v>
      </c>
      <c r="D17" s="22">
        <f>((C17/1000)*$H$15)/(B17/100)</f>
        <v>3.2313725490196081E-8</v>
      </c>
      <c r="E17" s="7"/>
    </row>
    <row r="18" spans="1:15" ht="24.95" customHeight="1" x14ac:dyDescent="0.25">
      <c r="A18" s="1"/>
      <c r="B18" s="11">
        <v>21.5</v>
      </c>
      <c r="C18" s="11">
        <v>85.1</v>
      </c>
      <c r="D18" s="22">
        <f t="shared" ref="D18:D26" si="0">((C18/1000)*$H$15)/(B18/100)</f>
        <v>3.1665116279069765E-8</v>
      </c>
      <c r="E18" s="8"/>
    </row>
    <row r="19" spans="1:15" ht="24.95" customHeight="1" x14ac:dyDescent="0.25">
      <c r="A19" s="1"/>
      <c r="B19" s="11">
        <v>29.6</v>
      </c>
      <c r="C19" s="11">
        <v>98.2</v>
      </c>
      <c r="D19" s="22">
        <f t="shared" si="0"/>
        <v>2.6540540540540539E-8</v>
      </c>
      <c r="E19" s="8"/>
    </row>
    <row r="20" spans="1:15" ht="24.95" customHeight="1" x14ac:dyDescent="0.25">
      <c r="A20" s="1"/>
      <c r="B20" s="11">
        <v>41.3</v>
      </c>
      <c r="C20" s="11">
        <v>153.6</v>
      </c>
      <c r="D20" s="22">
        <f t="shared" si="0"/>
        <v>2.9753026634382567E-8</v>
      </c>
      <c r="E20" s="8"/>
    </row>
    <row r="21" spans="1:15" ht="24.95" customHeight="1" x14ac:dyDescent="0.25">
      <c r="A21" s="1"/>
      <c r="B21" s="11">
        <v>49.8</v>
      </c>
      <c r="C21" s="11">
        <v>192.1</v>
      </c>
      <c r="D21" s="22">
        <f t="shared" si="0"/>
        <v>3.0859437751004017E-8</v>
      </c>
      <c r="E21" s="8"/>
    </row>
    <row r="22" spans="1:15" ht="24.95" customHeight="1" x14ac:dyDescent="0.25">
      <c r="A22" s="1"/>
      <c r="B22" s="11">
        <v>58.9</v>
      </c>
      <c r="C22" s="11">
        <v>217.4</v>
      </c>
      <c r="D22" s="22">
        <f t="shared" si="0"/>
        <v>2.9528013582342959E-8</v>
      </c>
      <c r="E22" s="8"/>
    </row>
    <row r="23" spans="1:15" ht="24.95" customHeight="1" x14ac:dyDescent="0.25">
      <c r="A23" s="1"/>
      <c r="B23" s="11">
        <v>71.2</v>
      </c>
      <c r="C23" s="11">
        <v>256.89999999999998</v>
      </c>
      <c r="D23" s="22">
        <f t="shared" si="0"/>
        <v>2.8865168539325837E-8</v>
      </c>
      <c r="E23" s="8"/>
    </row>
    <row r="24" spans="1:15" ht="24.95" customHeight="1" x14ac:dyDescent="0.25">
      <c r="A24" s="1"/>
      <c r="B24" s="11">
        <v>80.400000000000006</v>
      </c>
      <c r="C24" s="11">
        <v>293.7</v>
      </c>
      <c r="D24" s="22">
        <f t="shared" si="0"/>
        <v>2.9223880597014919E-8</v>
      </c>
      <c r="E24" s="8"/>
    </row>
    <row r="25" spans="1:15" ht="24.95" customHeight="1" thickBot="1" x14ac:dyDescent="0.3">
      <c r="A25" s="1"/>
      <c r="B25" s="11">
        <v>90.7</v>
      </c>
      <c r="C25" s="11">
        <v>340.8</v>
      </c>
      <c r="D25" s="22">
        <f t="shared" si="0"/>
        <v>3.0059536934950385E-8</v>
      </c>
      <c r="E25" s="8"/>
      <c r="M25" t="s">
        <v>18</v>
      </c>
      <c r="N25">
        <f>3.6459*B17 + 2.3363</f>
        <v>39.524479999999997</v>
      </c>
    </row>
    <row r="26" spans="1:15" ht="24.95" customHeight="1" thickBot="1" x14ac:dyDescent="0.35">
      <c r="B26" s="11">
        <v>99.3</v>
      </c>
      <c r="C26" s="11">
        <v>360.2</v>
      </c>
      <c r="D26" s="22">
        <f t="shared" si="0"/>
        <v>2.9019133937562938E-8</v>
      </c>
      <c r="E26" s="8"/>
      <c r="F26" s="17" t="s">
        <v>15</v>
      </c>
      <c r="G26" s="18">
        <f>AVERAGE(D17:D26)</f>
        <v>2.9782758028638996E-8</v>
      </c>
      <c r="I26" s="33" t="s">
        <v>14</v>
      </c>
      <c r="J26" s="34"/>
      <c r="O26" s="32">
        <f>3.6459*H15</f>
        <v>2.9167200000000002E-7</v>
      </c>
    </row>
    <row r="27" spans="1:15" ht="24.95" customHeight="1" x14ac:dyDescent="0.25">
      <c r="B27" s="3"/>
      <c r="C27" s="8"/>
      <c r="D27" s="8"/>
      <c r="E27" s="8"/>
    </row>
    <row r="28" spans="1:15" ht="24.95" customHeight="1" x14ac:dyDescent="0.3">
      <c r="B28" s="9" t="s">
        <v>4</v>
      </c>
      <c r="D28" s="8"/>
      <c r="E28" s="8"/>
    </row>
    <row r="29" spans="1:15" ht="24.95" customHeight="1" x14ac:dyDescent="0.25"/>
    <row r="30" spans="1:15" ht="24.95" customHeight="1" x14ac:dyDescent="0.25">
      <c r="B30" s="10" t="s">
        <v>3</v>
      </c>
      <c r="C30" s="19" t="s">
        <v>2</v>
      </c>
      <c r="D30" s="24" t="s">
        <v>11</v>
      </c>
    </row>
    <row r="31" spans="1:15" ht="24.95" customHeight="1" x14ac:dyDescent="0.25">
      <c r="B31" s="11">
        <v>9.56</v>
      </c>
      <c r="C31" s="20">
        <v>1.95</v>
      </c>
      <c r="D31" s="21">
        <f>((C31/1000)*(B31/1000000))/$S$33</f>
        <v>2.6631428571428573E-8</v>
      </c>
    </row>
    <row r="32" spans="1:15" ht="24.95" customHeight="1" x14ac:dyDescent="0.25">
      <c r="B32" s="11">
        <v>19.850000000000001</v>
      </c>
      <c r="C32" s="20">
        <v>1.0649999999999999</v>
      </c>
      <c r="D32" s="21">
        <f t="shared" ref="D32:D40" si="1">((C32/1000)*(B32/1000000))/$S$33</f>
        <v>3.0200357142857146E-8</v>
      </c>
    </row>
    <row r="33" spans="2:19" ht="24.95" customHeight="1" x14ac:dyDescent="0.25">
      <c r="B33" s="11">
        <v>31.25</v>
      </c>
      <c r="C33" s="20">
        <v>0.66</v>
      </c>
      <c r="D33" s="21">
        <f t="shared" si="1"/>
        <v>2.9464285714285719E-8</v>
      </c>
      <c r="R33" t="s">
        <v>13</v>
      </c>
      <c r="S33">
        <v>0.7</v>
      </c>
    </row>
    <row r="34" spans="2:19" ht="24.95" customHeight="1" thickBot="1" x14ac:dyDescent="0.3">
      <c r="B34" s="11">
        <v>39.869999999999997</v>
      </c>
      <c r="C34" s="20">
        <v>0.40899999999999997</v>
      </c>
      <c r="D34" s="21">
        <f t="shared" si="1"/>
        <v>2.3295471428571426E-8</v>
      </c>
      <c r="E34" s="4"/>
      <c r="F34" s="2"/>
    </row>
    <row r="35" spans="2:19" ht="24.95" customHeight="1" thickBot="1" x14ac:dyDescent="0.35">
      <c r="B35" s="11">
        <v>51.23</v>
      </c>
      <c r="C35" s="20">
        <v>0.378</v>
      </c>
      <c r="D35" s="21">
        <f t="shared" si="1"/>
        <v>2.76642E-8</v>
      </c>
      <c r="E35" s="5"/>
      <c r="F35" s="17" t="s">
        <v>15</v>
      </c>
      <c r="G35" s="18">
        <f>AVERAGE(D31:D40)</f>
        <v>2.7228730000000002E-8</v>
      </c>
      <c r="I35" s="33" t="s">
        <v>14</v>
      </c>
      <c r="J35" s="34"/>
    </row>
    <row r="36" spans="2:19" ht="24.95" customHeight="1" x14ac:dyDescent="0.25">
      <c r="B36" s="11">
        <v>60.12</v>
      </c>
      <c r="C36" s="20">
        <v>0.315</v>
      </c>
      <c r="D36" s="21">
        <f t="shared" si="1"/>
        <v>2.7054000000000002E-8</v>
      </c>
      <c r="E36" s="6"/>
      <c r="F36" s="2"/>
    </row>
    <row r="37" spans="2:19" ht="24.95" customHeight="1" x14ac:dyDescent="0.25">
      <c r="B37" s="11">
        <v>69.849999999999994</v>
      </c>
      <c r="C37" s="20">
        <v>0.27</v>
      </c>
      <c r="D37" s="21">
        <f t="shared" si="1"/>
        <v>2.6942142857142854E-8</v>
      </c>
      <c r="E37" s="6"/>
      <c r="F37" s="2"/>
    </row>
    <row r="38" spans="2:19" ht="24.95" customHeight="1" x14ac:dyDescent="0.25">
      <c r="B38" s="11">
        <v>81.02</v>
      </c>
      <c r="C38" s="20">
        <v>0.23599999999999999</v>
      </c>
      <c r="D38" s="21">
        <f t="shared" si="1"/>
        <v>2.7315314285714282E-8</v>
      </c>
      <c r="E38" s="6"/>
      <c r="F38" s="2"/>
    </row>
    <row r="39" spans="2:19" ht="24.95" customHeight="1" x14ac:dyDescent="0.25">
      <c r="B39" s="11">
        <v>89.76</v>
      </c>
      <c r="C39" s="20">
        <v>0.21</v>
      </c>
      <c r="D39" s="21">
        <f t="shared" si="1"/>
        <v>2.6928000000000005E-8</v>
      </c>
      <c r="E39" s="6"/>
      <c r="F39" s="2"/>
    </row>
    <row r="40" spans="2:19" ht="24.95" customHeight="1" x14ac:dyDescent="0.25">
      <c r="B40" s="11">
        <v>99.23</v>
      </c>
      <c r="C40" s="20">
        <v>0.189</v>
      </c>
      <c r="D40" s="21">
        <f t="shared" si="1"/>
        <v>2.6792100000000008E-8</v>
      </c>
      <c r="E40" s="6"/>
      <c r="F40" s="2"/>
    </row>
    <row r="41" spans="2:19" ht="24.95" customHeight="1" x14ac:dyDescent="0.25">
      <c r="E41" s="6"/>
      <c r="F41" s="2"/>
    </row>
    <row r="42" spans="2:19" ht="24.95" customHeight="1" x14ac:dyDescent="0.3">
      <c r="B42" s="12" t="s">
        <v>7</v>
      </c>
      <c r="E42" s="6"/>
      <c r="F42" s="2"/>
    </row>
    <row r="43" spans="2:19" ht="24.95" customHeight="1" x14ac:dyDescent="0.25">
      <c r="E43" s="6"/>
      <c r="F43" s="2"/>
    </row>
    <row r="44" spans="2:19" ht="24.95" customHeight="1" x14ac:dyDescent="0.25">
      <c r="B44" s="10" t="s">
        <v>5</v>
      </c>
      <c r="C44" s="10" t="s">
        <v>8</v>
      </c>
      <c r="D44" s="10" t="s">
        <v>6</v>
      </c>
      <c r="E44" s="6"/>
      <c r="F44" s="2"/>
    </row>
    <row r="45" spans="2:19" ht="24.95" customHeight="1" x14ac:dyDescent="0.25">
      <c r="B45" s="11">
        <v>1</v>
      </c>
      <c r="C45" s="11">
        <v>1.8169999999999999</v>
      </c>
      <c r="D45" s="11">
        <v>113.4</v>
      </c>
      <c r="E45" s="6"/>
      <c r="F45" s="2"/>
    </row>
    <row r="46" spans="2:19" ht="24.95" customHeight="1" x14ac:dyDescent="0.25">
      <c r="B46" s="11">
        <v>2</v>
      </c>
      <c r="C46" s="11">
        <v>3.5779999999999998</v>
      </c>
      <c r="D46" s="11">
        <v>113.1</v>
      </c>
      <c r="E46" s="6"/>
      <c r="F46" s="2"/>
    </row>
    <row r="47" spans="2:19" ht="24.95" customHeight="1" x14ac:dyDescent="0.25">
      <c r="B47" s="11">
        <v>3</v>
      </c>
      <c r="C47" s="11">
        <v>5.29</v>
      </c>
      <c r="D47" s="11">
        <v>112.6</v>
      </c>
      <c r="E47" s="2"/>
      <c r="F47" s="2"/>
    </row>
    <row r="48" spans="2:19" ht="24.95" customHeight="1" x14ac:dyDescent="0.25">
      <c r="B48" s="11">
        <v>4</v>
      </c>
      <c r="C48" s="11">
        <v>7.02</v>
      </c>
      <c r="D48" s="11">
        <v>112.5</v>
      </c>
    </row>
    <row r="49" spans="2:10" ht="24.95" customHeight="1" x14ac:dyDescent="0.25">
      <c r="B49" s="11">
        <v>5</v>
      </c>
      <c r="C49" s="11">
        <v>8.75</v>
      </c>
      <c r="D49" s="11">
        <v>112.6</v>
      </c>
    </row>
    <row r="50" spans="2:10" ht="24.95" customHeight="1" x14ac:dyDescent="0.25">
      <c r="B50" s="11">
        <v>6</v>
      </c>
      <c r="C50" s="11">
        <v>10.47</v>
      </c>
      <c r="D50" s="11">
        <v>112</v>
      </c>
    </row>
    <row r="51" spans="2:10" ht="24.95" customHeight="1" x14ac:dyDescent="0.25">
      <c r="B51" s="11">
        <v>7</v>
      </c>
      <c r="C51" s="11">
        <v>13.87</v>
      </c>
      <c r="D51" s="11">
        <v>111.2</v>
      </c>
    </row>
    <row r="52" spans="2:10" ht="24.95" customHeight="1" x14ac:dyDescent="0.25">
      <c r="B52" s="11">
        <v>8</v>
      </c>
      <c r="C52" s="11">
        <v>15.54</v>
      </c>
      <c r="D52" s="11">
        <v>110.9</v>
      </c>
    </row>
    <row r="53" spans="2:10" ht="24.95" customHeight="1" x14ac:dyDescent="0.25">
      <c r="B53" s="11">
        <v>9</v>
      </c>
      <c r="C53" s="11">
        <v>17.23</v>
      </c>
      <c r="D53" s="11">
        <v>110.6</v>
      </c>
    </row>
    <row r="54" spans="2:10" ht="24.95" customHeight="1" x14ac:dyDescent="0.25">
      <c r="B54" s="11">
        <v>10</v>
      </c>
      <c r="C54" s="11">
        <v>18.899999999999999</v>
      </c>
      <c r="D54" s="11">
        <v>110.3</v>
      </c>
    </row>
    <row r="55" spans="2:10" ht="24.95" customHeight="1" x14ac:dyDescent="0.25">
      <c r="B55" s="11">
        <v>11</v>
      </c>
      <c r="C55" s="11">
        <v>20.6</v>
      </c>
      <c r="D55" s="11">
        <v>110</v>
      </c>
    </row>
    <row r="56" spans="2:10" ht="24.95" customHeight="1" x14ac:dyDescent="0.25">
      <c r="C56" s="1"/>
    </row>
    <row r="57" spans="2:10" ht="24.95" customHeight="1" x14ac:dyDescent="0.25">
      <c r="B57" s="24" t="s">
        <v>11</v>
      </c>
    </row>
    <row r="58" spans="2:10" ht="24.95" customHeight="1" x14ac:dyDescent="0.25">
      <c r="B58" s="21">
        <f>(C45*$G$60)/(B45*D45/1000)</f>
        <v>1.2886403051169308E-6</v>
      </c>
    </row>
    <row r="59" spans="2:10" ht="24.95" customHeight="1" x14ac:dyDescent="0.25">
      <c r="B59" s="21">
        <f t="shared" ref="B59:B69" si="2">(C46*$G$60)/(B46*D46/1000)</f>
        <v>1.2721478071279117E-6</v>
      </c>
      <c r="F59" t="s">
        <v>16</v>
      </c>
      <c r="G59">
        <f>0.00032/2</f>
        <v>1.6000000000000001E-4</v>
      </c>
    </row>
    <row r="60" spans="2:10" ht="24.95" customHeight="1" x14ac:dyDescent="0.25">
      <c r="B60" s="21">
        <f t="shared" si="2"/>
        <v>1.259464308821031E-6</v>
      </c>
      <c r="F60" t="s">
        <v>17</v>
      </c>
      <c r="G60">
        <f>PI()*G59^2</f>
        <v>8.042477193189871E-8</v>
      </c>
    </row>
    <row r="61" spans="2:10" ht="24.95" customHeight="1" thickBot="1" x14ac:dyDescent="0.3">
      <c r="B61" s="21">
        <f t="shared" si="2"/>
        <v>1.2546264421376198E-6</v>
      </c>
    </row>
    <row r="62" spans="2:10" ht="24.95" customHeight="1" thickBot="1" x14ac:dyDescent="0.35">
      <c r="B62" s="21">
        <f t="shared" si="2"/>
        <v>1.2499409492080174E-6</v>
      </c>
      <c r="H62" s="15" t="s">
        <v>19</v>
      </c>
      <c r="I62" s="28"/>
      <c r="J62" s="16"/>
    </row>
    <row r="63" spans="2:10" ht="24.95" customHeight="1" thickBot="1" x14ac:dyDescent="0.3">
      <c r="B63" s="21">
        <f t="shared" si="2"/>
        <v>1.2530466698318148E-6</v>
      </c>
    </row>
    <row r="64" spans="2:10" ht="24.95" customHeight="1" thickBot="1" x14ac:dyDescent="0.4">
      <c r="B64" s="21">
        <f t="shared" si="2"/>
        <v>1.4330570229900246E-6</v>
      </c>
      <c r="D64" s="13" t="s">
        <v>15</v>
      </c>
      <c r="E64" s="37">
        <f>MEDIAN(B58:B68)</f>
        <v>1.2886403051169308E-6</v>
      </c>
      <c r="H64" s="29" t="s">
        <v>15</v>
      </c>
      <c r="I64" s="30" t="s">
        <v>21</v>
      </c>
      <c r="J64" s="31"/>
    </row>
    <row r="65" spans="2:10" ht="24.95" customHeight="1" thickBot="1" x14ac:dyDescent="0.4">
      <c r="B65" s="21">
        <f t="shared" si="2"/>
        <v>1.408702610258911E-6</v>
      </c>
      <c r="E65" s="25"/>
      <c r="F65" s="26"/>
      <c r="I65" s="35" t="s">
        <v>20</v>
      </c>
      <c r="J65" s="36"/>
    </row>
    <row r="66" spans="2:10" ht="24.95" customHeight="1" x14ac:dyDescent="0.25">
      <c r="B66" s="21">
        <f t="shared" si="2"/>
        <v>1.3921225842742766E-6</v>
      </c>
    </row>
    <row r="67" spans="2:10" ht="24.95" customHeight="1" x14ac:dyDescent="0.25">
      <c r="B67" s="21">
        <f t="shared" si="2"/>
        <v>1.3780853939373396E-6</v>
      </c>
    </row>
    <row r="68" spans="2:10" ht="24.95" customHeight="1" x14ac:dyDescent="0.25">
      <c r="B68" s="21">
        <f>(C55*$G$60)/(B55*D55/1000)</f>
        <v>1.36921512545216E-6</v>
      </c>
    </row>
    <row r="69" spans="2:10" ht="24.95" customHeight="1" x14ac:dyDescent="0.25">
      <c r="E69" s="27"/>
    </row>
    <row r="70" spans="2:10" ht="24.95" customHeight="1" x14ac:dyDescent="0.25"/>
    <row r="71" spans="2:10" ht="24.95" customHeight="1" x14ac:dyDescent="0.25"/>
    <row r="72" spans="2:10" ht="24.95" customHeight="1" x14ac:dyDescent="0.25"/>
    <row r="73" spans="2:10" ht="24.95" customHeight="1" x14ac:dyDescent="0.25"/>
    <row r="74" spans="2:10" ht="24.95" customHeight="1" x14ac:dyDescent="0.25"/>
    <row r="75" spans="2:10" ht="24.95" customHeight="1" x14ac:dyDescent="0.25"/>
    <row r="76" spans="2:10" ht="24.95" customHeight="1" x14ac:dyDescent="0.25"/>
    <row r="77" spans="2:10" ht="24.95" customHeight="1" x14ac:dyDescent="0.25"/>
    <row r="78" spans="2:10" ht="24.95" customHeight="1" x14ac:dyDescent="0.25"/>
    <row r="79" spans="2:10" ht="24.95" customHeight="1" x14ac:dyDescent="0.25"/>
    <row r="80" spans="2:1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</sheetData>
  <mergeCells count="5">
    <mergeCell ref="I26:J26"/>
    <mergeCell ref="I35:J35"/>
    <mergeCell ref="I64:J64"/>
    <mergeCell ref="H62:J62"/>
    <mergeCell ref="I65:J6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kkene</dc:creator>
  <cp:lastModifiedBy>Erick Seiji</cp:lastModifiedBy>
  <dcterms:created xsi:type="dcterms:W3CDTF">2020-04-28T21:40:33Z</dcterms:created>
  <dcterms:modified xsi:type="dcterms:W3CDTF">2020-05-18T17:59:36Z</dcterms:modified>
</cp:coreProperties>
</file>