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a8b78ca03f65e6/Documentos/"/>
    </mc:Choice>
  </mc:AlternateContent>
  <xr:revisionPtr revIDLastSave="234" documentId="8_{CA3E3118-08F5-499D-AA1C-587B8523FA43}" xr6:coauthVersionLast="45" xr6:coauthVersionMax="45" xr10:uidLastSave="{99763898-0D44-4E56-BB19-994089E6A465}"/>
  <bookViews>
    <workbookView xWindow="-120" yWindow="-120" windowWidth="20730" windowHeight="11160" activeTab="2" xr2:uid="{0392C484-0026-4493-8085-3F0D141B5D49}"/>
  </bookViews>
  <sheets>
    <sheet name="Aula 15 - Euler" sheetId="1" r:id="rId1"/>
    <sheet name="RK - 2" sheetId="2" r:id="rId2"/>
    <sheet name="RK-4" sheetId="3" r:id="rId3"/>
  </sheets>
  <calcPr calcId="191029" iterate="1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5" i="3" l="1"/>
  <c r="I15" i="3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22" i="1"/>
  <c r="D15" i="3"/>
  <c r="E15" i="3" s="1"/>
  <c r="F15" i="3" s="1"/>
  <c r="G15" i="3" s="1"/>
  <c r="C16" i="3"/>
  <c r="C26" i="2"/>
  <c r="D26" i="2" s="1"/>
  <c r="H15" i="3"/>
  <c r="C15" i="3"/>
  <c r="E26" i="2"/>
  <c r="C17" i="3" l="1"/>
  <c r="I16" i="3"/>
  <c r="H16" i="3"/>
  <c r="F26" i="2"/>
  <c r="E27" i="2"/>
  <c r="G26" i="2"/>
  <c r="B27" i="2"/>
  <c r="J16" i="3" l="1"/>
  <c r="D16" i="3"/>
  <c r="C18" i="3"/>
  <c r="I17" i="3"/>
  <c r="B28" i="2"/>
  <c r="F28" i="2" s="1"/>
  <c r="F27" i="2"/>
  <c r="E23" i="1"/>
  <c r="E22" i="1"/>
  <c r="F24" i="1"/>
  <c r="G24" i="1" s="1"/>
  <c r="G23" i="1"/>
  <c r="G22" i="1"/>
  <c r="F23" i="1" s="1"/>
  <c r="E24" i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F22" i="1"/>
  <c r="C19" i="3" l="1"/>
  <c r="I18" i="3"/>
  <c r="E16" i="3"/>
  <c r="F16" i="3" s="1"/>
  <c r="G16" i="3" s="1"/>
  <c r="B29" i="2"/>
  <c r="B30" i="2" s="1"/>
  <c r="G27" i="2"/>
  <c r="C27" i="2"/>
  <c r="D27" i="2" s="1"/>
  <c r="E28" i="2" s="1"/>
  <c r="F25" i="1"/>
  <c r="H17" i="3" l="1"/>
  <c r="C20" i="3"/>
  <c r="I19" i="3"/>
  <c r="F29" i="2"/>
  <c r="G28" i="2"/>
  <c r="C28" i="2"/>
  <c r="D28" i="2" s="1"/>
  <c r="E29" i="2" s="1"/>
  <c r="B31" i="2"/>
  <c r="F30" i="2"/>
  <c r="G25" i="1"/>
  <c r="F26" i="1" s="1"/>
  <c r="J17" i="3" l="1"/>
  <c r="D17" i="3"/>
  <c r="E17" i="3"/>
  <c r="F17" i="3" s="1"/>
  <c r="G17" i="3" s="1"/>
  <c r="H18" i="3" s="1"/>
  <c r="C21" i="3"/>
  <c r="I20" i="3"/>
  <c r="B32" i="2"/>
  <c r="F31" i="2"/>
  <c r="G29" i="2"/>
  <c r="C29" i="2"/>
  <c r="D29" i="2" s="1"/>
  <c r="E30" i="2" s="1"/>
  <c r="G26" i="1"/>
  <c r="F27" i="1" s="1"/>
  <c r="J18" i="3" l="1"/>
  <c r="D18" i="3"/>
  <c r="C22" i="3"/>
  <c r="I21" i="3"/>
  <c r="B33" i="2"/>
  <c r="F32" i="2"/>
  <c r="G30" i="2"/>
  <c r="C30" i="2"/>
  <c r="D30" i="2" s="1"/>
  <c r="E31" i="2" s="1"/>
  <c r="G27" i="1"/>
  <c r="F28" i="1" s="1"/>
  <c r="E18" i="3" l="1"/>
  <c r="F18" i="3" s="1"/>
  <c r="G18" i="3" s="1"/>
  <c r="C23" i="3"/>
  <c r="I22" i="3"/>
  <c r="B34" i="2"/>
  <c r="F33" i="2"/>
  <c r="G31" i="2"/>
  <c r="C31" i="2"/>
  <c r="D31" i="2" s="1"/>
  <c r="E32" i="2" s="1"/>
  <c r="G28" i="1"/>
  <c r="F29" i="1"/>
  <c r="H19" i="3" l="1"/>
  <c r="C24" i="3"/>
  <c r="I23" i="3"/>
  <c r="G32" i="2"/>
  <c r="C32" i="2"/>
  <c r="D32" i="2" s="1"/>
  <c r="E33" i="2" s="1"/>
  <c r="B35" i="2"/>
  <c r="F34" i="2"/>
  <c r="G29" i="1"/>
  <c r="F30" i="1"/>
  <c r="C25" i="3" l="1"/>
  <c r="I24" i="3"/>
  <c r="J19" i="3"/>
  <c r="D19" i="3"/>
  <c r="E19" i="3"/>
  <c r="F19" i="3" s="1"/>
  <c r="G19" i="3" s="1"/>
  <c r="B36" i="2"/>
  <c r="F35" i="2"/>
  <c r="G33" i="2"/>
  <c r="C33" i="2"/>
  <c r="D33" i="2" s="1"/>
  <c r="E34" i="2" s="1"/>
  <c r="G30" i="1"/>
  <c r="F31" i="1" s="1"/>
  <c r="C26" i="3" l="1"/>
  <c r="I25" i="3"/>
  <c r="H20" i="3"/>
  <c r="B37" i="2"/>
  <c r="F36" i="2"/>
  <c r="G34" i="2"/>
  <c r="C34" i="2"/>
  <c r="D34" i="2" s="1"/>
  <c r="E35" i="2" s="1"/>
  <c r="G31" i="1"/>
  <c r="F32" i="1" s="1"/>
  <c r="J20" i="3" l="1"/>
  <c r="D20" i="3"/>
  <c r="E20" i="3"/>
  <c r="F20" i="3" s="1"/>
  <c r="G20" i="3" s="1"/>
  <c r="C27" i="3"/>
  <c r="I26" i="3"/>
  <c r="G35" i="2"/>
  <c r="C35" i="2"/>
  <c r="D35" i="2" s="1"/>
  <c r="E36" i="2" s="1"/>
  <c r="B38" i="2"/>
  <c r="F37" i="2"/>
  <c r="G32" i="1"/>
  <c r="F33" i="1"/>
  <c r="C28" i="3" l="1"/>
  <c r="I27" i="3"/>
  <c r="H21" i="3"/>
  <c r="F38" i="2"/>
  <c r="B39" i="2"/>
  <c r="G36" i="2"/>
  <c r="C36" i="2"/>
  <c r="D36" i="2" s="1"/>
  <c r="E37" i="2" s="1"/>
  <c r="G33" i="1"/>
  <c r="F34" i="1" s="1"/>
  <c r="J21" i="3" l="1"/>
  <c r="D21" i="3"/>
  <c r="E21" i="3"/>
  <c r="F21" i="3" s="1"/>
  <c r="G21" i="3" s="1"/>
  <c r="C29" i="3"/>
  <c r="I28" i="3"/>
  <c r="G37" i="2"/>
  <c r="C37" i="2"/>
  <c r="D37" i="2" s="1"/>
  <c r="E38" i="2" s="1"/>
  <c r="F39" i="2"/>
  <c r="B40" i="2"/>
  <c r="G34" i="1"/>
  <c r="F35" i="1" s="1"/>
  <c r="C30" i="3" l="1"/>
  <c r="I29" i="3"/>
  <c r="H22" i="3"/>
  <c r="B41" i="2"/>
  <c r="F40" i="2"/>
  <c r="G38" i="2"/>
  <c r="C38" i="2"/>
  <c r="D38" i="2" s="1"/>
  <c r="E39" i="2" s="1"/>
  <c r="G35" i="1"/>
  <c r="F36" i="1" s="1"/>
  <c r="J22" i="3" l="1"/>
  <c r="D22" i="3"/>
  <c r="C31" i="3"/>
  <c r="I30" i="3"/>
  <c r="E22" i="3"/>
  <c r="F22" i="3" s="1"/>
  <c r="G22" i="3" s="1"/>
  <c r="C39" i="2"/>
  <c r="D39" i="2" s="1"/>
  <c r="E40" i="2" s="1"/>
  <c r="G39" i="2"/>
  <c r="B42" i="2"/>
  <c r="F41" i="2"/>
  <c r="G36" i="1"/>
  <c r="F37" i="1"/>
  <c r="H23" i="3" l="1"/>
  <c r="J23" i="3" s="1"/>
  <c r="C32" i="3"/>
  <c r="I31" i="3"/>
  <c r="G40" i="2"/>
  <c r="C40" i="2"/>
  <c r="D40" i="2" s="1"/>
  <c r="E41" i="2" s="1"/>
  <c r="B43" i="2"/>
  <c r="F42" i="2"/>
  <c r="G37" i="1"/>
  <c r="F38" i="1"/>
  <c r="D23" i="3" l="1"/>
  <c r="E23" i="3" s="1"/>
  <c r="F23" i="3" s="1"/>
  <c r="G23" i="3" s="1"/>
  <c r="C33" i="3"/>
  <c r="I32" i="3"/>
  <c r="B44" i="2"/>
  <c r="F43" i="2"/>
  <c r="G41" i="2"/>
  <c r="C41" i="2"/>
  <c r="D41" i="2" s="1"/>
  <c r="E42" i="2" s="1"/>
  <c r="G38" i="1"/>
  <c r="F39" i="1" s="1"/>
  <c r="C34" i="3" l="1"/>
  <c r="I33" i="3"/>
  <c r="H24" i="3"/>
  <c r="J24" i="3" s="1"/>
  <c r="G42" i="2"/>
  <c r="C42" i="2"/>
  <c r="D42" i="2" s="1"/>
  <c r="E43" i="2" s="1"/>
  <c r="B45" i="2"/>
  <c r="F44" i="2"/>
  <c r="G39" i="1"/>
  <c r="F40" i="1" s="1"/>
  <c r="C35" i="3" l="1"/>
  <c r="I34" i="3"/>
  <c r="D24" i="3"/>
  <c r="G43" i="2"/>
  <c r="C43" i="2"/>
  <c r="D43" i="2" s="1"/>
  <c r="E44" i="2" s="1"/>
  <c r="B46" i="2"/>
  <c r="F45" i="2"/>
  <c r="G40" i="1"/>
  <c r="F41" i="1" s="1"/>
  <c r="C36" i="3" l="1"/>
  <c r="I35" i="3"/>
  <c r="E24" i="3"/>
  <c r="F24" i="3" s="1"/>
  <c r="G24" i="3" s="1"/>
  <c r="G44" i="2"/>
  <c r="C44" i="2"/>
  <c r="D44" i="2" s="1"/>
  <c r="E45" i="2" s="1"/>
  <c r="B47" i="2"/>
  <c r="F46" i="2"/>
  <c r="G41" i="1"/>
  <c r="F42" i="1"/>
  <c r="C37" i="3" l="1"/>
  <c r="I36" i="3"/>
  <c r="H25" i="3"/>
  <c r="J25" i="3" s="1"/>
  <c r="G45" i="2"/>
  <c r="C45" i="2"/>
  <c r="D45" i="2" s="1"/>
  <c r="E46" i="2" s="1"/>
  <c r="B48" i="2"/>
  <c r="F47" i="2"/>
  <c r="F43" i="1"/>
  <c r="G42" i="1"/>
  <c r="C38" i="3" l="1"/>
  <c r="I37" i="3"/>
  <c r="D25" i="3"/>
  <c r="E25" i="3" s="1"/>
  <c r="F25" i="3" s="1"/>
  <c r="G25" i="3" s="1"/>
  <c r="G46" i="2"/>
  <c r="C46" i="2"/>
  <c r="D46" i="2" s="1"/>
  <c r="E47" i="2" s="1"/>
  <c r="B49" i="2"/>
  <c r="F48" i="2"/>
  <c r="F44" i="1"/>
  <c r="G43" i="1"/>
  <c r="C39" i="3" l="1"/>
  <c r="I38" i="3"/>
  <c r="H26" i="3"/>
  <c r="J26" i="3" s="1"/>
  <c r="B50" i="2"/>
  <c r="F49" i="2"/>
  <c r="G47" i="2"/>
  <c r="C47" i="2"/>
  <c r="D47" i="2" s="1"/>
  <c r="E48" i="2" s="1"/>
  <c r="G44" i="1"/>
  <c r="F45" i="1" s="1"/>
  <c r="D26" i="3" l="1"/>
  <c r="E26" i="3" s="1"/>
  <c r="F26" i="3" s="1"/>
  <c r="G26" i="3" s="1"/>
  <c r="C40" i="3"/>
  <c r="I39" i="3"/>
  <c r="G48" i="2"/>
  <c r="C48" i="2"/>
  <c r="D48" i="2" s="1"/>
  <c r="E49" i="2" s="1"/>
  <c r="B51" i="2"/>
  <c r="F50" i="2"/>
  <c r="G45" i="1"/>
  <c r="F46" i="1"/>
  <c r="C41" i="3" l="1"/>
  <c r="I40" i="3"/>
  <c r="H27" i="3"/>
  <c r="J27" i="3" s="1"/>
  <c r="B52" i="2"/>
  <c r="F51" i="2"/>
  <c r="G49" i="2"/>
  <c r="C49" i="2"/>
  <c r="D49" i="2" s="1"/>
  <c r="E50" i="2" s="1"/>
  <c r="G46" i="1"/>
  <c r="F47" i="1" s="1"/>
  <c r="C42" i="3" l="1"/>
  <c r="I41" i="3"/>
  <c r="D27" i="3"/>
  <c r="E27" i="3" s="1"/>
  <c r="F27" i="3" s="1"/>
  <c r="G27" i="3" s="1"/>
  <c r="G50" i="2"/>
  <c r="C50" i="2"/>
  <c r="D50" i="2" s="1"/>
  <c r="E51" i="2" s="1"/>
  <c r="B53" i="2"/>
  <c r="F52" i="2"/>
  <c r="G47" i="1"/>
  <c r="F48" i="1" s="1"/>
  <c r="C43" i="3" l="1"/>
  <c r="I42" i="3"/>
  <c r="H28" i="3"/>
  <c r="J28" i="3" s="1"/>
  <c r="B54" i="2"/>
  <c r="F53" i="2"/>
  <c r="G51" i="2"/>
  <c r="C51" i="2"/>
  <c r="D51" i="2" s="1"/>
  <c r="E52" i="2" s="1"/>
  <c r="G48" i="1"/>
  <c r="F49" i="1" s="1"/>
  <c r="C44" i="3" l="1"/>
  <c r="I43" i="3"/>
  <c r="D28" i="3"/>
  <c r="G52" i="2"/>
  <c r="C52" i="2"/>
  <c r="D52" i="2" s="1"/>
  <c r="E53" i="2" s="1"/>
  <c r="B55" i="2"/>
  <c r="F54" i="2"/>
  <c r="G49" i="1"/>
  <c r="F50" i="1"/>
  <c r="C45" i="3" l="1"/>
  <c r="I44" i="3"/>
  <c r="E28" i="3"/>
  <c r="F28" i="3" s="1"/>
  <c r="G28" i="3" s="1"/>
  <c r="B56" i="2"/>
  <c r="F55" i="2"/>
  <c r="G53" i="2"/>
  <c r="C53" i="2"/>
  <c r="D53" i="2" s="1"/>
  <c r="E54" i="2" s="1"/>
  <c r="G50" i="1"/>
  <c r="F51" i="1" s="1"/>
  <c r="C46" i="3" l="1"/>
  <c r="I45" i="3"/>
  <c r="H29" i="3"/>
  <c r="J29" i="3" s="1"/>
  <c r="G54" i="2"/>
  <c r="C54" i="2"/>
  <c r="D54" i="2" s="1"/>
  <c r="E55" i="2" s="1"/>
  <c r="B57" i="2"/>
  <c r="F56" i="2"/>
  <c r="G51" i="1"/>
  <c r="F52" i="1" s="1"/>
  <c r="C47" i="3" l="1"/>
  <c r="I46" i="3"/>
  <c r="D29" i="3"/>
  <c r="E29" i="3"/>
  <c r="F29" i="3" s="1"/>
  <c r="G29" i="3" s="1"/>
  <c r="B58" i="2"/>
  <c r="F57" i="2"/>
  <c r="G55" i="2"/>
  <c r="C55" i="2"/>
  <c r="D55" i="2" s="1"/>
  <c r="E56" i="2" s="1"/>
  <c r="G52" i="1"/>
  <c r="F53" i="1"/>
  <c r="C48" i="3" l="1"/>
  <c r="I47" i="3"/>
  <c r="H30" i="3"/>
  <c r="J30" i="3" s="1"/>
  <c r="G56" i="2"/>
  <c r="C56" i="2"/>
  <c r="D56" i="2" s="1"/>
  <c r="E57" i="2" s="1"/>
  <c r="B59" i="2"/>
  <c r="F58" i="2"/>
  <c r="G53" i="1"/>
  <c r="F54" i="1"/>
  <c r="C49" i="3" l="1"/>
  <c r="I48" i="3"/>
  <c r="D30" i="3"/>
  <c r="B60" i="2"/>
  <c r="F59" i="2"/>
  <c r="G57" i="2"/>
  <c r="C57" i="2"/>
  <c r="D57" i="2" s="1"/>
  <c r="E58" i="2" s="1"/>
  <c r="G54" i="1"/>
  <c r="F55" i="1" s="1"/>
  <c r="C50" i="3" l="1"/>
  <c r="I49" i="3"/>
  <c r="E30" i="3"/>
  <c r="F30" i="3" s="1"/>
  <c r="G30" i="3" s="1"/>
  <c r="G58" i="2"/>
  <c r="C58" i="2"/>
  <c r="D58" i="2" s="1"/>
  <c r="E59" i="2" s="1"/>
  <c r="B61" i="2"/>
  <c r="F60" i="2"/>
  <c r="G55" i="1"/>
  <c r="F56" i="1" s="1"/>
  <c r="C51" i="3" l="1"/>
  <c r="I50" i="3"/>
  <c r="H31" i="3"/>
  <c r="J31" i="3" s="1"/>
  <c r="G59" i="2"/>
  <c r="C59" i="2"/>
  <c r="D59" i="2" s="1"/>
  <c r="E60" i="2" s="1"/>
  <c r="B62" i="2"/>
  <c r="F61" i="2"/>
  <c r="G56" i="1"/>
  <c r="F57" i="1"/>
  <c r="C52" i="3" l="1"/>
  <c r="I51" i="3"/>
  <c r="D31" i="3"/>
  <c r="E31" i="3" s="1"/>
  <c r="F31" i="3" s="1"/>
  <c r="G31" i="3" s="1"/>
  <c r="B63" i="2"/>
  <c r="F62" i="2"/>
  <c r="G60" i="2"/>
  <c r="C60" i="2"/>
  <c r="D60" i="2" s="1"/>
  <c r="E61" i="2" s="1"/>
  <c r="G57" i="1"/>
  <c r="F58" i="1"/>
  <c r="C53" i="3" l="1"/>
  <c r="I52" i="3"/>
  <c r="H32" i="3"/>
  <c r="J32" i="3" s="1"/>
  <c r="G61" i="2"/>
  <c r="C61" i="2"/>
  <c r="D61" i="2" s="1"/>
  <c r="E62" i="2" s="1"/>
  <c r="B64" i="2"/>
  <c r="F63" i="2"/>
  <c r="G58" i="1"/>
  <c r="F59" i="1" s="1"/>
  <c r="C54" i="3" l="1"/>
  <c r="I53" i="3"/>
  <c r="D32" i="3"/>
  <c r="G62" i="2"/>
  <c r="C62" i="2"/>
  <c r="D62" i="2" s="1"/>
  <c r="E63" i="2" s="1"/>
  <c r="B65" i="2"/>
  <c r="F64" i="2"/>
  <c r="G59" i="1"/>
  <c r="F60" i="1" s="1"/>
  <c r="C55" i="3" l="1"/>
  <c r="I54" i="3"/>
  <c r="E32" i="3"/>
  <c r="F32" i="3" s="1"/>
  <c r="G32" i="3" s="1"/>
  <c r="B66" i="2"/>
  <c r="F65" i="2"/>
  <c r="G63" i="2"/>
  <c r="C63" i="2"/>
  <c r="D63" i="2" s="1"/>
  <c r="E64" i="2" s="1"/>
  <c r="G60" i="1"/>
  <c r="F61" i="1"/>
  <c r="C56" i="3" l="1"/>
  <c r="I55" i="3"/>
  <c r="H33" i="3"/>
  <c r="J33" i="3" s="1"/>
  <c r="G64" i="2"/>
  <c r="C64" i="2"/>
  <c r="D64" i="2" s="1"/>
  <c r="E65" i="2" s="1"/>
  <c r="B67" i="2"/>
  <c r="F66" i="2"/>
  <c r="G61" i="1"/>
  <c r="F62" i="1"/>
  <c r="C57" i="3" l="1"/>
  <c r="I56" i="3"/>
  <c r="D33" i="3"/>
  <c r="E33" i="3" s="1"/>
  <c r="F33" i="3" s="1"/>
  <c r="G33" i="3" s="1"/>
  <c r="G65" i="2"/>
  <c r="C65" i="2"/>
  <c r="D65" i="2" s="1"/>
  <c r="E66" i="2" s="1"/>
  <c r="B68" i="2"/>
  <c r="F67" i="2"/>
  <c r="G62" i="1"/>
  <c r="F63" i="1" s="1"/>
  <c r="C58" i="3" l="1"/>
  <c r="I57" i="3"/>
  <c r="H34" i="3"/>
  <c r="J34" i="3" s="1"/>
  <c r="G66" i="2"/>
  <c r="C66" i="2"/>
  <c r="D66" i="2" s="1"/>
  <c r="E67" i="2" s="1"/>
  <c r="B69" i="2"/>
  <c r="F68" i="2"/>
  <c r="G63" i="1"/>
  <c r="F64" i="1" s="1"/>
  <c r="C59" i="3" l="1"/>
  <c r="I58" i="3"/>
  <c r="D34" i="3"/>
  <c r="E34" i="3" s="1"/>
  <c r="F34" i="3" s="1"/>
  <c r="G34" i="3" s="1"/>
  <c r="G67" i="2"/>
  <c r="C67" i="2"/>
  <c r="D67" i="2" s="1"/>
  <c r="E68" i="2" s="1"/>
  <c r="B70" i="2"/>
  <c r="F69" i="2"/>
  <c r="G64" i="1"/>
  <c r="F65" i="1"/>
  <c r="C60" i="3" l="1"/>
  <c r="I59" i="3"/>
  <c r="H35" i="3"/>
  <c r="J35" i="3" s="1"/>
  <c r="B71" i="2"/>
  <c r="F70" i="2"/>
  <c r="G68" i="2"/>
  <c r="C68" i="2"/>
  <c r="D68" i="2" s="1"/>
  <c r="E69" i="2" s="1"/>
  <c r="G65" i="1"/>
  <c r="F66" i="1" s="1"/>
  <c r="C61" i="3" l="1"/>
  <c r="I60" i="3"/>
  <c r="D35" i="3"/>
  <c r="E35" i="3" s="1"/>
  <c r="F35" i="3" s="1"/>
  <c r="G35" i="3" s="1"/>
  <c r="G69" i="2"/>
  <c r="C69" i="2"/>
  <c r="D69" i="2" s="1"/>
  <c r="E70" i="2" s="1"/>
  <c r="B72" i="2"/>
  <c r="F71" i="2"/>
  <c r="G66" i="1"/>
  <c r="F67" i="1" s="1"/>
  <c r="C62" i="3" l="1"/>
  <c r="I61" i="3"/>
  <c r="H36" i="3"/>
  <c r="J36" i="3" s="1"/>
  <c r="B73" i="2"/>
  <c r="F72" i="2"/>
  <c r="G70" i="2"/>
  <c r="C70" i="2"/>
  <c r="D70" i="2" s="1"/>
  <c r="E71" i="2" s="1"/>
  <c r="G67" i="1"/>
  <c r="F68" i="1" s="1"/>
  <c r="C63" i="3" l="1"/>
  <c r="I62" i="3"/>
  <c r="D36" i="3"/>
  <c r="G71" i="2"/>
  <c r="C71" i="2"/>
  <c r="D71" i="2" s="1"/>
  <c r="E72" i="2" s="1"/>
  <c r="B74" i="2"/>
  <c r="F73" i="2"/>
  <c r="G68" i="1"/>
  <c r="F69" i="1" s="1"/>
  <c r="C64" i="3" l="1"/>
  <c r="I63" i="3"/>
  <c r="E36" i="3"/>
  <c r="F36" i="3" s="1"/>
  <c r="G36" i="3" s="1"/>
  <c r="B75" i="2"/>
  <c r="F74" i="2"/>
  <c r="G72" i="2"/>
  <c r="C72" i="2"/>
  <c r="D72" i="2" s="1"/>
  <c r="E73" i="2" s="1"/>
  <c r="G69" i="1"/>
  <c r="F70" i="1"/>
  <c r="C65" i="3" l="1"/>
  <c r="I64" i="3"/>
  <c r="H37" i="3"/>
  <c r="J37" i="3" s="1"/>
  <c r="G73" i="2"/>
  <c r="C73" i="2"/>
  <c r="D73" i="2" s="1"/>
  <c r="E74" i="2" s="1"/>
  <c r="B76" i="2"/>
  <c r="F75" i="2"/>
  <c r="G70" i="1"/>
  <c r="F71" i="1" s="1"/>
  <c r="C66" i="3" l="1"/>
  <c r="I65" i="3"/>
  <c r="D37" i="3"/>
  <c r="H38" i="3" s="1"/>
  <c r="J38" i="3" s="1"/>
  <c r="E37" i="3"/>
  <c r="F37" i="3" s="1"/>
  <c r="G37" i="3" s="1"/>
  <c r="B77" i="2"/>
  <c r="F76" i="2"/>
  <c r="G74" i="2"/>
  <c r="C74" i="2"/>
  <c r="D74" i="2" s="1"/>
  <c r="E75" i="2" s="1"/>
  <c r="G71" i="1"/>
  <c r="F72" i="1" s="1"/>
  <c r="C67" i="3" l="1"/>
  <c r="I66" i="3"/>
  <c r="D38" i="3"/>
  <c r="G75" i="2"/>
  <c r="C75" i="2"/>
  <c r="D75" i="2" s="1"/>
  <c r="E76" i="2" s="1"/>
  <c r="B78" i="2"/>
  <c r="F77" i="2"/>
  <c r="G72" i="1"/>
  <c r="F73" i="1" s="1"/>
  <c r="C68" i="3" l="1"/>
  <c r="I67" i="3"/>
  <c r="E38" i="3"/>
  <c r="F38" i="3" s="1"/>
  <c r="G38" i="3" s="1"/>
  <c r="B79" i="2"/>
  <c r="F78" i="2"/>
  <c r="G76" i="2"/>
  <c r="C76" i="2"/>
  <c r="D76" i="2" s="1"/>
  <c r="E77" i="2" s="1"/>
  <c r="G73" i="1"/>
  <c r="F74" i="1"/>
  <c r="C69" i="3" l="1"/>
  <c r="I68" i="3"/>
  <c r="H39" i="3"/>
  <c r="J39" i="3" s="1"/>
  <c r="G77" i="2"/>
  <c r="C77" i="2"/>
  <c r="D77" i="2" s="1"/>
  <c r="E78" i="2" s="1"/>
  <c r="B80" i="2"/>
  <c r="F79" i="2"/>
  <c r="G74" i="1"/>
  <c r="F75" i="1"/>
  <c r="C70" i="3" l="1"/>
  <c r="I69" i="3"/>
  <c r="D39" i="3"/>
  <c r="E39" i="3"/>
  <c r="F39" i="3" s="1"/>
  <c r="G39" i="3" s="1"/>
  <c r="G78" i="2"/>
  <c r="C78" i="2"/>
  <c r="D78" i="2" s="1"/>
  <c r="E79" i="2" s="1"/>
  <c r="B81" i="2"/>
  <c r="F80" i="2"/>
  <c r="G75" i="1"/>
  <c r="F76" i="1" s="1"/>
  <c r="C71" i="3" l="1"/>
  <c r="I70" i="3"/>
  <c r="H40" i="3"/>
  <c r="J40" i="3" s="1"/>
  <c r="G79" i="2"/>
  <c r="C79" i="2"/>
  <c r="D79" i="2" s="1"/>
  <c r="E80" i="2" s="1"/>
  <c r="B82" i="2"/>
  <c r="F81" i="2"/>
  <c r="G76" i="1"/>
  <c r="F77" i="1"/>
  <c r="C72" i="3" l="1"/>
  <c r="I71" i="3"/>
  <c r="D40" i="3"/>
  <c r="E40" i="3" s="1"/>
  <c r="F40" i="3" s="1"/>
  <c r="G40" i="3" s="1"/>
  <c r="B83" i="2"/>
  <c r="F82" i="2"/>
  <c r="G80" i="2"/>
  <c r="C80" i="2"/>
  <c r="D80" i="2" s="1"/>
  <c r="E81" i="2" s="1"/>
  <c r="G77" i="1"/>
  <c r="F78" i="1"/>
  <c r="C73" i="3" l="1"/>
  <c r="I72" i="3"/>
  <c r="H41" i="3"/>
  <c r="J41" i="3" s="1"/>
  <c r="F83" i="2"/>
  <c r="B84" i="2"/>
  <c r="G81" i="2"/>
  <c r="C81" i="2"/>
  <c r="D81" i="2" s="1"/>
  <c r="E82" i="2" s="1"/>
  <c r="G78" i="1"/>
  <c r="F79" i="1" s="1"/>
  <c r="C74" i="3" l="1"/>
  <c r="I73" i="3"/>
  <c r="D41" i="3"/>
  <c r="E41" i="3" s="1"/>
  <c r="F41" i="3" s="1"/>
  <c r="G41" i="3" s="1"/>
  <c r="G82" i="2"/>
  <c r="C82" i="2"/>
  <c r="D82" i="2" s="1"/>
  <c r="E83" i="2" s="1"/>
  <c r="B85" i="2"/>
  <c r="F84" i="2"/>
  <c r="G79" i="1"/>
  <c r="F80" i="1" s="1"/>
  <c r="C75" i="3" l="1"/>
  <c r="I74" i="3"/>
  <c r="H42" i="3"/>
  <c r="J42" i="3" s="1"/>
  <c r="G83" i="2"/>
  <c r="C83" i="2"/>
  <c r="D83" i="2" s="1"/>
  <c r="E84" i="2" s="1"/>
  <c r="B86" i="2"/>
  <c r="F85" i="2"/>
  <c r="G80" i="1"/>
  <c r="F81" i="1"/>
  <c r="C76" i="3" l="1"/>
  <c r="I75" i="3"/>
  <c r="D42" i="3"/>
  <c r="C84" i="2"/>
  <c r="D84" i="2" s="1"/>
  <c r="E85" i="2" s="1"/>
  <c r="G84" i="2"/>
  <c r="B87" i="2"/>
  <c r="F86" i="2"/>
  <c r="G81" i="1"/>
  <c r="F82" i="1"/>
  <c r="C77" i="3" l="1"/>
  <c r="I76" i="3"/>
  <c r="E42" i="3"/>
  <c r="F42" i="3" s="1"/>
  <c r="G42" i="3" s="1"/>
  <c r="B88" i="2"/>
  <c r="F87" i="2"/>
  <c r="G85" i="2"/>
  <c r="C85" i="2"/>
  <c r="D85" i="2" s="1"/>
  <c r="E86" i="2" s="1"/>
  <c r="G82" i="1"/>
  <c r="F83" i="1" s="1"/>
  <c r="C78" i="3" l="1"/>
  <c r="I77" i="3"/>
  <c r="H43" i="3"/>
  <c r="J43" i="3" s="1"/>
  <c r="G86" i="2"/>
  <c r="C86" i="2"/>
  <c r="D86" i="2" s="1"/>
  <c r="E87" i="2" s="1"/>
  <c r="B89" i="2"/>
  <c r="F88" i="2"/>
  <c r="G83" i="1"/>
  <c r="F84" i="1" s="1"/>
  <c r="C79" i="3" l="1"/>
  <c r="I78" i="3"/>
  <c r="D43" i="3"/>
  <c r="E43" i="3"/>
  <c r="F43" i="3" s="1"/>
  <c r="G43" i="3" s="1"/>
  <c r="B90" i="2"/>
  <c r="F89" i="2"/>
  <c r="G87" i="2"/>
  <c r="C87" i="2"/>
  <c r="D87" i="2" s="1"/>
  <c r="E88" i="2" s="1"/>
  <c r="G84" i="1"/>
  <c r="F85" i="1"/>
  <c r="C80" i="3" l="1"/>
  <c r="I79" i="3"/>
  <c r="H44" i="3"/>
  <c r="J44" i="3" s="1"/>
  <c r="G88" i="2"/>
  <c r="C88" i="2"/>
  <c r="D88" i="2" s="1"/>
  <c r="E89" i="2" s="1"/>
  <c r="B91" i="2"/>
  <c r="F90" i="2"/>
  <c r="G85" i="1"/>
  <c r="F86" i="1"/>
  <c r="C81" i="3" l="1"/>
  <c r="I80" i="3"/>
  <c r="D44" i="3"/>
  <c r="G89" i="2"/>
  <c r="C89" i="2"/>
  <c r="D89" i="2" s="1"/>
  <c r="E90" i="2" s="1"/>
  <c r="B92" i="2"/>
  <c r="F91" i="2"/>
  <c r="G86" i="1"/>
  <c r="F87" i="1" s="1"/>
  <c r="C82" i="3" l="1"/>
  <c r="I81" i="3"/>
  <c r="E44" i="3"/>
  <c r="F44" i="3" s="1"/>
  <c r="G44" i="3" s="1"/>
  <c r="G90" i="2"/>
  <c r="C90" i="2"/>
  <c r="D90" i="2" s="1"/>
  <c r="E91" i="2" s="1"/>
  <c r="B93" i="2"/>
  <c r="F92" i="2"/>
  <c r="G87" i="1"/>
  <c r="F88" i="1" s="1"/>
  <c r="C83" i="3" l="1"/>
  <c r="I82" i="3"/>
  <c r="H45" i="3"/>
  <c r="J45" i="3" s="1"/>
  <c r="B94" i="2"/>
  <c r="F93" i="2"/>
  <c r="G91" i="2"/>
  <c r="C91" i="2"/>
  <c r="D91" i="2" s="1"/>
  <c r="E92" i="2" s="1"/>
  <c r="G88" i="1"/>
  <c r="F89" i="1"/>
  <c r="C84" i="3" l="1"/>
  <c r="I83" i="3"/>
  <c r="D45" i="3"/>
  <c r="E45" i="3"/>
  <c r="F45" i="3" s="1"/>
  <c r="G45" i="3" s="1"/>
  <c r="G92" i="2"/>
  <c r="C92" i="2"/>
  <c r="D92" i="2" s="1"/>
  <c r="E93" i="2" s="1"/>
  <c r="B95" i="2"/>
  <c r="F94" i="2"/>
  <c r="G89" i="1"/>
  <c r="F90" i="1"/>
  <c r="C85" i="3" l="1"/>
  <c r="I84" i="3"/>
  <c r="H46" i="3"/>
  <c r="J46" i="3" s="1"/>
  <c r="B96" i="2"/>
  <c r="F95" i="2"/>
  <c r="G93" i="2"/>
  <c r="C93" i="2"/>
  <c r="D93" i="2" s="1"/>
  <c r="E94" i="2" s="1"/>
  <c r="G90" i="1"/>
  <c r="F91" i="1" s="1"/>
  <c r="C86" i="3" l="1"/>
  <c r="I85" i="3"/>
  <c r="D46" i="3"/>
  <c r="E46" i="3" s="1"/>
  <c r="F46" i="3" s="1"/>
  <c r="G46" i="3" s="1"/>
  <c r="G94" i="2"/>
  <c r="C94" i="2"/>
  <c r="D94" i="2" s="1"/>
  <c r="E95" i="2" s="1"/>
  <c r="B97" i="2"/>
  <c r="F96" i="2"/>
  <c r="G91" i="1"/>
  <c r="F92" i="1" s="1"/>
  <c r="C87" i="3" l="1"/>
  <c r="I86" i="3"/>
  <c r="H47" i="3"/>
  <c r="J47" i="3" s="1"/>
  <c r="B98" i="2"/>
  <c r="F97" i="2"/>
  <c r="G95" i="2"/>
  <c r="C95" i="2"/>
  <c r="D95" i="2" s="1"/>
  <c r="E96" i="2" s="1"/>
  <c r="G92" i="1"/>
  <c r="F93" i="1"/>
  <c r="C88" i="3" l="1"/>
  <c r="I87" i="3"/>
  <c r="D47" i="3"/>
  <c r="E47" i="3" s="1"/>
  <c r="F47" i="3" s="1"/>
  <c r="G47" i="3" s="1"/>
  <c r="G96" i="2"/>
  <c r="C96" i="2"/>
  <c r="D96" i="2" s="1"/>
  <c r="E97" i="2" s="1"/>
  <c r="B99" i="2"/>
  <c r="F98" i="2"/>
  <c r="G93" i="1"/>
  <c r="F94" i="1"/>
  <c r="C89" i="3" l="1"/>
  <c r="I88" i="3"/>
  <c r="H48" i="3"/>
  <c r="J48" i="3" s="1"/>
  <c r="B100" i="2"/>
  <c r="F99" i="2"/>
  <c r="G97" i="2"/>
  <c r="C97" i="2"/>
  <c r="D97" i="2" s="1"/>
  <c r="E98" i="2" s="1"/>
  <c r="G94" i="1"/>
  <c r="F95" i="1" s="1"/>
  <c r="C90" i="3" l="1"/>
  <c r="I89" i="3"/>
  <c r="D48" i="3"/>
  <c r="E48" i="3" s="1"/>
  <c r="F48" i="3" s="1"/>
  <c r="G48" i="3" s="1"/>
  <c r="G98" i="2"/>
  <c r="C98" i="2"/>
  <c r="D98" i="2" s="1"/>
  <c r="E99" i="2" s="1"/>
  <c r="F100" i="2"/>
  <c r="B101" i="2"/>
  <c r="G95" i="1"/>
  <c r="F96" i="1" s="1"/>
  <c r="C91" i="3" l="1"/>
  <c r="I90" i="3"/>
  <c r="H49" i="3"/>
  <c r="J49" i="3" s="1"/>
  <c r="B102" i="2"/>
  <c r="F101" i="2"/>
  <c r="G99" i="2"/>
  <c r="C99" i="2"/>
  <c r="D99" i="2" s="1"/>
  <c r="E100" i="2" s="1"/>
  <c r="G96" i="1"/>
  <c r="F97" i="1"/>
  <c r="C92" i="3" l="1"/>
  <c r="I91" i="3"/>
  <c r="D49" i="3"/>
  <c r="E49" i="3" s="1"/>
  <c r="F49" i="3" s="1"/>
  <c r="G49" i="3" s="1"/>
  <c r="G100" i="2"/>
  <c r="C100" i="2"/>
  <c r="D100" i="2" s="1"/>
  <c r="E101" i="2" s="1"/>
  <c r="B103" i="2"/>
  <c r="F102" i="2"/>
  <c r="G97" i="1"/>
  <c r="F98" i="1"/>
  <c r="C93" i="3" l="1"/>
  <c r="I92" i="3"/>
  <c r="H50" i="3"/>
  <c r="J50" i="3" s="1"/>
  <c r="G101" i="2"/>
  <c r="C101" i="2"/>
  <c r="D101" i="2" s="1"/>
  <c r="E102" i="2" s="1"/>
  <c r="B104" i="2"/>
  <c r="F103" i="2"/>
  <c r="G98" i="1"/>
  <c r="F99" i="1"/>
  <c r="C94" i="3" l="1"/>
  <c r="I93" i="3"/>
  <c r="D50" i="3"/>
  <c r="G102" i="2"/>
  <c r="C102" i="2"/>
  <c r="D102" i="2" s="1"/>
  <c r="E103" i="2" s="1"/>
  <c r="B105" i="2"/>
  <c r="F104" i="2"/>
  <c r="G99" i="1"/>
  <c r="F100" i="1" s="1"/>
  <c r="C95" i="3" l="1"/>
  <c r="I94" i="3"/>
  <c r="E50" i="3"/>
  <c r="F50" i="3" s="1"/>
  <c r="G50" i="3" s="1"/>
  <c r="G103" i="2"/>
  <c r="C103" i="2"/>
  <c r="D103" i="2" s="1"/>
  <c r="E104" i="2" s="1"/>
  <c r="B106" i="2"/>
  <c r="F105" i="2"/>
  <c r="G100" i="1"/>
  <c r="F101" i="1"/>
  <c r="C96" i="3" l="1"/>
  <c r="I95" i="3"/>
  <c r="H51" i="3"/>
  <c r="J51" i="3" s="1"/>
  <c r="B107" i="2"/>
  <c r="F106" i="2"/>
  <c r="G104" i="2"/>
  <c r="C104" i="2"/>
  <c r="D104" i="2" s="1"/>
  <c r="E105" i="2" s="1"/>
  <c r="G101" i="1"/>
  <c r="F102" i="1"/>
  <c r="C97" i="3" l="1"/>
  <c r="I96" i="3"/>
  <c r="D51" i="3"/>
  <c r="E51" i="3" s="1"/>
  <c r="F51" i="3" s="1"/>
  <c r="G51" i="3" s="1"/>
  <c r="G105" i="2"/>
  <c r="C105" i="2"/>
  <c r="D105" i="2" s="1"/>
  <c r="E106" i="2" s="1"/>
  <c r="B108" i="2"/>
  <c r="F107" i="2"/>
  <c r="G102" i="1"/>
  <c r="F103" i="1" s="1"/>
  <c r="C98" i="3" l="1"/>
  <c r="I97" i="3"/>
  <c r="H52" i="3"/>
  <c r="J52" i="3" s="1"/>
  <c r="B109" i="2"/>
  <c r="F108" i="2"/>
  <c r="G106" i="2"/>
  <c r="C106" i="2"/>
  <c r="D106" i="2" s="1"/>
  <c r="E107" i="2" s="1"/>
  <c r="G103" i="1"/>
  <c r="F104" i="1" s="1"/>
  <c r="C99" i="3" l="1"/>
  <c r="I98" i="3"/>
  <c r="D52" i="3"/>
  <c r="G107" i="2"/>
  <c r="C107" i="2"/>
  <c r="D107" i="2" s="1"/>
  <c r="E108" i="2" s="1"/>
  <c r="B110" i="2"/>
  <c r="F109" i="2"/>
  <c r="G104" i="1"/>
  <c r="F105" i="1"/>
  <c r="C100" i="3" l="1"/>
  <c r="I99" i="3"/>
  <c r="E52" i="3"/>
  <c r="F52" i="3" s="1"/>
  <c r="G52" i="3" s="1"/>
  <c r="B111" i="2"/>
  <c r="F110" i="2"/>
  <c r="G108" i="2"/>
  <c r="C108" i="2"/>
  <c r="D108" i="2" s="1"/>
  <c r="E109" i="2" s="1"/>
  <c r="G105" i="1"/>
  <c r="F106" i="1"/>
  <c r="C101" i="3" l="1"/>
  <c r="I100" i="3"/>
  <c r="H53" i="3"/>
  <c r="J53" i="3" s="1"/>
  <c r="G109" i="2"/>
  <c r="C109" i="2"/>
  <c r="D109" i="2" s="1"/>
  <c r="E110" i="2" s="1"/>
  <c r="B112" i="2"/>
  <c r="F111" i="2"/>
  <c r="G106" i="1"/>
  <c r="F107" i="1" s="1"/>
  <c r="C102" i="3" l="1"/>
  <c r="I101" i="3"/>
  <c r="D53" i="3"/>
  <c r="E53" i="3" s="1"/>
  <c r="F53" i="3" s="1"/>
  <c r="G53" i="3" s="1"/>
  <c r="G110" i="2"/>
  <c r="C110" i="2"/>
  <c r="D110" i="2" s="1"/>
  <c r="E111" i="2" s="1"/>
  <c r="B113" i="2"/>
  <c r="F112" i="2"/>
  <c r="G107" i="1"/>
  <c r="F108" i="1" s="1"/>
  <c r="C103" i="3" l="1"/>
  <c r="I102" i="3"/>
  <c r="H54" i="3"/>
  <c r="J54" i="3" s="1"/>
  <c r="G111" i="2"/>
  <c r="C111" i="2"/>
  <c r="D111" i="2" s="1"/>
  <c r="E112" i="2" s="1"/>
  <c r="B114" i="2"/>
  <c r="F113" i="2"/>
  <c r="G108" i="1"/>
  <c r="F109" i="1"/>
  <c r="C104" i="3" l="1"/>
  <c r="I103" i="3"/>
  <c r="D54" i="3"/>
  <c r="E54" i="3" s="1"/>
  <c r="F54" i="3" s="1"/>
  <c r="G54" i="3" s="1"/>
  <c r="G112" i="2"/>
  <c r="C112" i="2"/>
  <c r="D112" i="2" s="1"/>
  <c r="E113" i="2" s="1"/>
  <c r="B115" i="2"/>
  <c r="F114" i="2"/>
  <c r="G109" i="1"/>
  <c r="F110" i="1"/>
  <c r="C105" i="3" l="1"/>
  <c r="I104" i="3"/>
  <c r="H55" i="3"/>
  <c r="J55" i="3" s="1"/>
  <c r="B116" i="2"/>
  <c r="F115" i="2"/>
  <c r="G113" i="2"/>
  <c r="C113" i="2"/>
  <c r="D113" i="2" s="1"/>
  <c r="E114" i="2" s="1"/>
  <c r="G110" i="1"/>
  <c r="F111" i="1" s="1"/>
  <c r="C106" i="3" l="1"/>
  <c r="I105" i="3"/>
  <c r="D55" i="3"/>
  <c r="G114" i="2"/>
  <c r="C114" i="2"/>
  <c r="D114" i="2" s="1"/>
  <c r="E115" i="2" s="1"/>
  <c r="B117" i="2"/>
  <c r="F116" i="2"/>
  <c r="G111" i="1"/>
  <c r="F112" i="1" s="1"/>
  <c r="C107" i="3" l="1"/>
  <c r="I106" i="3"/>
  <c r="E55" i="3"/>
  <c r="F55" i="3" s="1"/>
  <c r="G55" i="3" s="1"/>
  <c r="B118" i="2"/>
  <c r="F117" i="2"/>
  <c r="G115" i="2"/>
  <c r="C115" i="2"/>
  <c r="D115" i="2" s="1"/>
  <c r="E116" i="2" s="1"/>
  <c r="G112" i="1"/>
  <c r="F113" i="1"/>
  <c r="C108" i="3" l="1"/>
  <c r="I107" i="3"/>
  <c r="H56" i="3"/>
  <c r="J56" i="3" s="1"/>
  <c r="C116" i="2"/>
  <c r="D116" i="2" s="1"/>
  <c r="E117" i="2" s="1"/>
  <c r="G116" i="2"/>
  <c r="B119" i="2"/>
  <c r="F118" i="2"/>
  <c r="G113" i="1"/>
  <c r="F114" i="1"/>
  <c r="C109" i="3" l="1"/>
  <c r="I108" i="3"/>
  <c r="D56" i="3"/>
  <c r="E56" i="3" s="1"/>
  <c r="F56" i="3" s="1"/>
  <c r="G56" i="3" s="1"/>
  <c r="B120" i="2"/>
  <c r="F119" i="2"/>
  <c r="G117" i="2"/>
  <c r="C117" i="2"/>
  <c r="D117" i="2" s="1"/>
  <c r="E118" i="2" s="1"/>
  <c r="G114" i="1"/>
  <c r="F115" i="1" s="1"/>
  <c r="C110" i="3" l="1"/>
  <c r="I109" i="3"/>
  <c r="H57" i="3"/>
  <c r="J57" i="3" s="1"/>
  <c r="G118" i="2"/>
  <c r="C118" i="2"/>
  <c r="D118" i="2" s="1"/>
  <c r="E119" i="2" s="1"/>
  <c r="B121" i="2"/>
  <c r="F120" i="2"/>
  <c r="G115" i="1"/>
  <c r="F116" i="1" s="1"/>
  <c r="C111" i="3" l="1"/>
  <c r="I110" i="3"/>
  <c r="D57" i="3"/>
  <c r="E57" i="3" s="1"/>
  <c r="F57" i="3" s="1"/>
  <c r="G57" i="3" s="1"/>
  <c r="B122" i="2"/>
  <c r="F121" i="2"/>
  <c r="G119" i="2"/>
  <c r="C119" i="2"/>
  <c r="D119" i="2" s="1"/>
  <c r="E120" i="2" s="1"/>
  <c r="G116" i="1"/>
  <c r="F117" i="1"/>
  <c r="C112" i="3" l="1"/>
  <c r="I111" i="3"/>
  <c r="H58" i="3"/>
  <c r="J58" i="3" s="1"/>
  <c r="G120" i="2"/>
  <c r="C120" i="2"/>
  <c r="D120" i="2" s="1"/>
  <c r="E121" i="2" s="1"/>
  <c r="B123" i="2"/>
  <c r="F122" i="2"/>
  <c r="G117" i="1"/>
  <c r="F118" i="1"/>
  <c r="C113" i="3" l="1"/>
  <c r="I112" i="3"/>
  <c r="D58" i="3"/>
  <c r="B124" i="2"/>
  <c r="F123" i="2"/>
  <c r="G121" i="2"/>
  <c r="C121" i="2"/>
  <c r="D121" i="2" s="1"/>
  <c r="E122" i="2" s="1"/>
  <c r="G118" i="1"/>
  <c r="F119" i="1"/>
  <c r="C114" i="3" l="1"/>
  <c r="I113" i="3"/>
  <c r="E58" i="3"/>
  <c r="F58" i="3" s="1"/>
  <c r="G58" i="3" s="1"/>
  <c r="G122" i="2"/>
  <c r="C122" i="2"/>
  <c r="D122" i="2" s="1"/>
  <c r="E123" i="2" s="1"/>
  <c r="B125" i="2"/>
  <c r="F124" i="2"/>
  <c r="G119" i="1"/>
  <c r="F120" i="1" s="1"/>
  <c r="C115" i="3" l="1"/>
  <c r="I114" i="3"/>
  <c r="H59" i="3"/>
  <c r="J59" i="3" s="1"/>
  <c r="B126" i="2"/>
  <c r="F125" i="2"/>
  <c r="G123" i="2"/>
  <c r="C123" i="2"/>
  <c r="D123" i="2" s="1"/>
  <c r="E124" i="2" s="1"/>
  <c r="G120" i="1"/>
  <c r="F121" i="1"/>
  <c r="C116" i="3" l="1"/>
  <c r="I115" i="3"/>
  <c r="D59" i="3"/>
  <c r="E59" i="3" s="1"/>
  <c r="F59" i="3" s="1"/>
  <c r="G59" i="3" s="1"/>
  <c r="G124" i="2"/>
  <c r="C124" i="2"/>
  <c r="D124" i="2" s="1"/>
  <c r="E125" i="2" s="1"/>
  <c r="B127" i="2"/>
  <c r="F126" i="2"/>
  <c r="G121" i="1"/>
  <c r="F122" i="1"/>
  <c r="C117" i="3" l="1"/>
  <c r="I116" i="3"/>
  <c r="H60" i="3"/>
  <c r="J60" i="3" s="1"/>
  <c r="G125" i="2"/>
  <c r="C125" i="2"/>
  <c r="D125" i="2" s="1"/>
  <c r="E126" i="2" s="1"/>
  <c r="B128" i="2"/>
  <c r="F127" i="2"/>
  <c r="G122" i="1"/>
  <c r="F123" i="1" s="1"/>
  <c r="C118" i="3" l="1"/>
  <c r="I117" i="3"/>
  <c r="D60" i="3"/>
  <c r="B129" i="2"/>
  <c r="F128" i="2"/>
  <c r="G126" i="2"/>
  <c r="C126" i="2"/>
  <c r="D126" i="2" s="1"/>
  <c r="E127" i="2" s="1"/>
  <c r="G123" i="1"/>
  <c r="F124" i="1" s="1"/>
  <c r="C119" i="3" l="1"/>
  <c r="I118" i="3"/>
  <c r="E60" i="3"/>
  <c r="F60" i="3" s="1"/>
  <c r="G60" i="3" s="1"/>
  <c r="C127" i="2"/>
  <c r="D127" i="2" s="1"/>
  <c r="E128" i="2" s="1"/>
  <c r="G127" i="2"/>
  <c r="B130" i="2"/>
  <c r="F129" i="2"/>
  <c r="G124" i="1"/>
  <c r="F125" i="1"/>
  <c r="C120" i="3" l="1"/>
  <c r="I119" i="3"/>
  <c r="H61" i="3"/>
  <c r="J61" i="3" s="1"/>
  <c r="G128" i="2"/>
  <c r="C128" i="2"/>
  <c r="D128" i="2" s="1"/>
  <c r="E129" i="2" s="1"/>
  <c r="B131" i="2"/>
  <c r="F130" i="2"/>
  <c r="G125" i="1"/>
  <c r="F126" i="1" s="1"/>
  <c r="C121" i="3" l="1"/>
  <c r="I120" i="3"/>
  <c r="D61" i="3"/>
  <c r="E61" i="3" s="1"/>
  <c r="F61" i="3" s="1"/>
  <c r="G61" i="3" s="1"/>
  <c r="G129" i="2"/>
  <c r="C129" i="2"/>
  <c r="D129" i="2" s="1"/>
  <c r="E130" i="2" s="1"/>
  <c r="B132" i="2"/>
  <c r="F131" i="2"/>
  <c r="G126" i="1"/>
  <c r="F127" i="1" s="1"/>
  <c r="C122" i="3" l="1"/>
  <c r="I121" i="3"/>
  <c r="H62" i="3"/>
  <c r="J62" i="3" s="1"/>
  <c r="G130" i="2"/>
  <c r="C130" i="2"/>
  <c r="D130" i="2" s="1"/>
  <c r="E131" i="2" s="1"/>
  <c r="B133" i="2"/>
  <c r="F132" i="2"/>
  <c r="G127" i="1"/>
  <c r="F128" i="1" s="1"/>
  <c r="C123" i="3" l="1"/>
  <c r="I122" i="3"/>
  <c r="D62" i="3"/>
  <c r="E62" i="3" s="1"/>
  <c r="F62" i="3" s="1"/>
  <c r="G62" i="3" s="1"/>
  <c r="B134" i="2"/>
  <c r="F133" i="2"/>
  <c r="G131" i="2"/>
  <c r="C131" i="2"/>
  <c r="D131" i="2" s="1"/>
  <c r="E132" i="2" s="1"/>
  <c r="G128" i="1"/>
  <c r="F129" i="1"/>
  <c r="C124" i="3" l="1"/>
  <c r="I123" i="3"/>
  <c r="H63" i="3"/>
  <c r="J63" i="3" s="1"/>
  <c r="G132" i="2"/>
  <c r="C132" i="2"/>
  <c r="D132" i="2" s="1"/>
  <c r="E133" i="2" s="1"/>
  <c r="B135" i="2"/>
  <c r="F134" i="2"/>
  <c r="G129" i="1"/>
  <c r="F130" i="1"/>
  <c r="C125" i="3" l="1"/>
  <c r="I124" i="3"/>
  <c r="D63" i="3"/>
  <c r="E63" i="3" s="1"/>
  <c r="F63" i="3" s="1"/>
  <c r="G63" i="3" s="1"/>
  <c r="G133" i="2"/>
  <c r="C133" i="2"/>
  <c r="D133" i="2" s="1"/>
  <c r="E134" i="2" s="1"/>
  <c r="B136" i="2"/>
  <c r="F135" i="2"/>
  <c r="G130" i="1"/>
  <c r="F131" i="1" s="1"/>
  <c r="C126" i="3" l="1"/>
  <c r="I125" i="3"/>
  <c r="H64" i="3"/>
  <c r="J64" i="3" s="1"/>
  <c r="G134" i="2"/>
  <c r="C134" i="2"/>
  <c r="D134" i="2" s="1"/>
  <c r="E135" i="2" s="1"/>
  <c r="B137" i="2"/>
  <c r="F136" i="2"/>
  <c r="G131" i="1"/>
  <c r="F132" i="1" s="1"/>
  <c r="C127" i="3" l="1"/>
  <c r="I126" i="3"/>
  <c r="D64" i="3"/>
  <c r="E64" i="3"/>
  <c r="F64" i="3" s="1"/>
  <c r="G64" i="3" s="1"/>
  <c r="B138" i="2"/>
  <c r="F137" i="2"/>
  <c r="G135" i="2"/>
  <c r="C135" i="2"/>
  <c r="D135" i="2" s="1"/>
  <c r="E136" i="2" s="1"/>
  <c r="G132" i="1"/>
  <c r="F133" i="1"/>
  <c r="C128" i="3" l="1"/>
  <c r="I127" i="3"/>
  <c r="H65" i="3"/>
  <c r="J65" i="3" s="1"/>
  <c r="G136" i="2"/>
  <c r="C136" i="2"/>
  <c r="D136" i="2" s="1"/>
  <c r="E137" i="2" s="1"/>
  <c r="B139" i="2"/>
  <c r="F138" i="2"/>
  <c r="G133" i="1"/>
  <c r="F134" i="1"/>
  <c r="C129" i="3" l="1"/>
  <c r="I128" i="3"/>
  <c r="D65" i="3"/>
  <c r="E65" i="3" s="1"/>
  <c r="F65" i="3" s="1"/>
  <c r="G65" i="3" s="1"/>
  <c r="B140" i="2"/>
  <c r="F139" i="2"/>
  <c r="G137" i="2"/>
  <c r="C137" i="2"/>
  <c r="D137" i="2" s="1"/>
  <c r="E138" i="2" s="1"/>
  <c r="G134" i="1"/>
  <c r="F135" i="1"/>
  <c r="C130" i="3" l="1"/>
  <c r="I130" i="3" s="1"/>
  <c r="I129" i="3"/>
  <c r="H66" i="3"/>
  <c r="J66" i="3" s="1"/>
  <c r="G138" i="2"/>
  <c r="C138" i="2"/>
  <c r="D138" i="2" s="1"/>
  <c r="E139" i="2" s="1"/>
  <c r="B141" i="2"/>
  <c r="F140" i="2"/>
  <c r="G135" i="1"/>
  <c r="F136" i="1" s="1"/>
  <c r="D66" i="3" l="1"/>
  <c r="E66" i="3" s="1"/>
  <c r="F66" i="3" s="1"/>
  <c r="G66" i="3" s="1"/>
  <c r="G139" i="2"/>
  <c r="C139" i="2"/>
  <c r="D139" i="2" s="1"/>
  <c r="E140" i="2" s="1"/>
  <c r="B142" i="2"/>
  <c r="F141" i="2"/>
  <c r="G136" i="1"/>
  <c r="F137" i="1"/>
  <c r="H67" i="3" l="1"/>
  <c r="J67" i="3" s="1"/>
  <c r="B143" i="2"/>
  <c r="F142" i="2"/>
  <c r="G140" i="2"/>
  <c r="C140" i="2"/>
  <c r="G137" i="1"/>
  <c r="F138" i="1"/>
  <c r="D67" i="3" l="1"/>
  <c r="E67" i="3" s="1"/>
  <c r="F67" i="3" s="1"/>
  <c r="G67" i="3" s="1"/>
  <c r="D140" i="2"/>
  <c r="E141" i="2" s="1"/>
  <c r="B144" i="2"/>
  <c r="F144" i="2" s="1"/>
  <c r="F143" i="2"/>
  <c r="G138" i="1"/>
  <c r="F139" i="1" s="1"/>
  <c r="H68" i="3" l="1"/>
  <c r="J68" i="3" s="1"/>
  <c r="G141" i="2"/>
  <c r="C141" i="2"/>
  <c r="D141" i="2" s="1"/>
  <c r="E142" i="2" s="1"/>
  <c r="G139" i="1"/>
  <c r="F140" i="1" s="1"/>
  <c r="D68" i="3" l="1"/>
  <c r="C142" i="2"/>
  <c r="D142" i="2" s="1"/>
  <c r="E143" i="2" s="1"/>
  <c r="G142" i="2"/>
  <c r="G140" i="1"/>
  <c r="F141" i="1"/>
  <c r="E68" i="3" l="1"/>
  <c r="F68" i="3" s="1"/>
  <c r="G68" i="3" s="1"/>
  <c r="G143" i="2"/>
  <c r="C143" i="2"/>
  <c r="D143" i="2" s="1"/>
  <c r="E144" i="2" s="1"/>
  <c r="G141" i="1"/>
  <c r="F142" i="1"/>
  <c r="G142" i="1" s="1"/>
  <c r="H69" i="3" l="1"/>
  <c r="J69" i="3" s="1"/>
  <c r="G144" i="2"/>
  <c r="C144" i="2"/>
  <c r="D144" i="2" s="1"/>
  <c r="D69" i="3" l="1"/>
  <c r="E69" i="3" s="1"/>
  <c r="F69" i="3" s="1"/>
  <c r="G69" i="3" s="1"/>
  <c r="H70" i="3" l="1"/>
  <c r="J70" i="3" s="1"/>
  <c r="D70" i="3" l="1"/>
  <c r="E70" i="3" l="1"/>
  <c r="F70" i="3" s="1"/>
  <c r="G70" i="3" s="1"/>
  <c r="H71" i="3" l="1"/>
  <c r="J71" i="3" s="1"/>
  <c r="D71" i="3" l="1"/>
  <c r="E71" i="3" s="1"/>
  <c r="F71" i="3" s="1"/>
  <c r="G71" i="3" s="1"/>
  <c r="H72" i="3" l="1"/>
  <c r="J72" i="3" s="1"/>
  <c r="D72" i="3" l="1"/>
  <c r="E72" i="3" s="1"/>
  <c r="F72" i="3" s="1"/>
  <c r="G72" i="3" s="1"/>
  <c r="H73" i="3" l="1"/>
  <c r="J73" i="3" s="1"/>
  <c r="D73" i="3" l="1"/>
  <c r="E73" i="3" s="1"/>
  <c r="F73" i="3" s="1"/>
  <c r="G73" i="3" s="1"/>
  <c r="H74" i="3" l="1"/>
  <c r="J74" i="3" s="1"/>
  <c r="D74" i="3" l="1"/>
  <c r="E74" i="3" s="1"/>
  <c r="F74" i="3" s="1"/>
  <c r="G74" i="3" s="1"/>
  <c r="H75" i="3" l="1"/>
  <c r="J75" i="3" s="1"/>
  <c r="D75" i="3" l="1"/>
  <c r="E75" i="3" s="1"/>
  <c r="F75" i="3" s="1"/>
  <c r="G75" i="3" s="1"/>
  <c r="H76" i="3" l="1"/>
  <c r="J76" i="3" s="1"/>
  <c r="D76" i="3" l="1"/>
  <c r="E76" i="3" l="1"/>
  <c r="F76" i="3" s="1"/>
  <c r="G76" i="3" s="1"/>
  <c r="H77" i="3" l="1"/>
  <c r="J77" i="3" s="1"/>
  <c r="D77" i="3" l="1"/>
  <c r="E77" i="3" s="1"/>
  <c r="F77" i="3" s="1"/>
  <c r="G77" i="3" s="1"/>
  <c r="H78" i="3" l="1"/>
  <c r="J78" i="3" s="1"/>
  <c r="D78" i="3" l="1"/>
  <c r="E78" i="3" l="1"/>
  <c r="F78" i="3" s="1"/>
  <c r="G78" i="3" s="1"/>
  <c r="H79" i="3" l="1"/>
  <c r="J79" i="3" s="1"/>
  <c r="D79" i="3" l="1"/>
  <c r="E79" i="3" s="1"/>
  <c r="F79" i="3" s="1"/>
  <c r="G79" i="3" s="1"/>
  <c r="H80" i="3" l="1"/>
  <c r="J80" i="3" s="1"/>
  <c r="D80" i="3" l="1"/>
  <c r="E80" i="3" s="1"/>
  <c r="F80" i="3" s="1"/>
  <c r="G80" i="3" s="1"/>
  <c r="H81" i="3" l="1"/>
  <c r="J81" i="3" s="1"/>
  <c r="D81" i="3" l="1"/>
  <c r="E81" i="3" s="1"/>
  <c r="F81" i="3" s="1"/>
  <c r="G81" i="3" s="1"/>
  <c r="H82" i="3" l="1"/>
  <c r="J82" i="3" s="1"/>
  <c r="D82" i="3" l="1"/>
  <c r="E82" i="3" s="1"/>
  <c r="F82" i="3" s="1"/>
  <c r="G82" i="3" s="1"/>
  <c r="H83" i="3" l="1"/>
  <c r="J83" i="3" s="1"/>
  <c r="D83" i="3" l="1"/>
  <c r="E83" i="3" l="1"/>
  <c r="F83" i="3" s="1"/>
  <c r="G83" i="3" s="1"/>
  <c r="H84" i="3" l="1"/>
  <c r="J84" i="3" s="1"/>
  <c r="D84" i="3" l="1"/>
  <c r="E84" i="3" l="1"/>
  <c r="F84" i="3" s="1"/>
  <c r="G84" i="3" s="1"/>
  <c r="H85" i="3" l="1"/>
  <c r="J85" i="3" s="1"/>
  <c r="D85" i="3" l="1"/>
  <c r="E85" i="3" s="1"/>
  <c r="F85" i="3" s="1"/>
  <c r="G85" i="3" s="1"/>
  <c r="H86" i="3" l="1"/>
  <c r="J86" i="3" s="1"/>
  <c r="D86" i="3" l="1"/>
  <c r="E86" i="3" s="1"/>
  <c r="F86" i="3" s="1"/>
  <c r="G86" i="3" s="1"/>
  <c r="H87" i="3" l="1"/>
  <c r="J87" i="3" s="1"/>
  <c r="D87" i="3" l="1"/>
  <c r="E87" i="3" s="1"/>
  <c r="F87" i="3" s="1"/>
  <c r="G87" i="3" s="1"/>
  <c r="H88" i="3" l="1"/>
  <c r="J88" i="3" s="1"/>
  <c r="D88" i="3" l="1"/>
  <c r="E88" i="3" s="1"/>
  <c r="F88" i="3" s="1"/>
  <c r="G88" i="3" s="1"/>
  <c r="H89" i="3" l="1"/>
  <c r="J89" i="3" s="1"/>
  <c r="D89" i="3" l="1"/>
  <c r="E89" i="3" s="1"/>
  <c r="F89" i="3" s="1"/>
  <c r="G89" i="3" s="1"/>
  <c r="H90" i="3" l="1"/>
  <c r="J90" i="3" s="1"/>
  <c r="D90" i="3" l="1"/>
  <c r="E90" i="3" s="1"/>
  <c r="F90" i="3" s="1"/>
  <c r="G90" i="3" s="1"/>
  <c r="H91" i="3" l="1"/>
  <c r="J91" i="3" s="1"/>
  <c r="D91" i="3" l="1"/>
  <c r="E91" i="3" l="1"/>
  <c r="F91" i="3" s="1"/>
  <c r="G91" i="3" s="1"/>
  <c r="H92" i="3" l="1"/>
  <c r="J92" i="3" s="1"/>
  <c r="D92" i="3" l="1"/>
  <c r="E92" i="3" l="1"/>
  <c r="F92" i="3" s="1"/>
  <c r="G92" i="3" s="1"/>
  <c r="H93" i="3" l="1"/>
  <c r="J93" i="3" s="1"/>
  <c r="D93" i="3" l="1"/>
  <c r="E93" i="3" s="1"/>
  <c r="F93" i="3" s="1"/>
  <c r="G93" i="3" s="1"/>
  <c r="H94" i="3" l="1"/>
  <c r="J94" i="3" s="1"/>
  <c r="D94" i="3" l="1"/>
  <c r="E94" i="3" s="1"/>
  <c r="F94" i="3" s="1"/>
  <c r="G94" i="3" s="1"/>
  <c r="H95" i="3" l="1"/>
  <c r="J95" i="3" s="1"/>
  <c r="D95" i="3" l="1"/>
  <c r="E95" i="3" s="1"/>
  <c r="F95" i="3" s="1"/>
  <c r="G95" i="3" s="1"/>
  <c r="H96" i="3" l="1"/>
  <c r="J96" i="3" s="1"/>
  <c r="D96" i="3" l="1"/>
  <c r="E96" i="3" s="1"/>
  <c r="F96" i="3" s="1"/>
  <c r="G96" i="3" s="1"/>
  <c r="H97" i="3" l="1"/>
  <c r="J97" i="3" s="1"/>
  <c r="D97" i="3" l="1"/>
  <c r="E97" i="3" s="1"/>
  <c r="F97" i="3" s="1"/>
  <c r="G97" i="3" s="1"/>
  <c r="H98" i="3" l="1"/>
  <c r="J98" i="3" s="1"/>
  <c r="D98" i="3" l="1"/>
  <c r="E98" i="3" s="1"/>
  <c r="F98" i="3" s="1"/>
  <c r="G98" i="3" s="1"/>
  <c r="H99" i="3" l="1"/>
  <c r="J99" i="3" s="1"/>
  <c r="D99" i="3" l="1"/>
  <c r="E99" i="3" l="1"/>
  <c r="F99" i="3" s="1"/>
  <c r="G99" i="3" s="1"/>
  <c r="H100" i="3" l="1"/>
  <c r="J100" i="3" s="1"/>
  <c r="D100" i="3" l="1"/>
  <c r="E100" i="3" s="1"/>
  <c r="F100" i="3" s="1"/>
  <c r="G100" i="3" s="1"/>
  <c r="H101" i="3" l="1"/>
  <c r="J101" i="3" s="1"/>
  <c r="D101" i="3" l="1"/>
  <c r="E101" i="3" l="1"/>
  <c r="F101" i="3" s="1"/>
  <c r="G101" i="3" s="1"/>
  <c r="H102" i="3" l="1"/>
  <c r="J102" i="3" s="1"/>
  <c r="D102" i="3" l="1"/>
  <c r="E102" i="3" s="1"/>
  <c r="F102" i="3" s="1"/>
  <c r="G102" i="3" s="1"/>
  <c r="H103" i="3" l="1"/>
  <c r="J103" i="3" s="1"/>
  <c r="D103" i="3" l="1"/>
  <c r="E103" i="3" s="1"/>
  <c r="F103" i="3" s="1"/>
  <c r="G103" i="3" s="1"/>
  <c r="H104" i="3" l="1"/>
  <c r="J104" i="3" s="1"/>
  <c r="D104" i="3" l="1"/>
  <c r="E104" i="3" s="1"/>
  <c r="F104" i="3" s="1"/>
  <c r="G104" i="3" s="1"/>
  <c r="H105" i="3" l="1"/>
  <c r="J105" i="3" s="1"/>
  <c r="D105" i="3" l="1"/>
  <c r="E105" i="3" s="1"/>
  <c r="F105" i="3" s="1"/>
  <c r="G105" i="3" s="1"/>
  <c r="H106" i="3" l="1"/>
  <c r="J106" i="3" s="1"/>
  <c r="D106" i="3" l="1"/>
  <c r="E106" i="3" s="1"/>
  <c r="F106" i="3" s="1"/>
  <c r="G106" i="3" s="1"/>
  <c r="H107" i="3" l="1"/>
  <c r="J107" i="3" s="1"/>
  <c r="D107" i="3" l="1"/>
  <c r="E107" i="3" l="1"/>
  <c r="F107" i="3" s="1"/>
  <c r="G107" i="3" s="1"/>
  <c r="H108" i="3" l="1"/>
  <c r="J108" i="3" s="1"/>
  <c r="D108" i="3" l="1"/>
  <c r="E108" i="3" s="1"/>
  <c r="F108" i="3" s="1"/>
  <c r="G108" i="3" s="1"/>
  <c r="H109" i="3" l="1"/>
  <c r="J109" i="3" s="1"/>
  <c r="D109" i="3" l="1"/>
  <c r="E109" i="3" s="1"/>
  <c r="F109" i="3" s="1"/>
  <c r="G109" i="3" s="1"/>
  <c r="H110" i="3" l="1"/>
  <c r="J110" i="3" s="1"/>
  <c r="D110" i="3" l="1"/>
  <c r="E110" i="3" s="1"/>
  <c r="F110" i="3" s="1"/>
  <c r="G110" i="3" s="1"/>
  <c r="H111" i="3" l="1"/>
  <c r="J111" i="3" s="1"/>
  <c r="D111" i="3" l="1"/>
  <c r="E111" i="3" s="1"/>
  <c r="F111" i="3" s="1"/>
  <c r="G111" i="3" s="1"/>
  <c r="H112" i="3" l="1"/>
  <c r="J112" i="3" s="1"/>
  <c r="D112" i="3" l="1"/>
  <c r="E112" i="3" s="1"/>
  <c r="F112" i="3" s="1"/>
  <c r="G112" i="3" s="1"/>
  <c r="H113" i="3" l="1"/>
  <c r="J113" i="3" s="1"/>
  <c r="D113" i="3" l="1"/>
  <c r="E113" i="3" s="1"/>
  <c r="F113" i="3" s="1"/>
  <c r="G113" i="3" s="1"/>
  <c r="H114" i="3" l="1"/>
  <c r="J114" i="3" s="1"/>
  <c r="D114" i="3" l="1"/>
  <c r="E114" i="3" s="1"/>
  <c r="F114" i="3" s="1"/>
  <c r="G114" i="3" s="1"/>
  <c r="H115" i="3" l="1"/>
  <c r="J115" i="3" s="1"/>
  <c r="D115" i="3" l="1"/>
  <c r="E115" i="3" l="1"/>
  <c r="F115" i="3" s="1"/>
  <c r="G115" i="3" s="1"/>
  <c r="H116" i="3" l="1"/>
  <c r="J116" i="3" s="1"/>
  <c r="D116" i="3" l="1"/>
  <c r="E116" i="3" l="1"/>
  <c r="F116" i="3" s="1"/>
  <c r="G116" i="3" s="1"/>
  <c r="H117" i="3" l="1"/>
  <c r="J117" i="3" s="1"/>
  <c r="D117" i="3" l="1"/>
  <c r="E117" i="3" s="1"/>
  <c r="F117" i="3" s="1"/>
  <c r="G117" i="3" s="1"/>
  <c r="H118" i="3" l="1"/>
  <c r="J118" i="3" s="1"/>
  <c r="D118" i="3" l="1"/>
  <c r="E118" i="3" l="1"/>
  <c r="F118" i="3" s="1"/>
  <c r="G118" i="3" s="1"/>
  <c r="H119" i="3" l="1"/>
  <c r="J119" i="3" s="1"/>
  <c r="D119" i="3" l="1"/>
  <c r="E119" i="3" s="1"/>
  <c r="F119" i="3" s="1"/>
  <c r="G119" i="3" s="1"/>
  <c r="H120" i="3" l="1"/>
  <c r="J120" i="3" s="1"/>
  <c r="D120" i="3" l="1"/>
  <c r="E120" i="3" s="1"/>
  <c r="F120" i="3" s="1"/>
  <c r="G120" i="3" s="1"/>
  <c r="H121" i="3" l="1"/>
  <c r="J121" i="3" s="1"/>
  <c r="D121" i="3" l="1"/>
  <c r="E121" i="3" l="1"/>
  <c r="F121" i="3" s="1"/>
  <c r="G121" i="3" s="1"/>
  <c r="H122" i="3" l="1"/>
  <c r="J122" i="3" s="1"/>
  <c r="D122" i="3" l="1"/>
  <c r="E122" i="3" s="1"/>
  <c r="F122" i="3" s="1"/>
  <c r="G122" i="3" s="1"/>
  <c r="H123" i="3" l="1"/>
  <c r="J123" i="3" s="1"/>
  <c r="D123" i="3" l="1"/>
  <c r="E123" i="3" l="1"/>
  <c r="F123" i="3" s="1"/>
  <c r="G123" i="3" s="1"/>
  <c r="H124" i="3" l="1"/>
  <c r="J124" i="3" s="1"/>
  <c r="D124" i="3" l="1"/>
  <c r="E124" i="3" s="1"/>
  <c r="F124" i="3" s="1"/>
  <c r="G124" i="3" s="1"/>
  <c r="H125" i="3" l="1"/>
  <c r="J125" i="3" s="1"/>
  <c r="D125" i="3" l="1"/>
  <c r="E125" i="3" s="1"/>
  <c r="F125" i="3" s="1"/>
  <c r="G125" i="3" s="1"/>
  <c r="H126" i="3" l="1"/>
  <c r="J126" i="3" s="1"/>
  <c r="D126" i="3" l="1"/>
  <c r="E126" i="3" l="1"/>
  <c r="F126" i="3" s="1"/>
  <c r="G126" i="3" s="1"/>
  <c r="H127" i="3" l="1"/>
  <c r="J127" i="3" s="1"/>
  <c r="D127" i="3" l="1"/>
  <c r="E127" i="3" s="1"/>
  <c r="F127" i="3" s="1"/>
  <c r="G127" i="3" s="1"/>
  <c r="H128" i="3" l="1"/>
  <c r="J128" i="3" s="1"/>
  <c r="D128" i="3" l="1"/>
  <c r="E128" i="3" s="1"/>
  <c r="F128" i="3" s="1"/>
  <c r="G128" i="3" s="1"/>
  <c r="H129" i="3" l="1"/>
  <c r="J129" i="3" s="1"/>
  <c r="D129" i="3" l="1"/>
  <c r="E129" i="3" s="1"/>
  <c r="F129" i="3" s="1"/>
  <c r="G129" i="3" s="1"/>
  <c r="H130" i="3" l="1"/>
  <c r="J130" i="3" s="1"/>
  <c r="D130" i="3" l="1"/>
  <c r="E130" i="3" s="1"/>
  <c r="F130" i="3" s="1"/>
  <c r="G130" i="3" s="1"/>
</calcChain>
</file>

<file path=xl/sharedStrings.xml><?xml version="1.0" encoding="utf-8"?>
<sst xmlns="http://schemas.openxmlformats.org/spreadsheetml/2006/main" count="40" uniqueCount="21">
  <si>
    <t xml:space="preserve">Brenda Isabella Dias Souza </t>
  </si>
  <si>
    <t>t0=</t>
  </si>
  <si>
    <t>tn=</t>
  </si>
  <si>
    <t>y0=</t>
  </si>
  <si>
    <t>n=</t>
  </si>
  <si>
    <t>h=</t>
  </si>
  <si>
    <t>k=</t>
  </si>
  <si>
    <t>i</t>
  </si>
  <si>
    <t>ti</t>
  </si>
  <si>
    <t>yi(Numérico)</t>
  </si>
  <si>
    <t>y'</t>
  </si>
  <si>
    <t>a)</t>
  </si>
  <si>
    <t>yi (Analítico)</t>
  </si>
  <si>
    <t>K1</t>
  </si>
  <si>
    <t>K2</t>
  </si>
  <si>
    <t>Erro</t>
  </si>
  <si>
    <t>0=</t>
  </si>
  <si>
    <t xml:space="preserve">y (Numérico) </t>
  </si>
  <si>
    <t>y (analítico)</t>
  </si>
  <si>
    <t>K3</t>
  </si>
  <si>
    <t>K4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</si>
</sst>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0" borderId="2" xfId="0" applyBorder="1"/>
    <xf numFmtId="0" fontId="0" fillId="0" borderId="3" xfId="0" applyBorder="1"/>
    <xf numFmtId="0" fontId="0" fillId="4" borderId="1" xfId="0" applyFill="1" applyBorder="1"/>
    <xf numFmtId="0" fontId="0" fillId="0" borderId="0" xfId="0" applyAlignment="1">
      <alignment horizontal="right"/>
    </xf>
    <xf numFmtId="0" fontId="0" fillId="0" borderId="4" xfId="0" applyBorder="1"/>
    <xf numFmtId="0" fontId="0" fillId="5" borderId="1" xfId="0" applyFill="1" applyBorder="1"/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Nível</a:t>
            </a:r>
            <a:r>
              <a:rPr lang="pt-BR" baseline="0"/>
              <a:t> do tanque vs solução numérica e analítica</a:t>
            </a:r>
          </a:p>
          <a:p>
            <a:pPr>
              <a:defRPr/>
            </a:pPr>
            <a:endParaRPr lang="pt-BR"/>
          </a:p>
        </c:rich>
      </c:tx>
      <c:layout>
        <c:manualLayout>
          <c:xMode val="edge"/>
          <c:yMode val="edge"/>
          <c:x val="0.143973662981211"/>
          <c:y val="8.290020153887578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'Aula 15 - Euler'!$E$22:$E$134</c:f>
              <c:numCache>
                <c:formatCode>General</c:formatCode>
                <c:ptCount val="1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</c:numCache>
            </c:numRef>
          </c:xVal>
          <c:yVal>
            <c:numRef>
              <c:f>'Aula 15 - Euler'!$F$22:$F$134</c:f>
              <c:numCache>
                <c:formatCode>General</c:formatCode>
                <c:ptCount val="113"/>
                <c:pt idx="0">
                  <c:v>3</c:v>
                </c:pt>
                <c:pt idx="1">
                  <c:v>2.9480384757729339</c:v>
                </c:pt>
                <c:pt idx="2">
                  <c:v>2.8965289171629474</c:v>
                </c:pt>
                <c:pt idx="3">
                  <c:v>2.8454713415698323</c:v>
                </c:pt>
                <c:pt idx="4">
                  <c:v>2.7948657667048744</c:v>
                </c:pt>
                <c:pt idx="5">
                  <c:v>2.7447122105993063</c:v>
                </c:pt>
                <c:pt idx="6">
                  <c:v>2.6950106916130681</c:v>
                </c:pt>
                <c:pt idx="7">
                  <c:v>2.6457612284438947</c:v>
                </c:pt>
                <c:pt idx="8">
                  <c:v>2.5969638401367372</c:v>
                </c:pt>
                <c:pt idx="9">
                  <c:v>2.5486185460935413</c:v>
                </c:pt>
                <c:pt idx="10">
                  <c:v>2.5007253660833961</c:v>
                </c:pt>
                <c:pt idx="11">
                  <c:v>2.4532843202530703</c:v>
                </c:pt>
                <c:pt idx="12">
                  <c:v>2.4062954291379595</c:v>
                </c:pt>
                <c:pt idx="13">
                  <c:v>2.3597587136734561</c:v>
                </c:pt>
                <c:pt idx="14">
                  <c:v>2.3136741952067723</c:v>
                </c:pt>
                <c:pt idx="15">
                  <c:v>2.2680418955092323</c:v>
                </c:pt>
                <c:pt idx="16">
                  <c:v>2.2228618367890589</c:v>
                </c:pt>
                <c:pt idx="17">
                  <c:v>2.1781340417046806</c:v>
                </c:pt>
                <c:pt idx="18">
                  <c:v>2.1338585333785844</c:v>
                </c:pt>
                <c:pt idx="19">
                  <c:v>2.0900353354117458</c:v>
                </c:pt>
                <c:pt idx="20">
                  <c:v>2.0466644718986617</c:v>
                </c:pt>
                <c:pt idx="21">
                  <c:v>2.0037459674430216</c:v>
                </c:pt>
                <c:pt idx="22">
                  <c:v>1.9612798471740505</c:v>
                </c:pt>
                <c:pt idx="23">
                  <c:v>1.9192661367635588</c:v>
                </c:pt>
                <c:pt idx="24">
                  <c:v>1.8777048624437405</c:v>
                </c:pt>
                <c:pt idx="25">
                  <c:v>1.8365960510257566</c:v>
                </c:pt>
                <c:pt idx="26">
                  <c:v>1.795939729919154</c:v>
                </c:pt>
                <c:pt idx="27">
                  <c:v>1.7557359271521613</c:v>
                </c:pt>
                <c:pt idx="28">
                  <c:v>1.7159846713929159</c:v>
                </c:pt>
                <c:pt idx="29">
                  <c:v>1.676685991971673</c:v>
                </c:pt>
                <c:pt idx="30">
                  <c:v>1.6378399189040578</c:v>
                </c:pt>
                <c:pt idx="31">
                  <c:v>1.5994464829154196</c:v>
                </c:pt>
                <c:pt idx="32">
                  <c:v>1.5615057154663565</c:v>
                </c:pt>
                <c:pt idx="33">
                  <c:v>1.5240176487794797</c:v>
                </c:pt>
                <c:pt idx="34">
                  <c:v>1.4869823158674951</c:v>
                </c:pt>
                <c:pt idx="35">
                  <c:v>1.4503997505626842</c:v>
                </c:pt>
                <c:pt idx="36">
                  <c:v>1.414269987547873</c:v>
                </c:pt>
                <c:pt idx="37">
                  <c:v>1.3785930623889824</c:v>
                </c:pt>
                <c:pt idx="38">
                  <c:v>1.3433690115692642</c:v>
                </c:pt>
                <c:pt idx="39">
                  <c:v>1.308597872525334</c:v>
                </c:pt>
                <c:pt idx="40">
                  <c:v>1.2742796836851169</c:v>
                </c:pt>
                <c:pt idx="41">
                  <c:v>1.2404144845078404</c:v>
                </c:pt>
                <c:pt idx="42">
                  <c:v>1.2070023155262095</c:v>
                </c:pt>
                <c:pt idx="43">
                  <c:v>1.174043218390918</c:v>
                </c:pt>
                <c:pt idx="44">
                  <c:v>1.141537235917659</c:v>
                </c:pt>
                <c:pt idx="45">
                  <c:v>1.1094844121368141</c:v>
                </c:pt>
                <c:pt idx="46">
                  <c:v>1.077884792346014</c:v>
                </c:pt>
                <c:pt idx="47">
                  <c:v>1.0467384231657804</c:v>
                </c:pt>
                <c:pt idx="48">
                  <c:v>1.0160453525984812</c:v>
                </c:pt>
                <c:pt idx="49">
                  <c:v>0.98580563009084843</c:v>
                </c:pt>
                <c:pt idx="50">
                  <c:v>0.95601930660033074</c:v>
                </c:pt>
                <c:pt idx="51">
                  <c:v>0.9266864346655832</c:v>
                </c:pt>
                <c:pt idx="52">
                  <c:v>0.89780706848141933</c:v>
                </c:pt>
                <c:pt idx="53">
                  <c:v>0.86938126397858639</c:v>
                </c:pt>
                <c:pt idx="54">
                  <c:v>0.84140907890875805</c:v>
                </c:pt>
                <c:pt idx="55">
                  <c:v>0.81389057293517941</c:v>
                </c:pt>
                <c:pt idx="56">
                  <c:v>0.78682580772944266</c:v>
                </c:pt>
                <c:pt idx="57">
                  <c:v>0.76021484707492104</c:v>
                </c:pt>
                <c:pt idx="58">
                  <c:v>0.73405775697744591</c:v>
                </c:pt>
                <c:pt idx="59">
                  <c:v>0.70835460578387233</c:v>
                </c:pt>
                <c:pt idx="60">
                  <c:v>0.68310546430925012</c:v>
                </c:pt>
                <c:pt idx="61">
                  <c:v>0.65831040597339774</c:v>
                </c:pt>
                <c:pt idx="62">
                  <c:v>0.63396950694776477</c:v>
                </c:pt>
                <c:pt idx="63">
                  <c:v>0.61008284631357423</c:v>
                </c:pt>
                <c:pt idx="64">
                  <c:v>0.58665050623234849</c:v>
                </c:pt>
                <c:pt idx="65">
                  <c:v>0.56367257213005995</c:v>
                </c:pt>
                <c:pt idx="66">
                  <c:v>0.54114913289629607</c:v>
                </c:pt>
                <c:pt idx="67">
                  <c:v>0.51908028110000481</c:v>
                </c:pt>
                <c:pt idx="68">
                  <c:v>0.49746611322358625</c:v>
                </c:pt>
                <c:pt idx="69">
                  <c:v>0.47630672991732642</c:v>
                </c:pt>
                <c:pt idx="70">
                  <c:v>0.45560223627643787</c:v>
                </c:pt>
                <c:pt idx="71">
                  <c:v>0.43535274214328001</c:v>
                </c:pt>
                <c:pt idx="72">
                  <c:v>0.41555836243769306</c:v>
                </c:pt>
                <c:pt idx="73">
                  <c:v>0.39621921751880063</c:v>
                </c:pt>
                <c:pt idx="74">
                  <c:v>0.3773354335821284</c:v>
                </c:pt>
                <c:pt idx="75">
                  <c:v>0.3589071430964671</c:v>
                </c:pt>
                <c:pt idx="76">
                  <c:v>0.34093448528559173</c:v>
                </c:pt>
                <c:pt idx="77">
                  <c:v>0.32341760666076153</c:v>
                </c:pt>
                <c:pt idx="78">
                  <c:v>0.30635666161089148</c:v>
                </c:pt>
                <c:pt idx="79">
                  <c:v>0.28975181305844144</c:v>
                </c:pt>
                <c:pt idx="80">
                  <c:v>0.27360323319045932</c:v>
                </c:pt>
                <c:pt idx="81">
                  <c:v>0.25791110427589159</c:v>
                </c:pt>
                <c:pt idx="82">
                  <c:v>0.24267561958231185</c:v>
                </c:pt>
                <c:pt idx="83">
                  <c:v>0.22789698440770656</c:v>
                </c:pt>
                <c:pt idx="84">
                  <c:v>0.21357541724601173</c:v>
                </c:pt>
                <c:pt idx="85">
                  <c:v>0.19971115110887305</c:v>
                </c:pt>
                <c:pt idx="86">
                  <c:v>0.18630443503080285</c:v>
                </c:pt>
                <c:pt idx="87">
                  <c:v>0.17335553579080093</c:v>
                </c:pt>
                <c:pt idx="88">
                  <c:v>0.16086473989095049</c:v>
                </c:pt>
                <c:pt idx="89">
                  <c:v>0.14883235584198265</c:v>
                </c:pt>
                <c:pt idx="90">
                  <c:v>0.13725871681798574</c:v>
                </c:pt>
                <c:pt idx="91">
                  <c:v>0.12614418375823971</c:v>
                </c:pt>
                <c:pt idx="92">
                  <c:v>0.11548914901486999</c:v>
                </c:pt>
                <c:pt idx="93">
                  <c:v>0.10529404067246464</c:v>
                </c:pt>
                <c:pt idx="94">
                  <c:v>9.5559327702622224E-2</c:v>
                </c:pt>
                <c:pt idx="95">
                  <c:v>8.6285526166447316E-2</c:v>
                </c:pt>
                <c:pt idx="96">
                  <c:v>7.7473206747032092E-2</c:v>
                </c:pt>
                <c:pt idx="97">
                  <c:v>6.9123003990671686E-2</c:v>
                </c:pt>
                <c:pt idx="98">
                  <c:v>6.1235627773474709E-2</c:v>
                </c:pt>
                <c:pt idx="99">
                  <c:v>5.3811877710593606E-2</c:v>
                </c:pt>
                <c:pt idx="100">
                  <c:v>4.6852661523440468E-2</c:v>
                </c:pt>
                <c:pt idx="101">
                  <c:v>4.0359018834541086E-2</c:v>
                </c:pt>
                <c:pt idx="102">
                  <c:v>3.43321525716241E-2</c:v>
                </c:pt>
                <c:pt idx="103">
                  <c:v>2.8773471314845502E-2</c:v>
                </c:pt>
                <c:pt idx="104">
                  <c:v>2.3684647857172704E-2</c:v>
                </c:pt>
                <c:pt idx="105">
                  <c:v>1.9067702647247053E-2</c:v>
                </c:pt>
                <c:pt idx="106">
                  <c:v>1.4925127073703181E-2</c:v>
                </c:pt>
                <c:pt idx="107">
                  <c:v>1.1260073954533847E-2</c:v>
                </c:pt>
                <c:pt idx="108">
                  <c:v>8.0766690856740181E-3</c:v>
                </c:pt>
                <c:pt idx="109">
                  <c:v>5.3805603754943608E-3</c:v>
                </c:pt>
                <c:pt idx="110">
                  <c:v>3.1799912813859923E-3</c:v>
                </c:pt>
                <c:pt idx="111">
                  <c:v>1.4882489389332792E-3</c:v>
                </c:pt>
                <c:pt idx="112">
                  <c:v>3.3091405004417656E-4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59-4FE4-A349-58534A97C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535296"/>
        <c:axId val="717413328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'Aula 15 - Euler'!$E$22:$E$134</c:f>
              <c:numCache>
                <c:formatCode>General</c:formatCode>
                <c:ptCount val="1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</c:numCache>
            </c:numRef>
          </c:xVal>
          <c:yVal>
            <c:numRef>
              <c:f>'Aula 15 - Euler'!$I$22:$I$137</c:f>
              <c:numCache>
                <c:formatCode>General</c:formatCode>
                <c:ptCount val="116"/>
                <c:pt idx="0">
                  <c:v>3</c:v>
                </c:pt>
                <c:pt idx="1">
                  <c:v>2.9482634757729338</c:v>
                </c:pt>
                <c:pt idx="2">
                  <c:v>2.8969769515458674</c:v>
                </c:pt>
                <c:pt idx="3">
                  <c:v>2.8461404273188009</c:v>
                </c:pt>
                <c:pt idx="4">
                  <c:v>2.7957539030917347</c:v>
                </c:pt>
                <c:pt idx="5">
                  <c:v>2.7458173788646683</c:v>
                </c:pt>
                <c:pt idx="6">
                  <c:v>2.6963308546376021</c:v>
                </c:pt>
                <c:pt idx="7">
                  <c:v>2.6472943304105359</c:v>
                </c:pt>
                <c:pt idx="8">
                  <c:v>2.5987078061834694</c:v>
                </c:pt>
                <c:pt idx="9">
                  <c:v>2.5505712819564033</c:v>
                </c:pt>
                <c:pt idx="10">
                  <c:v>2.5028847577293369</c:v>
                </c:pt>
                <c:pt idx="11">
                  <c:v>2.4556482335022705</c:v>
                </c:pt>
                <c:pt idx="12">
                  <c:v>2.4088617092752043</c:v>
                </c:pt>
                <c:pt idx="13">
                  <c:v>2.3625251850481379</c:v>
                </c:pt>
                <c:pt idx="14">
                  <c:v>2.3166386608210718</c:v>
                </c:pt>
                <c:pt idx="15">
                  <c:v>2.2712021365940052</c:v>
                </c:pt>
                <c:pt idx="16">
                  <c:v>2.2262156123669392</c:v>
                </c:pt>
                <c:pt idx="17">
                  <c:v>2.1816790881398727</c:v>
                </c:pt>
                <c:pt idx="18">
                  <c:v>2.1375925639128064</c:v>
                </c:pt>
                <c:pt idx="19">
                  <c:v>2.09395603968574</c:v>
                </c:pt>
                <c:pt idx="20">
                  <c:v>2.0507695154586738</c:v>
                </c:pt>
                <c:pt idx="21">
                  <c:v>2.0080329912316075</c:v>
                </c:pt>
                <c:pt idx="22">
                  <c:v>1.965746467004541</c:v>
                </c:pt>
                <c:pt idx="23">
                  <c:v>1.9239099427774748</c:v>
                </c:pt>
                <c:pt idx="24">
                  <c:v>1.8825234185504085</c:v>
                </c:pt>
                <c:pt idx="25">
                  <c:v>1.8415868943233422</c:v>
                </c:pt>
                <c:pt idx="26">
                  <c:v>1.8011003700962758</c:v>
                </c:pt>
                <c:pt idx="27">
                  <c:v>1.7610638458692096</c:v>
                </c:pt>
                <c:pt idx="28">
                  <c:v>1.7214773216421433</c:v>
                </c:pt>
                <c:pt idx="29">
                  <c:v>1.682340797415077</c:v>
                </c:pt>
                <c:pt idx="30">
                  <c:v>1.6436542731880106</c:v>
                </c:pt>
                <c:pt idx="31">
                  <c:v>1.6054177489609445</c:v>
                </c:pt>
                <c:pt idx="32">
                  <c:v>1.5676312247338779</c:v>
                </c:pt>
                <c:pt idx="33">
                  <c:v>1.5302947005068117</c:v>
                </c:pt>
                <c:pt idx="34">
                  <c:v>1.4934081762797453</c:v>
                </c:pt>
                <c:pt idx="35">
                  <c:v>1.456971652052679</c:v>
                </c:pt>
                <c:pt idx="36">
                  <c:v>1.4209851278256127</c:v>
                </c:pt>
                <c:pt idx="37">
                  <c:v>1.3854486035985465</c:v>
                </c:pt>
                <c:pt idx="38">
                  <c:v>1.3503620793714801</c:v>
                </c:pt>
                <c:pt idx="39">
                  <c:v>1.315725555144414</c:v>
                </c:pt>
                <c:pt idx="40">
                  <c:v>1.2815390309173473</c:v>
                </c:pt>
                <c:pt idx="41">
                  <c:v>1.2478025066902814</c:v>
                </c:pt>
                <c:pt idx="42">
                  <c:v>1.2145159824632148</c:v>
                </c:pt>
                <c:pt idx="43">
                  <c:v>1.1816794582361485</c:v>
                </c:pt>
                <c:pt idx="44">
                  <c:v>1.1492929340090821</c:v>
                </c:pt>
                <c:pt idx="45">
                  <c:v>1.1173564097820159</c:v>
                </c:pt>
                <c:pt idx="46">
                  <c:v>1.0858698855549498</c:v>
                </c:pt>
                <c:pt idx="47">
                  <c:v>1.0548333613278833</c:v>
                </c:pt>
                <c:pt idx="48">
                  <c:v>1.0242468371008171</c:v>
                </c:pt>
                <c:pt idx="49">
                  <c:v>0.99411031287375051</c:v>
                </c:pt>
                <c:pt idx="50">
                  <c:v>0.96442378864668443</c:v>
                </c:pt>
                <c:pt idx="51">
                  <c:v>0.93518726441961775</c:v>
                </c:pt>
                <c:pt idx="52">
                  <c:v>0.90640074019255179</c:v>
                </c:pt>
                <c:pt idx="53">
                  <c:v>0.87806421596548567</c:v>
                </c:pt>
                <c:pt idx="54">
                  <c:v>0.85017769173841895</c:v>
                </c:pt>
                <c:pt idx="55">
                  <c:v>0.82274116751135296</c:v>
                </c:pt>
                <c:pt idx="56">
                  <c:v>0.79575464328428636</c:v>
                </c:pt>
                <c:pt idx="57">
                  <c:v>0.76921811905722004</c:v>
                </c:pt>
                <c:pt idx="58">
                  <c:v>0.74313159483015401</c:v>
                </c:pt>
                <c:pt idx="59">
                  <c:v>0.71749507060308737</c:v>
                </c:pt>
                <c:pt idx="60">
                  <c:v>0.69230854637602146</c:v>
                </c:pt>
                <c:pt idx="61">
                  <c:v>0.66757202214895495</c:v>
                </c:pt>
                <c:pt idx="62">
                  <c:v>0.64328549792188872</c:v>
                </c:pt>
                <c:pt idx="63">
                  <c:v>0.61944897369482188</c:v>
                </c:pt>
                <c:pt idx="64">
                  <c:v>0.59606244946775622</c:v>
                </c:pt>
                <c:pt idx="65">
                  <c:v>0.57312592524068995</c:v>
                </c:pt>
                <c:pt idx="66">
                  <c:v>0.55063940101362352</c:v>
                </c:pt>
                <c:pt idx="67">
                  <c:v>0.52860287678655737</c:v>
                </c:pt>
                <c:pt idx="68">
                  <c:v>0.50701635255949062</c:v>
                </c:pt>
                <c:pt idx="69">
                  <c:v>0.4858798283324246</c:v>
                </c:pt>
                <c:pt idx="70">
                  <c:v>0.46519330410535797</c:v>
                </c:pt>
                <c:pt idx="71">
                  <c:v>0.44495677987829207</c:v>
                </c:pt>
                <c:pt idx="72">
                  <c:v>0.42517025565122557</c:v>
                </c:pt>
                <c:pt idx="73">
                  <c:v>0.40583373142415891</c:v>
                </c:pt>
                <c:pt idx="74">
                  <c:v>0.38694720719709297</c:v>
                </c:pt>
                <c:pt idx="75">
                  <c:v>0.36851068297002643</c:v>
                </c:pt>
                <c:pt idx="76">
                  <c:v>0.35052415874296017</c:v>
                </c:pt>
                <c:pt idx="77">
                  <c:v>0.33298763451589375</c:v>
                </c:pt>
                <c:pt idx="78">
                  <c:v>0.31590111028882806</c:v>
                </c:pt>
                <c:pt idx="79">
                  <c:v>0.29926458606176176</c:v>
                </c:pt>
                <c:pt idx="80">
                  <c:v>0.28307806183469486</c:v>
                </c:pt>
                <c:pt idx="81">
                  <c:v>0.26734153760762824</c:v>
                </c:pt>
                <c:pt idx="82">
                  <c:v>0.2520550133805628</c:v>
                </c:pt>
                <c:pt idx="83">
                  <c:v>0.23721848915349586</c:v>
                </c:pt>
                <c:pt idx="84">
                  <c:v>0.22283196492642965</c:v>
                </c:pt>
                <c:pt idx="85">
                  <c:v>0.20889544069936372</c:v>
                </c:pt>
                <c:pt idx="86">
                  <c:v>0.19540891647229719</c:v>
                </c:pt>
                <c:pt idx="87">
                  <c:v>0.18237239224523094</c:v>
                </c:pt>
                <c:pt idx="88">
                  <c:v>0.16978586801816409</c:v>
                </c:pt>
                <c:pt idx="89">
                  <c:v>0.15764934379109841</c:v>
                </c:pt>
                <c:pt idx="90">
                  <c:v>0.14596281956403168</c:v>
                </c:pt>
                <c:pt idx="91">
                  <c:v>0.13472629533696523</c:v>
                </c:pt>
                <c:pt idx="92">
                  <c:v>0.12393977110989951</c:v>
                </c:pt>
                <c:pt idx="93">
                  <c:v>0.11360324688283274</c:v>
                </c:pt>
                <c:pt idx="94">
                  <c:v>0.1037167226557667</c:v>
                </c:pt>
                <c:pt idx="95">
                  <c:v>9.4280198428700057E-2</c:v>
                </c:pt>
                <c:pt idx="96">
                  <c:v>8.529367420163414E-2</c:v>
                </c:pt>
                <c:pt idx="97">
                  <c:v>7.6757149974567618E-2</c:v>
                </c:pt>
                <c:pt idx="98">
                  <c:v>6.8670625747500935E-2</c:v>
                </c:pt>
                <c:pt idx="99">
                  <c:v>6.1034101520435424E-2</c:v>
                </c:pt>
                <c:pt idx="100">
                  <c:v>5.3847577293368865E-2</c:v>
                </c:pt>
                <c:pt idx="101">
                  <c:v>4.7111053066302144E-2</c:v>
                </c:pt>
                <c:pt idx="102">
                  <c:v>4.0824528839235708E-2</c:v>
                </c:pt>
                <c:pt idx="103">
                  <c:v>3.4988004612169998E-2</c:v>
                </c:pt>
                <c:pt idx="104">
                  <c:v>2.960148038510324E-2</c:v>
                </c:pt>
                <c:pt idx="105">
                  <c:v>2.4664956158036766E-2</c:v>
                </c:pt>
                <c:pt idx="106">
                  <c:v>2.0178431930971019E-2</c:v>
                </c:pt>
                <c:pt idx="107">
                  <c:v>1.6141907703904668E-2</c:v>
                </c:pt>
                <c:pt idx="108">
                  <c:v>1.2555383476838156E-2</c:v>
                </c:pt>
                <c:pt idx="109">
                  <c:v>9.4188592497723711E-3</c:v>
                </c:pt>
                <c:pt idx="110">
                  <c:v>6.7323350227059819E-3</c:v>
                </c:pt>
                <c:pt idx="111">
                  <c:v>4.4958107956389881E-3</c:v>
                </c:pt>
                <c:pt idx="112">
                  <c:v>2.7092865685727219E-3</c:v>
                </c:pt>
                <c:pt idx="113">
                  <c:v>1.3727623415067391E-3</c:v>
                </c:pt>
                <c:pt idx="114">
                  <c:v>4.8623811444015175E-4</c:v>
                </c:pt>
                <c:pt idx="115">
                  <c:v>4.9713887373847854E-5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59-4FE4-A349-58534A97C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535296"/>
        <c:axId val="717413328"/>
      </c:scatterChart>
      <c:valAx>
        <c:axId val="81553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7413328"/>
        <c:crosses val="autoZero"/>
        <c:crossBetween val="midCat"/>
      </c:valAx>
      <c:valAx>
        <c:axId val="71741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535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'RK - 2'!$A$26:$A$144</c:f>
              <c:numCache>
                <c:formatCode>General</c:formatCode>
                <c:ptCount val="1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</c:numCache>
            </c:numRef>
          </c:xVal>
          <c:yVal>
            <c:numRef>
              <c:f>'RK - 2'!$F$26:$F$139</c:f>
              <c:numCache>
                <c:formatCode>General</c:formatCode>
                <c:ptCount val="113"/>
                <c:pt idx="0">
                  <c:v>3</c:v>
                </c:pt>
                <c:pt idx="1">
                  <c:v>2.9482634757729338</c:v>
                </c:pt>
                <c:pt idx="2">
                  <c:v>2.8969769515458674</c:v>
                </c:pt>
                <c:pt idx="3">
                  <c:v>2.8461404273188009</c:v>
                </c:pt>
                <c:pt idx="4">
                  <c:v>2.7957539030917347</c:v>
                </c:pt>
                <c:pt idx="5">
                  <c:v>2.7458173788646683</c:v>
                </c:pt>
                <c:pt idx="6">
                  <c:v>2.6963308546376021</c:v>
                </c:pt>
                <c:pt idx="7">
                  <c:v>2.6472943304105359</c:v>
                </c:pt>
                <c:pt idx="8">
                  <c:v>2.5505712819564033</c:v>
                </c:pt>
                <c:pt idx="9">
                  <c:v>2.5028847577293369</c:v>
                </c:pt>
                <c:pt idx="10">
                  <c:v>2.4556482335022705</c:v>
                </c:pt>
                <c:pt idx="11">
                  <c:v>2.4088617092752043</c:v>
                </c:pt>
                <c:pt idx="12">
                  <c:v>2.3625251850481379</c:v>
                </c:pt>
                <c:pt idx="13">
                  <c:v>2.3166386608210718</c:v>
                </c:pt>
                <c:pt idx="14">
                  <c:v>2.2712021365940052</c:v>
                </c:pt>
                <c:pt idx="15">
                  <c:v>2.2262156123669392</c:v>
                </c:pt>
                <c:pt idx="16">
                  <c:v>2.1816790881398727</c:v>
                </c:pt>
                <c:pt idx="17">
                  <c:v>2.1375925639128064</c:v>
                </c:pt>
                <c:pt idx="18">
                  <c:v>2.09395603968574</c:v>
                </c:pt>
                <c:pt idx="19">
                  <c:v>2.0507695154586738</c:v>
                </c:pt>
                <c:pt idx="20">
                  <c:v>2.0080329912316075</c:v>
                </c:pt>
                <c:pt idx="21">
                  <c:v>1.965746467004541</c:v>
                </c:pt>
                <c:pt idx="22">
                  <c:v>1.9239099427774748</c:v>
                </c:pt>
                <c:pt idx="23">
                  <c:v>1.8825234185504085</c:v>
                </c:pt>
                <c:pt idx="24">
                  <c:v>1.8415868943233422</c:v>
                </c:pt>
                <c:pt idx="25">
                  <c:v>1.8011003700962758</c:v>
                </c:pt>
                <c:pt idx="26">
                  <c:v>1.7610638458692096</c:v>
                </c:pt>
                <c:pt idx="27">
                  <c:v>1.7214773216421433</c:v>
                </c:pt>
                <c:pt idx="28">
                  <c:v>1.682340797415077</c:v>
                </c:pt>
                <c:pt idx="29">
                  <c:v>1.6436542731880106</c:v>
                </c:pt>
                <c:pt idx="30">
                  <c:v>1.6054177489609445</c:v>
                </c:pt>
                <c:pt idx="31">
                  <c:v>1.5676312247338779</c:v>
                </c:pt>
                <c:pt idx="32">
                  <c:v>1.5302947005068117</c:v>
                </c:pt>
                <c:pt idx="33">
                  <c:v>1.4934081762797453</c:v>
                </c:pt>
                <c:pt idx="34">
                  <c:v>1.456971652052679</c:v>
                </c:pt>
                <c:pt idx="35">
                  <c:v>1.4209851278256127</c:v>
                </c:pt>
                <c:pt idx="36">
                  <c:v>1.3854486035985465</c:v>
                </c:pt>
                <c:pt idx="37">
                  <c:v>1.3503620793714801</c:v>
                </c:pt>
                <c:pt idx="38">
                  <c:v>1.315725555144414</c:v>
                </c:pt>
                <c:pt idx="39">
                  <c:v>1.2815390309173473</c:v>
                </c:pt>
                <c:pt idx="40">
                  <c:v>1.2478025066902814</c:v>
                </c:pt>
                <c:pt idx="41">
                  <c:v>1.2145159824632148</c:v>
                </c:pt>
                <c:pt idx="42">
                  <c:v>1.1816794582361485</c:v>
                </c:pt>
                <c:pt idx="43">
                  <c:v>1.1492929340090821</c:v>
                </c:pt>
                <c:pt idx="44">
                  <c:v>1.1173564097820159</c:v>
                </c:pt>
                <c:pt idx="45">
                  <c:v>1.0858698855549498</c:v>
                </c:pt>
                <c:pt idx="46">
                  <c:v>1.0548333613278833</c:v>
                </c:pt>
                <c:pt idx="47">
                  <c:v>1.0242468371008171</c:v>
                </c:pt>
                <c:pt idx="48">
                  <c:v>0.99411031287375051</c:v>
                </c:pt>
                <c:pt idx="49">
                  <c:v>0.96442378864668443</c:v>
                </c:pt>
                <c:pt idx="50">
                  <c:v>0.93518726441961775</c:v>
                </c:pt>
                <c:pt idx="51">
                  <c:v>0.90640074019255179</c:v>
                </c:pt>
                <c:pt idx="52">
                  <c:v>0.87806421596548567</c:v>
                </c:pt>
                <c:pt idx="53">
                  <c:v>0.85017769173841895</c:v>
                </c:pt>
                <c:pt idx="54">
                  <c:v>0.82274116751135296</c:v>
                </c:pt>
                <c:pt idx="55">
                  <c:v>0.79575464328428636</c:v>
                </c:pt>
                <c:pt idx="56">
                  <c:v>0.76921811905722004</c:v>
                </c:pt>
                <c:pt idx="57">
                  <c:v>0.74313159483015401</c:v>
                </c:pt>
                <c:pt idx="58">
                  <c:v>0.71749507060308737</c:v>
                </c:pt>
                <c:pt idx="59">
                  <c:v>0.69230854637602146</c:v>
                </c:pt>
                <c:pt idx="60">
                  <c:v>0.66757202214895495</c:v>
                </c:pt>
                <c:pt idx="61">
                  <c:v>0.64328549792188872</c:v>
                </c:pt>
                <c:pt idx="62">
                  <c:v>0.61944897369482188</c:v>
                </c:pt>
                <c:pt idx="63">
                  <c:v>0.59606244946775622</c:v>
                </c:pt>
                <c:pt idx="64">
                  <c:v>0.57312592524068995</c:v>
                </c:pt>
                <c:pt idx="65">
                  <c:v>0.55063940101362352</c:v>
                </c:pt>
                <c:pt idx="66">
                  <c:v>0.52860287678655737</c:v>
                </c:pt>
                <c:pt idx="67">
                  <c:v>0.50701635255949062</c:v>
                </c:pt>
                <c:pt idx="68">
                  <c:v>0.4858798283324246</c:v>
                </c:pt>
                <c:pt idx="69">
                  <c:v>0.46519330410535797</c:v>
                </c:pt>
                <c:pt idx="70">
                  <c:v>0.44495677987829207</c:v>
                </c:pt>
                <c:pt idx="71">
                  <c:v>0.42517025565122557</c:v>
                </c:pt>
                <c:pt idx="72">
                  <c:v>0.40583373142415891</c:v>
                </c:pt>
                <c:pt idx="73">
                  <c:v>0.38694720719709297</c:v>
                </c:pt>
                <c:pt idx="74">
                  <c:v>0.36851068297002643</c:v>
                </c:pt>
                <c:pt idx="75">
                  <c:v>0.35052415874296017</c:v>
                </c:pt>
                <c:pt idx="76">
                  <c:v>0.33298763451589375</c:v>
                </c:pt>
                <c:pt idx="77">
                  <c:v>0.31590111028882806</c:v>
                </c:pt>
                <c:pt idx="78">
                  <c:v>0.29926458606176176</c:v>
                </c:pt>
                <c:pt idx="79">
                  <c:v>0.28307806183469486</c:v>
                </c:pt>
                <c:pt idx="80">
                  <c:v>0.26734153760762824</c:v>
                </c:pt>
                <c:pt idx="81">
                  <c:v>0.2520550133805628</c:v>
                </c:pt>
                <c:pt idx="82">
                  <c:v>0.23721848915349586</c:v>
                </c:pt>
                <c:pt idx="83">
                  <c:v>0.22283196492642965</c:v>
                </c:pt>
                <c:pt idx="84">
                  <c:v>0.20889544069936372</c:v>
                </c:pt>
                <c:pt idx="85">
                  <c:v>0.19540891647229719</c:v>
                </c:pt>
                <c:pt idx="86">
                  <c:v>0.18237239224523094</c:v>
                </c:pt>
                <c:pt idx="87">
                  <c:v>0.16978586801816409</c:v>
                </c:pt>
                <c:pt idx="88">
                  <c:v>0.15764934379109841</c:v>
                </c:pt>
                <c:pt idx="89">
                  <c:v>0.14596281956403168</c:v>
                </c:pt>
                <c:pt idx="90">
                  <c:v>0.13472629533696523</c:v>
                </c:pt>
                <c:pt idx="91">
                  <c:v>0.12393977110989951</c:v>
                </c:pt>
                <c:pt idx="92">
                  <c:v>0.11360324688283274</c:v>
                </c:pt>
                <c:pt idx="93">
                  <c:v>0.1037167226557667</c:v>
                </c:pt>
                <c:pt idx="94">
                  <c:v>9.4280198428700057E-2</c:v>
                </c:pt>
                <c:pt idx="95">
                  <c:v>8.529367420163414E-2</c:v>
                </c:pt>
                <c:pt idx="96">
                  <c:v>7.6757149974567618E-2</c:v>
                </c:pt>
                <c:pt idx="97">
                  <c:v>6.8670625747500935E-2</c:v>
                </c:pt>
                <c:pt idx="98">
                  <c:v>6.1034101520435424E-2</c:v>
                </c:pt>
                <c:pt idx="99">
                  <c:v>5.3847577293368865E-2</c:v>
                </c:pt>
                <c:pt idx="100">
                  <c:v>4.7111053066302144E-2</c:v>
                </c:pt>
                <c:pt idx="101">
                  <c:v>4.0824528839235708E-2</c:v>
                </c:pt>
                <c:pt idx="102">
                  <c:v>3.4988004612169998E-2</c:v>
                </c:pt>
                <c:pt idx="103">
                  <c:v>2.960148038510324E-2</c:v>
                </c:pt>
                <c:pt idx="104">
                  <c:v>2.4664956158036766E-2</c:v>
                </c:pt>
                <c:pt idx="105">
                  <c:v>2.0178431930971019E-2</c:v>
                </c:pt>
                <c:pt idx="106">
                  <c:v>1.6141907703904668E-2</c:v>
                </c:pt>
                <c:pt idx="107">
                  <c:v>1.2555383476838156E-2</c:v>
                </c:pt>
                <c:pt idx="108">
                  <c:v>9.4188592497723711E-3</c:v>
                </c:pt>
                <c:pt idx="109">
                  <c:v>6.7323350227059819E-3</c:v>
                </c:pt>
                <c:pt idx="110">
                  <c:v>4.4958107956389881E-3</c:v>
                </c:pt>
                <c:pt idx="111">
                  <c:v>2.7092865685727219E-3</c:v>
                </c:pt>
                <c:pt idx="112">
                  <c:v>1.3727623415067391E-3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BB-4752-8279-3CB70B612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450607"/>
        <c:axId val="947539327"/>
      </c:scatterChart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'RK - 2'!$A$26:$A$144</c:f>
              <c:numCache>
                <c:formatCode>General</c:formatCode>
                <c:ptCount val="1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</c:numCache>
            </c:numRef>
          </c:xVal>
          <c:yVal>
            <c:numRef>
              <c:f>'RK - 2'!$E$26:$E$139</c:f>
              <c:numCache>
                <c:formatCode>General</c:formatCode>
                <c:ptCount val="113"/>
                <c:pt idx="0">
                  <c:v>3</c:v>
                </c:pt>
                <c:pt idx="1">
                  <c:v>2.9482644585814737</c:v>
                </c:pt>
                <c:pt idx="2">
                  <c:v>2.8969789172387812</c:v>
                </c:pt>
                <c:pt idx="3">
                  <c:v>2.8461433759739529</c:v>
                </c:pt>
                <c:pt idx="4">
                  <c:v>2.7957578347890926</c:v>
                </c:pt>
                <c:pt idx="5">
                  <c:v>2.7458222936863796</c:v>
                </c:pt>
                <c:pt idx="6">
                  <c:v>2.6963367526680742</c:v>
                </c:pt>
                <c:pt idx="7">
                  <c:v>2.6473012117365196</c:v>
                </c:pt>
                <c:pt idx="8">
                  <c:v>2.5505801301434783</c:v>
                </c:pt>
                <c:pt idx="9">
                  <c:v>2.5028945894871333</c:v>
                </c:pt>
                <c:pt idx="10">
                  <c:v>2.4556590489278309</c:v>
                </c:pt>
                <c:pt idx="11">
                  <c:v>2.4088735084683961</c:v>
                </c:pt>
                <c:pt idx="12">
                  <c:v>2.3625379681117646</c:v>
                </c:pt>
                <c:pt idx="13">
                  <c:v>2.3166524278609884</c:v>
                </c:pt>
                <c:pt idx="14">
                  <c:v>2.2712168877192411</c:v>
                </c:pt>
                <c:pt idx="15">
                  <c:v>2.2262313476898248</c:v>
                </c:pt>
                <c:pt idx="16">
                  <c:v>2.1816958077761766</c:v>
                </c:pt>
                <c:pt idx="17">
                  <c:v>2.1376102679818745</c:v>
                </c:pt>
                <c:pt idx="18">
                  <c:v>2.0939747283106462</c:v>
                </c:pt>
                <c:pt idx="19">
                  <c:v>2.0507891887663758</c:v>
                </c:pt>
                <c:pt idx="20">
                  <c:v>2.0080536493531129</c:v>
                </c:pt>
                <c:pt idx="21">
                  <c:v>1.965768110075081</c:v>
                </c:pt>
                <c:pt idx="22">
                  <c:v>1.923932570936687</c:v>
                </c:pt>
                <c:pt idx="23">
                  <c:v>1.8825470319425317</c:v>
                </c:pt>
                <c:pt idx="24">
                  <c:v>1.8416114930974199</c:v>
                </c:pt>
                <c:pt idx="25">
                  <c:v>1.8011259544063725</c:v>
                </c:pt>
                <c:pt idx="26">
                  <c:v>1.7610904158746381</c:v>
                </c:pt>
                <c:pt idx="27">
                  <c:v>1.7215048775077071</c:v>
                </c:pt>
                <c:pt idx="28">
                  <c:v>1.6823693393113244</c:v>
                </c:pt>
                <c:pt idx="29">
                  <c:v>1.6436838012915054</c:v>
                </c:pt>
                <c:pt idx="30">
                  <c:v>1.6054482634545519</c:v>
                </c:pt>
                <c:pt idx="31">
                  <c:v>1.567662725807069</c:v>
                </c:pt>
                <c:pt idx="32">
                  <c:v>1.5303271883559835</c:v>
                </c:pt>
                <c:pt idx="33">
                  <c:v>1.4934416511085644</c:v>
                </c:pt>
                <c:pt idx="34">
                  <c:v>1.457006114072444</c:v>
                </c:pt>
                <c:pt idx="35">
                  <c:v>1.4210205772556403</c:v>
                </c:pt>
                <c:pt idx="36">
                  <c:v>1.3854850406665828</c:v>
                </c:pt>
                <c:pt idx="37">
                  <c:v>1.3503995043141379</c:v>
                </c:pt>
                <c:pt idx="38">
                  <c:v>1.3157639682076385</c:v>
                </c:pt>
                <c:pt idx="39">
                  <c:v>1.2815784323569153</c:v>
                </c:pt>
                <c:pt idx="40">
                  <c:v>1.2478428967723294</c:v>
                </c:pt>
                <c:pt idx="41">
                  <c:v>1.2145573614648093</c:v>
                </c:pt>
                <c:pt idx="42">
                  <c:v>1.1817218264458906</c:v>
                </c:pt>
                <c:pt idx="43">
                  <c:v>1.1493362917277576</c:v>
                </c:pt>
                <c:pt idx="44">
                  <c:v>1.1174007573232907</c:v>
                </c:pt>
                <c:pt idx="45">
                  <c:v>1.0859152232461162</c:v>
                </c:pt>
                <c:pt idx="46">
                  <c:v>1.0548796895106614</c:v>
                </c:pt>
                <c:pt idx="47">
                  <c:v>1.0242941561322139</c:v>
                </c:pt>
                <c:pt idx="48">
                  <c:v>0.99415862312698711</c:v>
                </c:pt>
                <c:pt idx="49">
                  <c:v>0.96447309051219143</c:v>
                </c:pt>
                <c:pt idx="50">
                  <c:v>0.93523755830611177</c:v>
                </c:pt>
                <c:pt idx="51">
                  <c:v>0.90645202652819301</c:v>
                </c:pt>
                <c:pt idx="52">
                  <c:v>0.87811649519913304</c:v>
                </c:pt>
                <c:pt idx="53">
                  <c:v>0.850230964340986</c:v>
                </c:pt>
                <c:pt idx="54">
                  <c:v>0.82279543397727473</c:v>
                </c:pt>
                <c:pt idx="55">
                  <c:v>0.79580990413311503</c:v>
                </c:pt>
                <c:pt idx="56">
                  <c:v>0.76927437483535333</c:v>
                </c:pt>
                <c:pt idx="57">
                  <c:v>0.74318884611271785</c:v>
                </c:pt>
                <c:pt idx="58">
                  <c:v>0.71755331799598665</c:v>
                </c:pt>
                <c:pt idx="59">
                  <c:v>0.69236779051817376</c:v>
                </c:pt>
                <c:pt idx="60">
                  <c:v>0.66763226371473583</c:v>
                </c:pt>
                <c:pt idx="61">
                  <c:v>0.64334673762380257</c:v>
                </c:pt>
                <c:pt idx="62">
                  <c:v>0.61951121228643313</c:v>
                </c:pt>
                <c:pt idx="63">
                  <c:v>0.59612568774690333</c:v>
                </c:pt>
                <c:pt idx="64">
                  <c:v>0.57319016405302647</c:v>
                </c:pt>
                <c:pt idx="65">
                  <c:v>0.5507046412565143</c:v>
                </c:pt>
                <c:pt idx="66">
                  <c:v>0.52866911941338213</c:v>
                </c:pt>
                <c:pt idx="67">
                  <c:v>0.50708359858440633</c:v>
                </c:pt>
                <c:pt idx="68">
                  <c:v>0.48594807883564106</c:v>
                </c:pt>
                <c:pt idx="69">
                  <c:v>0.46526256023900381</c:v>
                </c:pt>
                <c:pt idx="70">
                  <c:v>0.44502704287294059</c:v>
                </c:pt>
                <c:pt idx="71">
                  <c:v>0.42524152682318417</c:v>
                </c:pt>
                <c:pt idx="72">
                  <c:v>0.40590601218361999</c:v>
                </c:pt>
                <c:pt idx="73">
                  <c:v>0.38702049905727887</c:v>
                </c:pt>
                <c:pt idx="74">
                  <c:v>0.36858498755747832</c:v>
                </c:pt>
                <c:pt idx="75">
                  <c:v>0.35059947780913908</c:v>
                </c:pt>
                <c:pt idx="76">
                  <c:v>0.33306396995030918</c:v>
                </c:pt>
                <c:pt idx="77">
                  <c:v>0.31597846413393471</c:v>
                </c:pt>
                <c:pt idx="78">
                  <c:v>0.29934296052992504</c:v>
                </c:pt>
                <c:pt idx="79">
                  <c:v>0.28315745932757164</c:v>
                </c:pt>
                <c:pt idx="80">
                  <c:v>0.26742196073839242</c:v>
                </c:pt>
                <c:pt idx="81">
                  <c:v>0.25213646499949249</c:v>
                </c:pt>
                <c:pt idx="82">
                  <c:v>0.23730097237755365</c:v>
                </c:pt>
                <c:pt idx="83">
                  <c:v>0.22291548317359386</c:v>
                </c:pt>
                <c:pt idx="84">
                  <c:v>0.20897999772867676</c:v>
                </c:pt>
                <c:pt idx="85">
                  <c:v>0.19549451643079913</c:v>
                </c:pt>
                <c:pt idx="86">
                  <c:v>0.18245903972325053</c:v>
                </c:pt>
                <c:pt idx="87">
                  <c:v>0.16987356811482549</c:v>
                </c:pt>
                <c:pt idx="88">
                  <c:v>0.15773810219238535</c:v>
                </c:pt>
                <c:pt idx="89">
                  <c:v>0.14605264263642595</c:v>
                </c:pt>
                <c:pt idx="90">
                  <c:v>0.13481719024052469</c:v>
                </c:pt>
                <c:pt idx="91">
                  <c:v>0.12403174593584339</c:v>
                </c:pt>
                <c:pt idx="92">
                  <c:v>0.11369631082229006</c:v>
                </c:pt>
                <c:pt idx="93">
                  <c:v>0.10381088620854996</c:v>
                </c:pt>
                <c:pt idx="94">
                  <c:v>9.4375473664077433E-2</c:v>
                </c:pt>
                <c:pt idx="95">
                  <c:v>8.5390075087435235E-2</c:v>
                </c:pt>
                <c:pt idx="96">
                  <c:v>7.6854692797308152E-2</c:v>
                </c:pt>
                <c:pt idx="97">
                  <c:v>6.8769329655478897E-2</c:v>
                </c:pt>
                <c:pt idx="98">
                  <c:v>6.1133989235671531E-2</c:v>
                </c:pt>
                <c:pt idx="99">
                  <c:v>5.3948676059536814E-2</c:v>
                </c:pt>
                <c:pt idx="100">
                  <c:v>4.7213395933127164E-2</c:v>
                </c:pt>
                <c:pt idx="101">
                  <c:v>4.0928156437575032E-2</c:v>
                </c:pt>
                <c:pt idx="102">
                  <c:v>3.5092967663197534E-2</c:v>
                </c:pt>
                <c:pt idx="103">
                  <c:v>2.9707843340532194E-2</c:v>
                </c:pt>
                <c:pt idx="104">
                  <c:v>2.4772802643317271E-2</c:v>
                </c:pt>
                <c:pt idx="105">
                  <c:v>2.0287873179948693E-2</c:v>
                </c:pt>
                <c:pt idx="106">
                  <c:v>1.6253096199309883E-2</c:v>
                </c:pt>
                <c:pt idx="107">
                  <c:v>1.2668536190240949E-2</c:v>
                </c:pt>
                <c:pt idx="108">
                  <c:v>9.534299903047886E-3</c:v>
                </c:pt>
                <c:pt idx="109">
                  <c:v>6.8505776751010185E-3</c:v>
                </c:pt>
                <c:pt idx="110">
                  <c:v>4.6177449313990976E-3</c:v>
                </c:pt>
                <c:pt idx="111">
                  <c:v>2.8366587377533789E-3</c:v>
                </c:pt>
                <c:pt idx="112">
                  <c:v>1.5097948442669112E-3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BB-4752-8279-3CB70B612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450607"/>
        <c:axId val="947539327"/>
      </c:scatterChart>
      <c:valAx>
        <c:axId val="890450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7539327"/>
        <c:crosses val="autoZero"/>
        <c:crossBetween val="midCat"/>
      </c:valAx>
      <c:valAx>
        <c:axId val="94753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0450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'RK-4'!$B$15:$B$130</c:f>
              <c:numCache>
                <c:formatCode>General</c:formatCode>
                <c:ptCount val="1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</c:numCache>
            </c:numRef>
          </c:xVal>
          <c:yVal>
            <c:numRef>
              <c:f>'RK-4'!$I$15:$I$129</c:f>
              <c:numCache>
                <c:formatCode>General</c:formatCode>
                <c:ptCount val="115"/>
                <c:pt idx="0">
                  <c:v>3</c:v>
                </c:pt>
                <c:pt idx="1">
                  <c:v>2.9482634757729338</c:v>
                </c:pt>
                <c:pt idx="2">
                  <c:v>2.8969769515458674</c:v>
                </c:pt>
                <c:pt idx="3">
                  <c:v>2.8461404273188009</c:v>
                </c:pt>
                <c:pt idx="4">
                  <c:v>2.7957539030917347</c:v>
                </c:pt>
                <c:pt idx="5">
                  <c:v>2.7458173788646683</c:v>
                </c:pt>
                <c:pt idx="6">
                  <c:v>2.6963308546376021</c:v>
                </c:pt>
                <c:pt idx="7">
                  <c:v>2.6472943304105359</c:v>
                </c:pt>
                <c:pt idx="8">
                  <c:v>2.5987078061834694</c:v>
                </c:pt>
                <c:pt idx="9">
                  <c:v>2.5505712819564033</c:v>
                </c:pt>
                <c:pt idx="10">
                  <c:v>2.5028847577293369</c:v>
                </c:pt>
                <c:pt idx="11">
                  <c:v>2.4556482335022705</c:v>
                </c:pt>
                <c:pt idx="12">
                  <c:v>2.4088617092752043</c:v>
                </c:pt>
                <c:pt idx="13">
                  <c:v>2.3625251850481379</c:v>
                </c:pt>
                <c:pt idx="14">
                  <c:v>2.3166386608210718</c:v>
                </c:pt>
                <c:pt idx="15">
                  <c:v>2.2712021365940052</c:v>
                </c:pt>
                <c:pt idx="16">
                  <c:v>2.2262156123669392</c:v>
                </c:pt>
                <c:pt idx="17">
                  <c:v>2.1816790881398727</c:v>
                </c:pt>
                <c:pt idx="18">
                  <c:v>2.1375925639128064</c:v>
                </c:pt>
                <c:pt idx="19">
                  <c:v>2.09395603968574</c:v>
                </c:pt>
                <c:pt idx="20">
                  <c:v>2.0507695154586738</c:v>
                </c:pt>
                <c:pt idx="21">
                  <c:v>2.0080329912316075</c:v>
                </c:pt>
                <c:pt idx="22">
                  <c:v>1.965746467004541</c:v>
                </c:pt>
                <c:pt idx="23">
                  <c:v>1.9239099427774748</c:v>
                </c:pt>
                <c:pt idx="24">
                  <c:v>1.8825234185504085</c:v>
                </c:pt>
                <c:pt idx="25">
                  <c:v>1.8415868943233422</c:v>
                </c:pt>
                <c:pt idx="26">
                  <c:v>1.8011003700962758</c:v>
                </c:pt>
                <c:pt idx="27">
                  <c:v>1.7610638458692096</c:v>
                </c:pt>
                <c:pt idx="28">
                  <c:v>1.7214773216421433</c:v>
                </c:pt>
                <c:pt idx="29">
                  <c:v>1.682340797415077</c:v>
                </c:pt>
                <c:pt idx="30">
                  <c:v>1.6436542731880106</c:v>
                </c:pt>
                <c:pt idx="31">
                  <c:v>1.6054177489609445</c:v>
                </c:pt>
                <c:pt idx="32">
                  <c:v>1.5676312247338779</c:v>
                </c:pt>
                <c:pt idx="33">
                  <c:v>1.5302947005068117</c:v>
                </c:pt>
                <c:pt idx="34">
                  <c:v>1.4934081762797453</c:v>
                </c:pt>
                <c:pt idx="35">
                  <c:v>1.456971652052679</c:v>
                </c:pt>
                <c:pt idx="36">
                  <c:v>1.4209851278256127</c:v>
                </c:pt>
                <c:pt idx="37">
                  <c:v>1.3854486035985465</c:v>
                </c:pt>
                <c:pt idx="38">
                  <c:v>1.3503620793714801</c:v>
                </c:pt>
                <c:pt idx="39">
                  <c:v>1.315725555144414</c:v>
                </c:pt>
                <c:pt idx="40">
                  <c:v>1.2815390309173473</c:v>
                </c:pt>
                <c:pt idx="41">
                  <c:v>1.2478025066902814</c:v>
                </c:pt>
                <c:pt idx="42">
                  <c:v>1.2145159824632148</c:v>
                </c:pt>
                <c:pt idx="43">
                  <c:v>1.1816794582361485</c:v>
                </c:pt>
                <c:pt idx="44">
                  <c:v>1.1492929340090821</c:v>
                </c:pt>
                <c:pt idx="45">
                  <c:v>1.1173564097820159</c:v>
                </c:pt>
                <c:pt idx="46">
                  <c:v>1.0858698855549498</c:v>
                </c:pt>
                <c:pt idx="47">
                  <c:v>1.0548333613278833</c:v>
                </c:pt>
                <c:pt idx="48">
                  <c:v>1.0242468371008171</c:v>
                </c:pt>
                <c:pt idx="49">
                  <c:v>0.99411031287375051</c:v>
                </c:pt>
                <c:pt idx="50">
                  <c:v>0.96442378864668443</c:v>
                </c:pt>
                <c:pt idx="51">
                  <c:v>0.93518726441961775</c:v>
                </c:pt>
                <c:pt idx="52">
                  <c:v>0.90640074019255179</c:v>
                </c:pt>
                <c:pt idx="53">
                  <c:v>0.87806421596548567</c:v>
                </c:pt>
                <c:pt idx="54">
                  <c:v>0.85017769173841895</c:v>
                </c:pt>
                <c:pt idx="55">
                  <c:v>0.82274116751135296</c:v>
                </c:pt>
                <c:pt idx="56">
                  <c:v>0.79575464328428636</c:v>
                </c:pt>
                <c:pt idx="57">
                  <c:v>0.76921811905722004</c:v>
                </c:pt>
                <c:pt idx="58">
                  <c:v>0.74313159483015401</c:v>
                </c:pt>
                <c:pt idx="59">
                  <c:v>0.71749507060308737</c:v>
                </c:pt>
                <c:pt idx="60">
                  <c:v>0.69230854637602146</c:v>
                </c:pt>
                <c:pt idx="61">
                  <c:v>0.66757202214895495</c:v>
                </c:pt>
                <c:pt idx="62">
                  <c:v>0.64328549792188872</c:v>
                </c:pt>
                <c:pt idx="63">
                  <c:v>0.61944897369482188</c:v>
                </c:pt>
                <c:pt idx="64">
                  <c:v>0.59606244946775622</c:v>
                </c:pt>
                <c:pt idx="65">
                  <c:v>0.57312592524068995</c:v>
                </c:pt>
                <c:pt idx="66">
                  <c:v>0.55063940101362352</c:v>
                </c:pt>
                <c:pt idx="67">
                  <c:v>0.52860287678655737</c:v>
                </c:pt>
                <c:pt idx="68">
                  <c:v>0.50701635255949062</c:v>
                </c:pt>
                <c:pt idx="69">
                  <c:v>0.4858798283324246</c:v>
                </c:pt>
                <c:pt idx="70">
                  <c:v>0.46519330410535797</c:v>
                </c:pt>
                <c:pt idx="71">
                  <c:v>0.44495677987829207</c:v>
                </c:pt>
                <c:pt idx="72">
                  <c:v>0.42517025565122557</c:v>
                </c:pt>
                <c:pt idx="73">
                  <c:v>0.40583373142415891</c:v>
                </c:pt>
                <c:pt idx="74">
                  <c:v>0.38694720719709297</c:v>
                </c:pt>
                <c:pt idx="75">
                  <c:v>0.36851068297002643</c:v>
                </c:pt>
                <c:pt idx="76">
                  <c:v>0.35052415874296017</c:v>
                </c:pt>
                <c:pt idx="77">
                  <c:v>0.33298763451589375</c:v>
                </c:pt>
                <c:pt idx="78">
                  <c:v>0.31590111028882806</c:v>
                </c:pt>
                <c:pt idx="79">
                  <c:v>0.29926458606176176</c:v>
                </c:pt>
                <c:pt idx="80">
                  <c:v>0.28307806183469486</c:v>
                </c:pt>
                <c:pt idx="81">
                  <c:v>0.26734153760762824</c:v>
                </c:pt>
                <c:pt idx="82">
                  <c:v>0.2520550133805628</c:v>
                </c:pt>
                <c:pt idx="83">
                  <c:v>0.23721848915349586</c:v>
                </c:pt>
                <c:pt idx="84">
                  <c:v>0.22283196492642965</c:v>
                </c:pt>
                <c:pt idx="85">
                  <c:v>0.20889544069936372</c:v>
                </c:pt>
                <c:pt idx="86">
                  <c:v>0.19540891647229719</c:v>
                </c:pt>
                <c:pt idx="87">
                  <c:v>0.18237239224523094</c:v>
                </c:pt>
                <c:pt idx="88">
                  <c:v>0.16978586801816409</c:v>
                </c:pt>
                <c:pt idx="89">
                  <c:v>0.15764934379109841</c:v>
                </c:pt>
                <c:pt idx="90">
                  <c:v>0.14596281956403168</c:v>
                </c:pt>
                <c:pt idx="91">
                  <c:v>0.13472629533696523</c:v>
                </c:pt>
                <c:pt idx="92">
                  <c:v>0.12393977110989951</c:v>
                </c:pt>
                <c:pt idx="93">
                  <c:v>0.11360324688283274</c:v>
                </c:pt>
                <c:pt idx="94">
                  <c:v>0.1037167226557667</c:v>
                </c:pt>
                <c:pt idx="95">
                  <c:v>9.4280198428700057E-2</c:v>
                </c:pt>
                <c:pt idx="96">
                  <c:v>8.529367420163414E-2</c:v>
                </c:pt>
                <c:pt idx="97">
                  <c:v>7.6757149974567618E-2</c:v>
                </c:pt>
                <c:pt idx="98">
                  <c:v>6.8670625747500935E-2</c:v>
                </c:pt>
                <c:pt idx="99">
                  <c:v>6.1034101520435424E-2</c:v>
                </c:pt>
                <c:pt idx="100">
                  <c:v>5.3847577293368865E-2</c:v>
                </c:pt>
                <c:pt idx="101">
                  <c:v>4.7111053066302144E-2</c:v>
                </c:pt>
                <c:pt idx="102">
                  <c:v>4.0824528839235708E-2</c:v>
                </c:pt>
                <c:pt idx="103">
                  <c:v>3.4988004612169998E-2</c:v>
                </c:pt>
                <c:pt idx="104">
                  <c:v>2.960148038510324E-2</c:v>
                </c:pt>
                <c:pt idx="105">
                  <c:v>2.4664956158036766E-2</c:v>
                </c:pt>
                <c:pt idx="106">
                  <c:v>2.0178431930971019E-2</c:v>
                </c:pt>
                <c:pt idx="107">
                  <c:v>1.6141907703904668E-2</c:v>
                </c:pt>
                <c:pt idx="108">
                  <c:v>1.2555383476838156E-2</c:v>
                </c:pt>
                <c:pt idx="109">
                  <c:v>9.4188592497723711E-3</c:v>
                </c:pt>
                <c:pt idx="110">
                  <c:v>6.7323350227059819E-3</c:v>
                </c:pt>
                <c:pt idx="111">
                  <c:v>4.4958107956389881E-3</c:v>
                </c:pt>
                <c:pt idx="112">
                  <c:v>2.7092865685727219E-3</c:v>
                </c:pt>
                <c:pt idx="113">
                  <c:v>1.3727623415067391E-3</c:v>
                </c:pt>
                <c:pt idx="114">
                  <c:v>4.8623811444015175E-4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31-431A-931E-B8289F745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95792"/>
        <c:axId val="186222256"/>
      </c:scatterChar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Pt>
            <c:idx val="89"/>
            <c:marker>
              <c:symbol val="circle"/>
              <c:size val="5"/>
              <c:spPr>
                <a:noFill/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431-431A-931E-B8289F7459AE}"/>
              </c:ext>
            </c:extLst>
          </c:dPt>
          <c:xVal>
            <c:numRef>
              <c:f>'RK-4'!$B$15:$B$130</c:f>
              <c:numCache>
                <c:formatCode>General</c:formatCode>
                <c:ptCount val="1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</c:numCache>
            </c:numRef>
          </c:xVal>
          <c:yVal>
            <c:numRef>
              <c:f>'RK-4'!$H$15:$H$129</c:f>
              <c:numCache>
                <c:formatCode>General</c:formatCode>
                <c:ptCount val="115"/>
                <c:pt idx="0">
                  <c:v>3</c:v>
                </c:pt>
                <c:pt idx="1">
                  <c:v>2.948263475780672</c:v>
                </c:pt>
                <c:pt idx="2">
                  <c:v>2.896976951561482</c:v>
                </c:pt>
                <c:pt idx="3">
                  <c:v>2.8461404273424353</c:v>
                </c:pt>
                <c:pt idx="4">
                  <c:v>2.7957539031235368</c:v>
                </c:pt>
                <c:pt idx="5">
                  <c:v>2.7458173789047917</c:v>
                </c:pt>
                <c:pt idx="6">
                  <c:v>2.6963308546862059</c:v>
                </c:pt>
                <c:pt idx="7">
                  <c:v>2.6472943304677856</c:v>
                </c:pt>
                <c:pt idx="8">
                  <c:v>2.5987078062495366</c:v>
                </c:pt>
                <c:pt idx="9">
                  <c:v>2.5505712820314654</c:v>
                </c:pt>
                <c:pt idx="10">
                  <c:v>2.5028847578135789</c:v>
                </c:pt>
                <c:pt idx="11">
                  <c:v>2.4556482335958845</c:v>
                </c:pt>
                <c:pt idx="12">
                  <c:v>2.4088617093783893</c:v>
                </c:pt>
                <c:pt idx="13">
                  <c:v>2.3625251851611013</c:v>
                </c:pt>
                <c:pt idx="14">
                  <c:v>2.3166386609440286</c:v>
                </c:pt>
                <c:pt idx="15">
                  <c:v>2.27120213672718</c:v>
                </c:pt>
                <c:pt idx="16">
                  <c:v>2.2262156125105648</c:v>
                </c:pt>
                <c:pt idx="17">
                  <c:v>2.1816790882941923</c:v>
                </c:pt>
                <c:pt idx="18">
                  <c:v>2.1375925640780724</c:v>
                </c:pt>
                <c:pt idx="19">
                  <c:v>2.0939560398622157</c:v>
                </c:pt>
                <c:pt idx="20">
                  <c:v>2.0507695156466337</c:v>
                </c:pt>
                <c:pt idx="21">
                  <c:v>2.0080329914313375</c:v>
                </c:pt>
                <c:pt idx="22">
                  <c:v>1.9657464672163401</c:v>
                </c:pt>
                <c:pt idx="23">
                  <c:v>1.9239099430016542</c:v>
                </c:pt>
                <c:pt idx="24">
                  <c:v>1.8825234187872935</c:v>
                </c:pt>
                <c:pt idx="25">
                  <c:v>1.8415868945732725</c:v>
                </c:pt>
                <c:pt idx="26">
                  <c:v>1.8011003703596067</c:v>
                </c:pt>
                <c:pt idx="27">
                  <c:v>1.7610638461463122</c:v>
                </c:pt>
                <c:pt idx="28">
                  <c:v>1.7214773219334063</c:v>
                </c:pt>
                <c:pt idx="29">
                  <c:v>1.6823407977209071</c:v>
                </c:pt>
                <c:pt idx="30">
                  <c:v>1.6436542735088335</c:v>
                </c:pt>
                <c:pt idx="31">
                  <c:v>1.6054177492972064</c:v>
                </c:pt>
                <c:pt idx="32">
                  <c:v>1.5676312250860469</c:v>
                </c:pt>
                <c:pt idx="33">
                  <c:v>1.5302947008753782</c:v>
                </c:pt>
                <c:pt idx="34">
                  <c:v>1.4934081766652245</c:v>
                </c:pt>
                <c:pt idx="35">
                  <c:v>1.4569716524556118</c:v>
                </c:pt>
                <c:pt idx="36">
                  <c:v>1.4209851282465675</c:v>
                </c:pt>
                <c:pt idx="37">
                  <c:v>1.3854486040381211</c:v>
                </c:pt>
                <c:pt idx="38">
                  <c:v>1.3503620798303035</c:v>
                </c:pt>
                <c:pt idx="39">
                  <c:v>1.3157255556231482</c:v>
                </c:pt>
                <c:pt idx="40">
                  <c:v>1.2815390314166906</c:v>
                </c:pt>
                <c:pt idx="41">
                  <c:v>1.2478025072109684</c:v>
                </c:pt>
                <c:pt idx="42">
                  <c:v>1.2145159830060224</c:v>
                </c:pt>
                <c:pt idx="43">
                  <c:v>1.1816794588018957</c:v>
                </c:pt>
                <c:pt idx="44">
                  <c:v>1.1492929345986347</c:v>
                </c:pt>
                <c:pt idx="45">
                  <c:v>1.1173564103962892</c:v>
                </c:pt>
                <c:pt idx="46">
                  <c:v>1.0858698861949125</c:v>
                </c:pt>
                <c:pt idx="47">
                  <c:v>1.054833361994562</c:v>
                </c:pt>
                <c:pt idx="48">
                  <c:v>1.0242468377952991</c:v>
                </c:pt>
                <c:pt idx="49">
                  <c:v>0.99411031359719026</c:v>
                </c:pt>
                <c:pt idx="50">
                  <c:v>0.96442378940030682</c:v>
                </c:pt>
                <c:pt idx="51">
                  <c:v>0.93518726520472584</c:v>
                </c:pt>
                <c:pt idx="52">
                  <c:v>0.90640074101053036</c:v>
                </c:pt>
                <c:pt idx="53">
                  <c:v>0.87806421681781033</c:v>
                </c:pt>
                <c:pt idx="54">
                  <c:v>0.85017769262666298</c:v>
                </c:pt>
                <c:pt idx="55">
                  <c:v>0.82274116843719391</c:v>
                </c:pt>
                <c:pt idx="56">
                  <c:v>0.79575464424951747</c:v>
                </c:pt>
                <c:pt idx="57">
                  <c:v>0.76921812006375812</c:v>
                </c:pt>
                <c:pt idx="58">
                  <c:v>0.74313159588005118</c:v>
                </c:pt>
                <c:pt idx="59">
                  <c:v>0.7174950716985441</c:v>
                </c:pt>
                <c:pt idx="60">
                  <c:v>0.69230854751939797</c:v>
                </c:pt>
                <c:pt idx="61">
                  <c:v>0.66757202334278876</c:v>
                </c:pt>
                <c:pt idx="62">
                  <c:v>0.6432854991689092</c:v>
                </c:pt>
                <c:pt idx="63">
                  <c:v>0.6194489749979708</c:v>
                </c:pt>
                <c:pt idx="64">
                  <c:v>0.59606245083020559</c:v>
                </c:pt>
                <c:pt idx="65">
                  <c:v>0.57312592666586937</c:v>
                </c:pt>
                <c:pt idx="66">
                  <c:v>0.55063940250524401</c:v>
                </c:pt>
                <c:pt idx="67">
                  <c:v>0.52860287834864095</c:v>
                </c:pt>
                <c:pt idx="68">
                  <c:v>0.50701635419640501</c:v>
                </c:pt>
                <c:pt idx="69">
                  <c:v>0.48587983004891877</c:v>
                </c:pt>
                <c:pt idx="70">
                  <c:v>0.46519330590660779</c:v>
                </c:pt>
                <c:pt idx="71">
                  <c:v>0.44495678176994613</c:v>
                </c:pt>
                <c:pt idx="72">
                  <c:v>0.42517025763946359</c:v>
                </c:pt>
                <c:pt idx="73">
                  <c:v>0.40583373351575347</c:v>
                </c:pt>
                <c:pt idx="74">
                  <c:v>0.38694720939948202</c:v>
                </c:pt>
                <c:pt idx="75">
                  <c:v>0.36851068529139946</c:v>
                </c:pt>
                <c:pt idx="76">
                  <c:v>0.35052416119235313</c:v>
                </c:pt>
                <c:pt idx="77">
                  <c:v>0.3329876371033027</c:v>
                </c:pt>
                <c:pt idx="78">
                  <c:v>0.3159011130253388</c:v>
                </c:pt>
                <c:pt idx="79">
                  <c:v>0.29926458895970492</c:v>
                </c:pt>
                <c:pt idx="80">
                  <c:v>0.28307806490782389</c:v>
                </c:pt>
                <c:pt idx="81">
                  <c:v>0.26734154087132983</c:v>
                </c:pt>
                <c:pt idx="82">
                  <c:v>0.25205501685210696</c:v>
                </c:pt>
                <c:pt idx="83">
                  <c:v>0.2372184928523369</c:v>
                </c:pt>
                <c:pt idx="84">
                  <c:v>0.22283196887455695</c:v>
                </c:pt>
                <c:pt idx="85">
                  <c:v>0.2088954449217319</c:v>
                </c:pt>
                <c:pt idx="86">
                  <c:v>0.1954089209973435</c:v>
                </c:pt>
                <c:pt idx="87">
                  <c:v>0.18237239710550249</c:v>
                </c:pt>
                <c:pt idx="88">
                  <c:v>0.16978587325108999</c:v>
                </c:pt>
                <c:pt idx="89">
                  <c:v>0.15764934943993753</c:v>
                </c:pt>
                <c:pt idx="90">
                  <c:v>0.14596282567905788</c:v>
                </c:pt>
                <c:pt idx="91">
                  <c:v>0.13472630197694438</c:v>
                </c:pt>
                <c:pt idx="92">
                  <c:v>0.12393977834396221</c:v>
                </c:pt>
                <c:pt idx="93">
                  <c:v>0.11360325479286613</c:v>
                </c:pt>
                <c:pt idx="94">
                  <c:v>0.10371673133949319</c:v>
                </c:pt>
                <c:pt idx="95">
                  <c:v>9.4280208003701307E-2</c:v>
                </c:pt>
                <c:pt idx="96">
                  <c:v>8.5293684810659104E-2</c:v>
                </c:pt>
                <c:pt idx="97">
                  <c:v>7.6757161792645329E-2</c:v>
                </c:pt>
                <c:pt idx="98">
                  <c:v>6.8670638991601446E-2</c:v>
                </c:pt>
                <c:pt idx="99">
                  <c:v>6.1034116462820677E-2</c:v>
                </c:pt>
                <c:pt idx="100">
                  <c:v>5.3847594280389856E-2</c:v>
                </c:pt>
                <c:pt idx="101">
                  <c:v>4.7111072545404593E-2</c:v>
                </c:pt>
                <c:pt idx="102">
                  <c:v>4.0824551398697319E-2</c:v>
                </c:pt>
                <c:pt idx="103">
                  <c:v>3.4988031041148213E-2</c:v>
                </c:pt>
                <c:pt idx="104">
                  <c:v>2.9601511767212429E-2</c:v>
                </c:pt>
                <c:pt idx="105">
                  <c:v>2.4664994022476277E-2</c:v>
                </c:pt>
                <c:pt idx="106">
                  <c:v>2.0178478507112865E-2</c:v>
                </c:pt>
                <c:pt idx="107">
                  <c:v>1.6141966372296715E-2</c:v>
                </c:pt>
                <c:pt idx="108">
                  <c:v>1.2555459618644942E-2</c:v>
                </c:pt>
                <c:pt idx="109">
                  <c:v>9.4189619735580415E-3</c:v>
                </c:pt>
                <c:pt idx="110">
                  <c:v>6.732481035656537E-3</c:v>
                </c:pt>
                <c:pt idx="111">
                  <c:v>4.4960342919982688E-3</c:v>
                </c:pt>
                <c:pt idx="112">
                  <c:v>2.7096695862218571E-3</c:v>
                </c:pt>
                <c:pt idx="113">
                  <c:v>1.3735583789831203E-3</c:v>
                </c:pt>
                <c:pt idx="114">
                  <c:v>4.8871344850242237E-4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31-431A-931E-B8289F745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95792"/>
        <c:axId val="186222256"/>
      </c:scatterChart>
      <c:valAx>
        <c:axId val="19259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222256"/>
        <c:crosses val="autoZero"/>
        <c:crossBetween val="midCat"/>
      </c:valAx>
      <c:valAx>
        <c:axId val="18622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595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4.png"/><Relationship Id="rId21" Type="http://schemas.openxmlformats.org/officeDocument/2006/relationships/customXml" Target="../ink/ink10.xml"/><Relationship Id="rId42" Type="http://schemas.openxmlformats.org/officeDocument/2006/relationships/image" Target="../media/image22.png"/><Relationship Id="rId47" Type="http://schemas.openxmlformats.org/officeDocument/2006/relationships/customXml" Target="../ink/ink23.xml"/><Relationship Id="rId63" Type="http://schemas.openxmlformats.org/officeDocument/2006/relationships/customXml" Target="../ink/ink31.xml"/><Relationship Id="rId68" Type="http://schemas.openxmlformats.org/officeDocument/2006/relationships/image" Target="../media/image35.png"/><Relationship Id="rId84" Type="http://schemas.openxmlformats.org/officeDocument/2006/relationships/customXml" Target="../ink/ink42.xml"/><Relationship Id="rId89" Type="http://schemas.openxmlformats.org/officeDocument/2006/relationships/image" Target="../media/image45.png"/><Relationship Id="rId112" Type="http://schemas.openxmlformats.org/officeDocument/2006/relationships/customXml" Target="../ink/ink56.xml"/><Relationship Id="rId16" Type="http://schemas.openxmlformats.org/officeDocument/2006/relationships/image" Target="../media/image9.png"/><Relationship Id="rId107" Type="http://schemas.openxmlformats.org/officeDocument/2006/relationships/image" Target="../media/image54.png"/><Relationship Id="rId11" Type="http://schemas.openxmlformats.org/officeDocument/2006/relationships/customXml" Target="../ink/ink5.xml"/><Relationship Id="rId32" Type="http://schemas.openxmlformats.org/officeDocument/2006/relationships/image" Target="../media/image17.png"/><Relationship Id="rId37" Type="http://schemas.openxmlformats.org/officeDocument/2006/relationships/customXml" Target="../ink/ink18.xml"/><Relationship Id="rId53" Type="http://schemas.openxmlformats.org/officeDocument/2006/relationships/customXml" Target="../ink/ink26.xml"/><Relationship Id="rId58" Type="http://schemas.openxmlformats.org/officeDocument/2006/relationships/image" Target="../media/image30.png"/><Relationship Id="rId74" Type="http://schemas.openxmlformats.org/officeDocument/2006/relationships/image" Target="../media/image38.png"/><Relationship Id="rId79" Type="http://schemas.openxmlformats.org/officeDocument/2006/relationships/customXml" Target="../ink/ink39.xml"/><Relationship Id="rId102" Type="http://schemas.openxmlformats.org/officeDocument/2006/relationships/customXml" Target="../ink/ink51.xml"/><Relationship Id="rId5" Type="http://schemas.openxmlformats.org/officeDocument/2006/relationships/customXml" Target="../ink/ink2.xml"/><Relationship Id="rId90" Type="http://schemas.openxmlformats.org/officeDocument/2006/relationships/customXml" Target="../ink/ink45.xml"/><Relationship Id="rId95" Type="http://schemas.openxmlformats.org/officeDocument/2006/relationships/image" Target="../media/image48.png"/><Relationship Id="rId22" Type="http://schemas.openxmlformats.org/officeDocument/2006/relationships/image" Target="../media/image12.png"/><Relationship Id="rId27" Type="http://schemas.openxmlformats.org/officeDocument/2006/relationships/customXml" Target="../ink/ink13.xml"/><Relationship Id="rId43" Type="http://schemas.openxmlformats.org/officeDocument/2006/relationships/customXml" Target="../ink/ink21.xml"/><Relationship Id="rId48" Type="http://schemas.openxmlformats.org/officeDocument/2006/relationships/image" Target="../media/image25.png"/><Relationship Id="rId64" Type="http://schemas.openxmlformats.org/officeDocument/2006/relationships/image" Target="../media/image33.png"/><Relationship Id="rId69" Type="http://schemas.openxmlformats.org/officeDocument/2006/relationships/customXml" Target="../ink/ink34.xml"/><Relationship Id="rId113" Type="http://schemas.openxmlformats.org/officeDocument/2006/relationships/image" Target="../media/image57.png"/><Relationship Id="rId80" Type="http://schemas.openxmlformats.org/officeDocument/2006/relationships/customXml" Target="../ink/ink40.xml"/><Relationship Id="rId85" Type="http://schemas.openxmlformats.org/officeDocument/2006/relationships/image" Target="../media/image43.png"/><Relationship Id="rId12" Type="http://schemas.openxmlformats.org/officeDocument/2006/relationships/image" Target="../media/image7.png"/><Relationship Id="rId17" Type="http://schemas.openxmlformats.org/officeDocument/2006/relationships/customXml" Target="../ink/ink8.xml"/><Relationship Id="rId33" Type="http://schemas.openxmlformats.org/officeDocument/2006/relationships/customXml" Target="../ink/ink16.xml"/><Relationship Id="rId38" Type="http://schemas.openxmlformats.org/officeDocument/2006/relationships/image" Target="../media/image20.png"/><Relationship Id="rId59" Type="http://schemas.openxmlformats.org/officeDocument/2006/relationships/customXml" Target="../ink/ink29.xml"/><Relationship Id="rId103" Type="http://schemas.openxmlformats.org/officeDocument/2006/relationships/image" Target="../media/image52.png"/><Relationship Id="rId108" Type="http://schemas.openxmlformats.org/officeDocument/2006/relationships/customXml" Target="../ink/ink54.xml"/><Relationship Id="rId54" Type="http://schemas.openxmlformats.org/officeDocument/2006/relationships/image" Target="../media/image28.png"/><Relationship Id="rId70" Type="http://schemas.openxmlformats.org/officeDocument/2006/relationships/image" Target="../media/image36.png"/><Relationship Id="rId75" Type="http://schemas.openxmlformats.org/officeDocument/2006/relationships/customXml" Target="../ink/ink37.xml"/><Relationship Id="rId91" Type="http://schemas.openxmlformats.org/officeDocument/2006/relationships/image" Target="../media/image46.png"/><Relationship Id="rId96" Type="http://schemas.openxmlformats.org/officeDocument/2006/relationships/customXml" Target="../ink/ink48.xml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5" Type="http://schemas.openxmlformats.org/officeDocument/2006/relationships/customXml" Target="../ink/ink7.xml"/><Relationship Id="rId23" Type="http://schemas.openxmlformats.org/officeDocument/2006/relationships/customXml" Target="../ink/ink11.xml"/><Relationship Id="rId28" Type="http://schemas.openxmlformats.org/officeDocument/2006/relationships/image" Target="../media/image15.png"/><Relationship Id="rId36" Type="http://schemas.openxmlformats.org/officeDocument/2006/relationships/image" Target="../media/image19.png"/><Relationship Id="rId49" Type="http://schemas.openxmlformats.org/officeDocument/2006/relationships/customXml" Target="../ink/ink24.xml"/><Relationship Id="rId57" Type="http://schemas.openxmlformats.org/officeDocument/2006/relationships/customXml" Target="../ink/ink28.xml"/><Relationship Id="rId106" Type="http://schemas.openxmlformats.org/officeDocument/2006/relationships/customXml" Target="../ink/ink53.xml"/><Relationship Id="rId114" Type="http://schemas.openxmlformats.org/officeDocument/2006/relationships/customXml" Target="../ink/ink57.xml"/><Relationship Id="rId10" Type="http://schemas.openxmlformats.org/officeDocument/2006/relationships/image" Target="../media/image6.png"/><Relationship Id="rId31" Type="http://schemas.openxmlformats.org/officeDocument/2006/relationships/customXml" Target="../ink/ink15.xml"/><Relationship Id="rId44" Type="http://schemas.openxmlformats.org/officeDocument/2006/relationships/image" Target="../media/image23.png"/><Relationship Id="rId52" Type="http://schemas.openxmlformats.org/officeDocument/2006/relationships/image" Target="../media/image27.png"/><Relationship Id="rId60" Type="http://schemas.openxmlformats.org/officeDocument/2006/relationships/image" Target="../media/image31.png"/><Relationship Id="rId65" Type="http://schemas.openxmlformats.org/officeDocument/2006/relationships/customXml" Target="../ink/ink32.xml"/><Relationship Id="rId73" Type="http://schemas.openxmlformats.org/officeDocument/2006/relationships/customXml" Target="../ink/ink36.xml"/><Relationship Id="rId78" Type="http://schemas.openxmlformats.org/officeDocument/2006/relationships/image" Target="../media/image40.png"/><Relationship Id="rId81" Type="http://schemas.openxmlformats.org/officeDocument/2006/relationships/image" Target="../media/image41.png"/><Relationship Id="rId86" Type="http://schemas.openxmlformats.org/officeDocument/2006/relationships/customXml" Target="../ink/ink43.xml"/><Relationship Id="rId94" Type="http://schemas.openxmlformats.org/officeDocument/2006/relationships/customXml" Target="../ink/ink47.xml"/><Relationship Id="rId99" Type="http://schemas.openxmlformats.org/officeDocument/2006/relationships/image" Target="../media/image50.png"/><Relationship Id="rId101" Type="http://schemas.openxmlformats.org/officeDocument/2006/relationships/image" Target="../media/image51.png"/><Relationship Id="rId4" Type="http://schemas.openxmlformats.org/officeDocument/2006/relationships/image" Target="../media/image3.png"/><Relationship Id="rId9" Type="http://schemas.openxmlformats.org/officeDocument/2006/relationships/customXml" Target="../ink/ink4.xml"/><Relationship Id="rId13" Type="http://schemas.openxmlformats.org/officeDocument/2006/relationships/customXml" Target="../ink/ink6.xml"/><Relationship Id="rId18" Type="http://schemas.openxmlformats.org/officeDocument/2006/relationships/image" Target="../media/image10.png"/><Relationship Id="rId39" Type="http://schemas.openxmlformats.org/officeDocument/2006/relationships/customXml" Target="../ink/ink19.xml"/><Relationship Id="rId109" Type="http://schemas.openxmlformats.org/officeDocument/2006/relationships/image" Target="../media/image55.png"/><Relationship Id="rId34" Type="http://schemas.openxmlformats.org/officeDocument/2006/relationships/image" Target="../media/image18.png"/><Relationship Id="rId50" Type="http://schemas.openxmlformats.org/officeDocument/2006/relationships/image" Target="../media/image26.png"/><Relationship Id="rId55" Type="http://schemas.openxmlformats.org/officeDocument/2006/relationships/customXml" Target="../ink/ink27.xml"/><Relationship Id="rId76" Type="http://schemas.openxmlformats.org/officeDocument/2006/relationships/image" Target="../media/image39.png"/><Relationship Id="rId97" Type="http://schemas.openxmlformats.org/officeDocument/2006/relationships/image" Target="../media/image49.png"/><Relationship Id="rId104" Type="http://schemas.openxmlformats.org/officeDocument/2006/relationships/customXml" Target="../ink/ink52.xml"/><Relationship Id="rId7" Type="http://schemas.openxmlformats.org/officeDocument/2006/relationships/customXml" Target="../ink/ink3.xml"/><Relationship Id="rId71" Type="http://schemas.openxmlformats.org/officeDocument/2006/relationships/customXml" Target="../ink/ink35.xml"/><Relationship Id="rId92" Type="http://schemas.openxmlformats.org/officeDocument/2006/relationships/customXml" Target="../ink/ink46.xml"/><Relationship Id="rId2" Type="http://schemas.openxmlformats.org/officeDocument/2006/relationships/image" Target="../media/image2.png"/><Relationship Id="rId29" Type="http://schemas.openxmlformats.org/officeDocument/2006/relationships/customXml" Target="../ink/ink14.xml"/><Relationship Id="rId24" Type="http://schemas.openxmlformats.org/officeDocument/2006/relationships/image" Target="../media/image13.png"/><Relationship Id="rId40" Type="http://schemas.openxmlformats.org/officeDocument/2006/relationships/image" Target="../media/image21.png"/><Relationship Id="rId45" Type="http://schemas.openxmlformats.org/officeDocument/2006/relationships/customXml" Target="../ink/ink22.xml"/><Relationship Id="rId66" Type="http://schemas.openxmlformats.org/officeDocument/2006/relationships/image" Target="../media/image34.png"/><Relationship Id="rId87" Type="http://schemas.openxmlformats.org/officeDocument/2006/relationships/image" Target="../media/image44.png"/><Relationship Id="rId110" Type="http://schemas.openxmlformats.org/officeDocument/2006/relationships/customXml" Target="../ink/ink55.xml"/><Relationship Id="rId115" Type="http://schemas.openxmlformats.org/officeDocument/2006/relationships/image" Target="../media/image58.png"/><Relationship Id="rId61" Type="http://schemas.openxmlformats.org/officeDocument/2006/relationships/customXml" Target="../ink/ink30.xml"/><Relationship Id="rId82" Type="http://schemas.openxmlformats.org/officeDocument/2006/relationships/customXml" Target="../ink/ink41.xml"/><Relationship Id="rId19" Type="http://schemas.openxmlformats.org/officeDocument/2006/relationships/customXml" Target="../ink/ink9.xml"/><Relationship Id="rId14" Type="http://schemas.openxmlformats.org/officeDocument/2006/relationships/image" Target="../media/image8.png"/><Relationship Id="rId30" Type="http://schemas.openxmlformats.org/officeDocument/2006/relationships/image" Target="../media/image16.png"/><Relationship Id="rId35" Type="http://schemas.openxmlformats.org/officeDocument/2006/relationships/customXml" Target="../ink/ink17.xml"/><Relationship Id="rId56" Type="http://schemas.openxmlformats.org/officeDocument/2006/relationships/image" Target="../media/image29.png"/><Relationship Id="rId77" Type="http://schemas.openxmlformats.org/officeDocument/2006/relationships/customXml" Target="../ink/ink38.xml"/><Relationship Id="rId100" Type="http://schemas.openxmlformats.org/officeDocument/2006/relationships/customXml" Target="../ink/ink50.xml"/><Relationship Id="rId105" Type="http://schemas.openxmlformats.org/officeDocument/2006/relationships/image" Target="../media/image53.png"/><Relationship Id="rId8" Type="http://schemas.openxmlformats.org/officeDocument/2006/relationships/image" Target="../media/image5.png"/><Relationship Id="rId51" Type="http://schemas.openxmlformats.org/officeDocument/2006/relationships/customXml" Target="../ink/ink25.xml"/><Relationship Id="rId72" Type="http://schemas.openxmlformats.org/officeDocument/2006/relationships/image" Target="../media/image37.png"/><Relationship Id="rId93" Type="http://schemas.openxmlformats.org/officeDocument/2006/relationships/image" Target="../media/image47.png"/><Relationship Id="rId98" Type="http://schemas.openxmlformats.org/officeDocument/2006/relationships/customXml" Target="../ink/ink49.xml"/><Relationship Id="rId3" Type="http://schemas.openxmlformats.org/officeDocument/2006/relationships/customXml" Target="../ink/ink1.xml"/><Relationship Id="rId25" Type="http://schemas.openxmlformats.org/officeDocument/2006/relationships/customXml" Target="../ink/ink12.xml"/><Relationship Id="rId46" Type="http://schemas.openxmlformats.org/officeDocument/2006/relationships/image" Target="../media/image24.png"/><Relationship Id="rId67" Type="http://schemas.openxmlformats.org/officeDocument/2006/relationships/customXml" Target="../ink/ink33.xml"/><Relationship Id="rId116" Type="http://schemas.openxmlformats.org/officeDocument/2006/relationships/chart" Target="../charts/chart1.xml"/><Relationship Id="rId20" Type="http://schemas.openxmlformats.org/officeDocument/2006/relationships/image" Target="../media/image11.png"/><Relationship Id="rId41" Type="http://schemas.openxmlformats.org/officeDocument/2006/relationships/customXml" Target="../ink/ink20.xml"/><Relationship Id="rId62" Type="http://schemas.openxmlformats.org/officeDocument/2006/relationships/image" Target="../media/image32.png"/><Relationship Id="rId83" Type="http://schemas.openxmlformats.org/officeDocument/2006/relationships/image" Target="../media/image42.png"/><Relationship Id="rId88" Type="http://schemas.openxmlformats.org/officeDocument/2006/relationships/customXml" Target="../ink/ink44.xml"/><Relationship Id="rId111" Type="http://schemas.openxmlformats.org/officeDocument/2006/relationships/image" Target="../media/image5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59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523875</xdr:colOff>
      <xdr:row>1</xdr:row>
      <xdr:rowOff>57150</xdr:rowOff>
    </xdr:from>
    <xdr:to>
      <xdr:col>7</xdr:col>
      <xdr:colOff>401954</xdr:colOff>
      <xdr:row>12</xdr:row>
      <xdr:rowOff>119821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AB2C10D-95C9-4B3D-AB90-98C2D4D40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3875" y="247650"/>
          <a:ext cx="4383404" cy="215817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13</xdr:row>
      <xdr:rowOff>104775</xdr:rowOff>
    </xdr:from>
    <xdr:to>
      <xdr:col>10</xdr:col>
      <xdr:colOff>14566</xdr:colOff>
      <xdr:row>18</xdr:row>
      <xdr:rowOff>9525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395E690-93BA-425C-98D6-341B45BE5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8650" y="2581275"/>
          <a:ext cx="5920066" cy="857250"/>
        </a:xfrm>
        <a:prstGeom prst="rect">
          <a:avLst/>
        </a:prstGeom>
      </xdr:spPr>
    </xdr:pic>
    <xdr:clientData/>
  </xdr:twoCellAnchor>
  <xdr:twoCellAnchor>
    <xdr:from>
      <xdr:col>9</xdr:col>
      <xdr:colOff>597695</xdr:colOff>
      <xdr:row>20</xdr:row>
      <xdr:rowOff>12304</xdr:rowOff>
    </xdr:from>
    <xdr:to>
      <xdr:col>18</xdr:col>
      <xdr:colOff>277020</xdr:colOff>
      <xdr:row>36</xdr:row>
      <xdr:rowOff>38894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7916C197-0672-4957-8D50-4724E7706F48}"/>
            </a:ext>
          </a:extLst>
        </xdr:cNvPr>
        <xdr:cNvSpPr txBox="1"/>
      </xdr:nvSpPr>
      <xdr:spPr>
        <a:xfrm>
          <a:off x="6491289" y="3782617"/>
          <a:ext cx="5126434" cy="30428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100"/>
        </a:p>
      </xdr:txBody>
    </xdr:sp>
    <xdr:clientData/>
  </xdr:twoCellAnchor>
  <xdr:twoCellAnchor editAs="oneCell">
    <xdr:from>
      <xdr:col>10</xdr:col>
      <xdr:colOff>544352</xdr:colOff>
      <xdr:row>21</xdr:row>
      <xdr:rowOff>92152</xdr:rowOff>
    </xdr:from>
    <xdr:to>
      <xdr:col>10</xdr:col>
      <xdr:colOff>581068</xdr:colOff>
      <xdr:row>21</xdr:row>
      <xdr:rowOff>98531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43" name="Tinta 42">
              <a:extLst>
                <a:ext uri="{FF2B5EF4-FFF2-40B4-BE49-F238E27FC236}">
                  <a16:creationId xmlns:a16="http://schemas.microsoft.com/office/drawing/2014/main" id="{10244810-174D-43DC-8C20-7BE7FF0BC132}"/>
                </a:ext>
              </a:extLst>
            </xdr14:cNvPr>
            <xdr14:cNvContentPartPr/>
          </xdr14:nvContentPartPr>
          <xdr14:nvPr macro=""/>
          <xdr14:xfrm>
            <a:off x="7043180" y="4050980"/>
            <a:ext cx="36716" cy="6379"/>
          </xdr14:xfrm>
        </xdr:contentPart>
      </mc:Choice>
      <mc:Fallback xmlns="">
        <xdr:pic>
          <xdr:nvPicPr>
            <xdr:cNvPr id="43" name="Tinta 42">
              <a:extLst>
                <a:ext uri="{FF2B5EF4-FFF2-40B4-BE49-F238E27FC236}">
                  <a16:creationId xmlns:a16="http://schemas.microsoft.com/office/drawing/2014/main" id="{10244810-174D-43DC-8C20-7BE7FF0BC13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034268" y="4042120"/>
              <a:ext cx="54183" cy="237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537974</xdr:colOff>
      <xdr:row>21</xdr:row>
      <xdr:rowOff>39062</xdr:rowOff>
    </xdr:from>
    <xdr:to>
      <xdr:col>10</xdr:col>
      <xdr:colOff>546998</xdr:colOff>
      <xdr:row>21</xdr:row>
      <xdr:rowOff>39373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4" name="Tinta 43">
              <a:extLst>
                <a:ext uri="{FF2B5EF4-FFF2-40B4-BE49-F238E27FC236}">
                  <a16:creationId xmlns:a16="http://schemas.microsoft.com/office/drawing/2014/main" id="{9DABE352-BB22-4CA7-AE08-3DFBEB645C7C}"/>
                </a:ext>
              </a:extLst>
            </xdr14:cNvPr>
            <xdr14:cNvContentPartPr/>
          </xdr14:nvContentPartPr>
          <xdr14:nvPr macro=""/>
          <xdr14:xfrm>
            <a:off x="7036802" y="3997890"/>
            <a:ext cx="9024" cy="311"/>
          </xdr14:xfrm>
        </xdr:contentPart>
      </mc:Choice>
      <mc:Fallback xmlns="">
        <xdr:pic>
          <xdr:nvPicPr>
            <xdr:cNvPr id="44" name="Tinta 43">
              <a:extLst>
                <a:ext uri="{FF2B5EF4-FFF2-40B4-BE49-F238E27FC236}">
                  <a16:creationId xmlns:a16="http://schemas.microsoft.com/office/drawing/2014/main" id="{9DABE352-BB22-4CA7-AE08-3DFBEB645C7C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7028125" y="3994002"/>
              <a:ext cx="26031" cy="79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209403</xdr:colOff>
      <xdr:row>20</xdr:row>
      <xdr:rowOff>114627</xdr:rowOff>
    </xdr:from>
    <xdr:to>
      <xdr:col>10</xdr:col>
      <xdr:colOff>441836</xdr:colOff>
      <xdr:row>22</xdr:row>
      <xdr:rowOff>98303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46" name="Tinta 45">
              <a:extLst>
                <a:ext uri="{FF2B5EF4-FFF2-40B4-BE49-F238E27FC236}">
                  <a16:creationId xmlns:a16="http://schemas.microsoft.com/office/drawing/2014/main" id="{BCB77083-F54E-4AC1-9123-C12E759F0DA6}"/>
                </a:ext>
              </a:extLst>
            </xdr14:cNvPr>
            <xdr14:cNvContentPartPr/>
          </xdr14:nvContentPartPr>
          <xdr14:nvPr macro=""/>
          <xdr14:xfrm>
            <a:off x="6708231" y="3884940"/>
            <a:ext cx="232433" cy="360707"/>
          </xdr14:xfrm>
        </xdr:contentPart>
      </mc:Choice>
      <mc:Fallback xmlns="">
        <xdr:pic>
          <xdr:nvPicPr>
            <xdr:cNvPr id="46" name="Tinta 45">
              <a:extLst>
                <a:ext uri="{FF2B5EF4-FFF2-40B4-BE49-F238E27FC236}">
                  <a16:creationId xmlns:a16="http://schemas.microsoft.com/office/drawing/2014/main" id="{BCB77083-F54E-4AC1-9123-C12E759F0DA6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6699236" y="3876047"/>
              <a:ext cx="250063" cy="37813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77271</xdr:colOff>
      <xdr:row>20</xdr:row>
      <xdr:rowOff>168146</xdr:rowOff>
    </xdr:from>
    <xdr:to>
      <xdr:col>11</xdr:col>
      <xdr:colOff>458748</xdr:colOff>
      <xdr:row>22</xdr:row>
      <xdr:rowOff>18920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58" name="Tinta 57">
              <a:extLst>
                <a:ext uri="{FF2B5EF4-FFF2-40B4-BE49-F238E27FC236}">
                  <a16:creationId xmlns:a16="http://schemas.microsoft.com/office/drawing/2014/main" id="{150EF535-EAEA-425A-9C9C-7537F387A4BE}"/>
                </a:ext>
              </a:extLst>
            </xdr14:cNvPr>
            <xdr14:cNvContentPartPr/>
          </xdr14:nvContentPartPr>
          <xdr14:nvPr macro=""/>
          <xdr14:xfrm>
            <a:off x="7181334" y="3938459"/>
            <a:ext cx="381477" cy="227805"/>
          </xdr14:xfrm>
        </xdr:contentPart>
      </mc:Choice>
      <mc:Fallback xmlns="">
        <xdr:pic>
          <xdr:nvPicPr>
            <xdr:cNvPr id="58" name="Tinta 57">
              <a:extLst>
                <a:ext uri="{FF2B5EF4-FFF2-40B4-BE49-F238E27FC236}">
                  <a16:creationId xmlns:a16="http://schemas.microsoft.com/office/drawing/2014/main" id="{150EF535-EAEA-425A-9C9C-7537F387A4BE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7172337" y="3929546"/>
              <a:ext cx="399111" cy="2452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191356</xdr:colOff>
      <xdr:row>22</xdr:row>
      <xdr:rowOff>171113</xdr:rowOff>
    </xdr:from>
    <xdr:to>
      <xdr:col>10</xdr:col>
      <xdr:colOff>530039</xdr:colOff>
      <xdr:row>24</xdr:row>
      <xdr:rowOff>147475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94" name="Tinta 93">
              <a:extLst>
                <a:ext uri="{FF2B5EF4-FFF2-40B4-BE49-F238E27FC236}">
                  <a16:creationId xmlns:a16="http://schemas.microsoft.com/office/drawing/2014/main" id="{7F151F51-B366-4D0C-A546-D160B8CE67AE}"/>
                </a:ext>
              </a:extLst>
            </xdr14:cNvPr>
            <xdr14:cNvContentPartPr/>
          </xdr14:nvContentPartPr>
          <xdr14:nvPr macro=""/>
          <xdr14:xfrm>
            <a:off x="6690184" y="4318457"/>
            <a:ext cx="338683" cy="353393"/>
          </xdr14:xfrm>
        </xdr:contentPart>
      </mc:Choice>
      <mc:Fallback xmlns="">
        <xdr:pic>
          <xdr:nvPicPr>
            <xdr:cNvPr id="94" name="Tinta 93">
              <a:extLst>
                <a:ext uri="{FF2B5EF4-FFF2-40B4-BE49-F238E27FC236}">
                  <a16:creationId xmlns:a16="http://schemas.microsoft.com/office/drawing/2014/main" id="{7F151F51-B366-4D0C-A546-D160B8CE67AE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6681299" y="4309569"/>
              <a:ext cx="356097" cy="37081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44133</xdr:colOff>
      <xdr:row>23</xdr:row>
      <xdr:rowOff>55446</xdr:rowOff>
    </xdr:from>
    <xdr:to>
      <xdr:col>11</xdr:col>
      <xdr:colOff>204845</xdr:colOff>
      <xdr:row>23</xdr:row>
      <xdr:rowOff>145681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97" name="Tinta 96">
              <a:extLst>
                <a:ext uri="{FF2B5EF4-FFF2-40B4-BE49-F238E27FC236}">
                  <a16:creationId xmlns:a16="http://schemas.microsoft.com/office/drawing/2014/main" id="{B227B245-1B4D-48D7-98AA-715D80D9DC0A}"/>
                </a:ext>
              </a:extLst>
            </xdr14:cNvPr>
            <xdr14:cNvContentPartPr/>
          </xdr14:nvContentPartPr>
          <xdr14:nvPr macro=""/>
          <xdr14:xfrm>
            <a:off x="7148196" y="4391305"/>
            <a:ext cx="160712" cy="90235"/>
          </xdr14:xfrm>
        </xdr:contentPart>
      </mc:Choice>
      <mc:Fallback xmlns="">
        <xdr:pic>
          <xdr:nvPicPr>
            <xdr:cNvPr id="97" name="Tinta 96">
              <a:extLst>
                <a:ext uri="{FF2B5EF4-FFF2-40B4-BE49-F238E27FC236}">
                  <a16:creationId xmlns:a16="http://schemas.microsoft.com/office/drawing/2014/main" id="{B227B245-1B4D-48D7-98AA-715D80D9DC0A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7139208" y="4382317"/>
              <a:ext cx="178329" cy="1078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247629</xdr:colOff>
      <xdr:row>22</xdr:row>
      <xdr:rowOff>148399</xdr:rowOff>
    </xdr:from>
    <xdr:to>
      <xdr:col>11</xdr:col>
      <xdr:colOff>413631</xdr:colOff>
      <xdr:row>23</xdr:row>
      <xdr:rowOff>129346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01" name="Tinta 100">
              <a:extLst>
                <a:ext uri="{FF2B5EF4-FFF2-40B4-BE49-F238E27FC236}">
                  <a16:creationId xmlns:a16="http://schemas.microsoft.com/office/drawing/2014/main" id="{069B44FA-2641-49FA-87FD-39342E847AAF}"/>
                </a:ext>
              </a:extLst>
            </xdr14:cNvPr>
            <xdr14:cNvContentPartPr/>
          </xdr14:nvContentPartPr>
          <xdr14:nvPr macro=""/>
          <xdr14:xfrm>
            <a:off x="7351692" y="4295743"/>
            <a:ext cx="166002" cy="169462"/>
          </xdr14:xfrm>
        </xdr:contentPart>
      </mc:Choice>
      <mc:Fallback xmlns="">
        <xdr:pic>
          <xdr:nvPicPr>
            <xdr:cNvPr id="101" name="Tinta 100">
              <a:extLst>
                <a:ext uri="{FF2B5EF4-FFF2-40B4-BE49-F238E27FC236}">
                  <a16:creationId xmlns:a16="http://schemas.microsoft.com/office/drawing/2014/main" id="{069B44FA-2641-49FA-87FD-39342E847AAF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7342709" y="4286861"/>
              <a:ext cx="183608" cy="1868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92051</xdr:colOff>
      <xdr:row>22</xdr:row>
      <xdr:rowOff>92079</xdr:rowOff>
    </xdr:from>
    <xdr:to>
      <xdr:col>11</xdr:col>
      <xdr:colOff>130634</xdr:colOff>
      <xdr:row>24</xdr:row>
      <xdr:rowOff>65797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02" name="Tinta 101">
              <a:extLst>
                <a:ext uri="{FF2B5EF4-FFF2-40B4-BE49-F238E27FC236}">
                  <a16:creationId xmlns:a16="http://schemas.microsoft.com/office/drawing/2014/main" id="{A4452EAB-E968-4220-BDFF-97D86689AB7D}"/>
                </a:ext>
              </a:extLst>
            </xdr14:cNvPr>
            <xdr14:cNvContentPartPr/>
          </xdr14:nvContentPartPr>
          <xdr14:nvPr macro=""/>
          <xdr14:xfrm>
            <a:off x="7196114" y="4239423"/>
            <a:ext cx="38583" cy="350749"/>
          </xdr14:xfrm>
        </xdr:contentPart>
      </mc:Choice>
      <mc:Fallback xmlns="">
        <xdr:pic>
          <xdr:nvPicPr>
            <xdr:cNvPr id="102" name="Tinta 101">
              <a:extLst>
                <a:ext uri="{FF2B5EF4-FFF2-40B4-BE49-F238E27FC236}">
                  <a16:creationId xmlns:a16="http://schemas.microsoft.com/office/drawing/2014/main" id="{A4452EAB-E968-4220-BDFF-97D86689AB7D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7187183" y="4230530"/>
              <a:ext cx="56088" cy="3681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180621</xdr:colOff>
      <xdr:row>22</xdr:row>
      <xdr:rowOff>132996</xdr:rowOff>
    </xdr:from>
    <xdr:to>
      <xdr:col>10</xdr:col>
      <xdr:colOff>200379</xdr:colOff>
      <xdr:row>24</xdr:row>
      <xdr:rowOff>119004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03" name="Tinta 102">
              <a:extLst>
                <a:ext uri="{FF2B5EF4-FFF2-40B4-BE49-F238E27FC236}">
                  <a16:creationId xmlns:a16="http://schemas.microsoft.com/office/drawing/2014/main" id="{9FF994A6-3654-402A-A7E1-2E64B561E8B9}"/>
                </a:ext>
              </a:extLst>
            </xdr14:cNvPr>
            <xdr14:cNvContentPartPr/>
          </xdr14:nvContentPartPr>
          <xdr14:nvPr macro=""/>
          <xdr14:xfrm>
            <a:off x="6679449" y="4280340"/>
            <a:ext cx="19758" cy="363039"/>
          </xdr14:xfrm>
        </xdr:contentPart>
      </mc:Choice>
      <mc:Fallback xmlns="">
        <xdr:pic>
          <xdr:nvPicPr>
            <xdr:cNvPr id="103" name="Tinta 102">
              <a:extLst>
                <a:ext uri="{FF2B5EF4-FFF2-40B4-BE49-F238E27FC236}">
                  <a16:creationId xmlns:a16="http://schemas.microsoft.com/office/drawing/2014/main" id="{9FF994A6-3654-402A-A7E1-2E64B561E8B9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6670628" y="4271442"/>
              <a:ext cx="37046" cy="38047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254832</xdr:colOff>
      <xdr:row>25</xdr:row>
      <xdr:rowOff>27103</xdr:rowOff>
    </xdr:from>
    <xdr:to>
      <xdr:col>10</xdr:col>
      <xdr:colOff>439503</xdr:colOff>
      <xdr:row>25</xdr:row>
      <xdr:rowOff>173851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11" name="Tinta 110">
              <a:extLst>
                <a:ext uri="{FF2B5EF4-FFF2-40B4-BE49-F238E27FC236}">
                  <a16:creationId xmlns:a16="http://schemas.microsoft.com/office/drawing/2014/main" id="{CF507722-2C87-4AE9-BD24-83F810482631}"/>
                </a:ext>
              </a:extLst>
            </xdr14:cNvPr>
            <xdr14:cNvContentPartPr/>
          </xdr14:nvContentPartPr>
          <xdr14:nvPr macro=""/>
          <xdr14:xfrm>
            <a:off x="6753660" y="4739994"/>
            <a:ext cx="184671" cy="146748"/>
          </xdr14:xfrm>
        </xdr:contentPart>
      </mc:Choice>
      <mc:Fallback xmlns="">
        <xdr:pic>
          <xdr:nvPicPr>
            <xdr:cNvPr id="111" name="Tinta 110">
              <a:extLst>
                <a:ext uri="{FF2B5EF4-FFF2-40B4-BE49-F238E27FC236}">
                  <a16:creationId xmlns:a16="http://schemas.microsoft.com/office/drawing/2014/main" id="{CF507722-2C87-4AE9-BD24-83F810482631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6744678" y="4731132"/>
              <a:ext cx="202276" cy="16411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560688</xdr:colOff>
      <xdr:row>24</xdr:row>
      <xdr:rowOff>158366</xdr:rowOff>
    </xdr:from>
    <xdr:to>
      <xdr:col>12</xdr:col>
      <xdr:colOff>34131</xdr:colOff>
      <xdr:row>25</xdr:row>
      <xdr:rowOff>132001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125" name="Tinta 124">
              <a:extLst>
                <a:ext uri="{FF2B5EF4-FFF2-40B4-BE49-F238E27FC236}">
                  <a16:creationId xmlns:a16="http://schemas.microsoft.com/office/drawing/2014/main" id="{FE4357C5-C7A2-48B0-A0C2-5C79D9A26BEE}"/>
                </a:ext>
              </a:extLst>
            </xdr14:cNvPr>
            <xdr14:cNvContentPartPr/>
          </xdr14:nvContentPartPr>
          <xdr14:nvPr macro=""/>
          <xdr14:xfrm>
            <a:off x="7059516" y="4682741"/>
            <a:ext cx="683912" cy="162151"/>
          </xdr14:xfrm>
        </xdr:contentPart>
      </mc:Choice>
      <mc:Fallback xmlns="">
        <xdr:pic>
          <xdr:nvPicPr>
            <xdr:cNvPr id="125" name="Tinta 124">
              <a:extLst>
                <a:ext uri="{FF2B5EF4-FFF2-40B4-BE49-F238E27FC236}">
                  <a16:creationId xmlns:a16="http://schemas.microsoft.com/office/drawing/2014/main" id="{FE4357C5-C7A2-48B0-A0C2-5C79D9A26BEE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7050574" y="4673851"/>
              <a:ext cx="701439" cy="1795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137781</xdr:colOff>
      <xdr:row>26</xdr:row>
      <xdr:rowOff>168225</xdr:rowOff>
    </xdr:from>
    <xdr:to>
      <xdr:col>10</xdr:col>
      <xdr:colOff>521315</xdr:colOff>
      <xdr:row>27</xdr:row>
      <xdr:rowOff>150432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136" name="Tinta 135">
              <a:extLst>
                <a:ext uri="{FF2B5EF4-FFF2-40B4-BE49-F238E27FC236}">
                  <a16:creationId xmlns:a16="http://schemas.microsoft.com/office/drawing/2014/main" id="{19781308-AAC2-49E6-A162-86D58E58C940}"/>
                </a:ext>
              </a:extLst>
            </xdr14:cNvPr>
            <xdr14:cNvContentPartPr/>
          </xdr14:nvContentPartPr>
          <xdr14:nvPr macro=""/>
          <xdr14:xfrm>
            <a:off x="6636609" y="5069631"/>
            <a:ext cx="383534" cy="170723"/>
          </xdr14:xfrm>
        </xdr:contentPart>
      </mc:Choice>
      <mc:Fallback xmlns="">
        <xdr:pic>
          <xdr:nvPicPr>
            <xdr:cNvPr id="136" name="Tinta 135">
              <a:extLst>
                <a:ext uri="{FF2B5EF4-FFF2-40B4-BE49-F238E27FC236}">
                  <a16:creationId xmlns:a16="http://schemas.microsoft.com/office/drawing/2014/main" id="{19781308-AAC2-49E6-A162-86D58E58C940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6627714" y="5060739"/>
              <a:ext cx="400967" cy="1881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541101</xdr:colOff>
      <xdr:row>26</xdr:row>
      <xdr:rowOff>91228</xdr:rowOff>
    </xdr:from>
    <xdr:to>
      <xdr:col>10</xdr:col>
      <xdr:colOff>590183</xdr:colOff>
      <xdr:row>26</xdr:row>
      <xdr:rowOff>181262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137" name="Tinta 136">
              <a:extLst>
                <a:ext uri="{FF2B5EF4-FFF2-40B4-BE49-F238E27FC236}">
                  <a16:creationId xmlns:a16="http://schemas.microsoft.com/office/drawing/2014/main" id="{EB772B57-EB8B-4FE9-97AD-D4AE304EE93D}"/>
                </a:ext>
              </a:extLst>
            </xdr14:cNvPr>
            <xdr14:cNvContentPartPr/>
          </xdr14:nvContentPartPr>
          <xdr14:nvPr macro=""/>
          <xdr14:xfrm>
            <a:off x="7039929" y="4992634"/>
            <a:ext cx="49082" cy="90034"/>
          </xdr14:xfrm>
        </xdr:contentPart>
      </mc:Choice>
      <mc:Fallback xmlns="">
        <xdr:pic>
          <xdr:nvPicPr>
            <xdr:cNvPr id="137" name="Tinta 136">
              <a:extLst>
                <a:ext uri="{FF2B5EF4-FFF2-40B4-BE49-F238E27FC236}">
                  <a16:creationId xmlns:a16="http://schemas.microsoft.com/office/drawing/2014/main" id="{EB772B57-EB8B-4FE9-97AD-D4AE304EE93D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7030972" y="4983666"/>
              <a:ext cx="66637" cy="1076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36790</xdr:colOff>
      <xdr:row>27</xdr:row>
      <xdr:rowOff>30325</xdr:rowOff>
    </xdr:from>
    <xdr:to>
      <xdr:col>11</xdr:col>
      <xdr:colOff>100596</xdr:colOff>
      <xdr:row>27</xdr:row>
      <xdr:rowOff>86932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140" name="Tinta 139">
              <a:extLst>
                <a:ext uri="{FF2B5EF4-FFF2-40B4-BE49-F238E27FC236}">
                  <a16:creationId xmlns:a16="http://schemas.microsoft.com/office/drawing/2014/main" id="{4F819E6C-6C77-4767-91D4-47D1A0C8C5CE}"/>
                </a:ext>
              </a:extLst>
            </xdr14:cNvPr>
            <xdr14:cNvContentPartPr/>
          </xdr14:nvContentPartPr>
          <xdr14:nvPr macro=""/>
          <xdr14:xfrm>
            <a:off x="7140853" y="5120247"/>
            <a:ext cx="63806" cy="56607"/>
          </xdr14:xfrm>
        </xdr:contentPart>
      </mc:Choice>
      <mc:Fallback xmlns="">
        <xdr:pic>
          <xdr:nvPicPr>
            <xdr:cNvPr id="140" name="Tinta 139">
              <a:extLst>
                <a:ext uri="{FF2B5EF4-FFF2-40B4-BE49-F238E27FC236}">
                  <a16:creationId xmlns:a16="http://schemas.microsoft.com/office/drawing/2014/main" id="{4F819E6C-6C77-4767-91D4-47D1A0C8C5CE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7131891" y="5111565"/>
              <a:ext cx="81371" cy="7362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180815</xdr:colOff>
      <xdr:row>26</xdr:row>
      <xdr:rowOff>144911</xdr:rowOff>
    </xdr:from>
    <xdr:to>
      <xdr:col>11</xdr:col>
      <xdr:colOff>243088</xdr:colOff>
      <xdr:row>27</xdr:row>
      <xdr:rowOff>100890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143" name="Tinta 142">
              <a:extLst>
                <a:ext uri="{FF2B5EF4-FFF2-40B4-BE49-F238E27FC236}">
                  <a16:creationId xmlns:a16="http://schemas.microsoft.com/office/drawing/2014/main" id="{4F89E235-D7E3-4743-AAD4-C5A8F518B831}"/>
                </a:ext>
              </a:extLst>
            </xdr14:cNvPr>
            <xdr14:cNvContentPartPr/>
          </xdr14:nvContentPartPr>
          <xdr14:nvPr macro=""/>
          <xdr14:xfrm>
            <a:off x="7284878" y="5046317"/>
            <a:ext cx="62273" cy="144495"/>
          </xdr14:xfrm>
        </xdr:contentPart>
      </mc:Choice>
      <mc:Fallback xmlns="">
        <xdr:pic>
          <xdr:nvPicPr>
            <xdr:cNvPr id="143" name="Tinta 142">
              <a:extLst>
                <a:ext uri="{FF2B5EF4-FFF2-40B4-BE49-F238E27FC236}">
                  <a16:creationId xmlns:a16="http://schemas.microsoft.com/office/drawing/2014/main" id="{4F89E235-D7E3-4743-AAD4-C5A8F518B831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7275931" y="5037463"/>
              <a:ext cx="79810" cy="1618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303673</xdr:colOff>
      <xdr:row>26</xdr:row>
      <xdr:rowOff>107333</xdr:rowOff>
    </xdr:from>
    <xdr:to>
      <xdr:col>12</xdr:col>
      <xdr:colOff>168787</xdr:colOff>
      <xdr:row>27</xdr:row>
      <xdr:rowOff>99816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154" name="Tinta 153">
              <a:extLst>
                <a:ext uri="{FF2B5EF4-FFF2-40B4-BE49-F238E27FC236}">
                  <a16:creationId xmlns:a16="http://schemas.microsoft.com/office/drawing/2014/main" id="{9249459D-D246-4C6D-AB82-033A465B2610}"/>
                </a:ext>
              </a:extLst>
            </xdr14:cNvPr>
            <xdr14:cNvContentPartPr/>
          </xdr14:nvContentPartPr>
          <xdr14:nvPr macro=""/>
          <xdr14:xfrm>
            <a:off x="7407736" y="5008739"/>
            <a:ext cx="470348" cy="180999"/>
          </xdr14:xfrm>
        </xdr:contentPart>
      </mc:Choice>
      <mc:Fallback xmlns="">
        <xdr:pic>
          <xdr:nvPicPr>
            <xdr:cNvPr id="154" name="Tinta 153">
              <a:extLst>
                <a:ext uri="{FF2B5EF4-FFF2-40B4-BE49-F238E27FC236}">
                  <a16:creationId xmlns:a16="http://schemas.microsoft.com/office/drawing/2014/main" id="{9249459D-D246-4C6D-AB82-033A465B2610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7398821" y="4999849"/>
              <a:ext cx="487821" cy="19842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149285</xdr:colOff>
      <xdr:row>28</xdr:row>
      <xdr:rowOff>41376</xdr:rowOff>
    </xdr:from>
    <xdr:to>
      <xdr:col>10</xdr:col>
      <xdr:colOff>203428</xdr:colOff>
      <xdr:row>28</xdr:row>
      <xdr:rowOff>167915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155" name="Tinta 154">
              <a:extLst>
                <a:ext uri="{FF2B5EF4-FFF2-40B4-BE49-F238E27FC236}">
                  <a16:creationId xmlns:a16="http://schemas.microsoft.com/office/drawing/2014/main" id="{6ED1E846-6FE9-4EF1-A215-68F37FD771EE}"/>
                </a:ext>
              </a:extLst>
            </xdr14:cNvPr>
            <xdr14:cNvContentPartPr/>
          </xdr14:nvContentPartPr>
          <xdr14:nvPr macro=""/>
          <xdr14:xfrm>
            <a:off x="6648113" y="5319814"/>
            <a:ext cx="54143" cy="126539"/>
          </xdr14:xfrm>
        </xdr:contentPart>
      </mc:Choice>
      <mc:Fallback xmlns="">
        <xdr:pic>
          <xdr:nvPicPr>
            <xdr:cNvPr id="155" name="Tinta 154">
              <a:extLst>
                <a:ext uri="{FF2B5EF4-FFF2-40B4-BE49-F238E27FC236}">
                  <a16:creationId xmlns:a16="http://schemas.microsoft.com/office/drawing/2014/main" id="{6ED1E846-6FE9-4EF1-A215-68F37FD771EE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6639149" y="5310827"/>
              <a:ext cx="71713" cy="14415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293923</xdr:colOff>
      <xdr:row>28</xdr:row>
      <xdr:rowOff>80641</xdr:rowOff>
    </xdr:from>
    <xdr:to>
      <xdr:col>10</xdr:col>
      <xdr:colOff>365092</xdr:colOff>
      <xdr:row>28</xdr:row>
      <xdr:rowOff>131870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158" name="Tinta 157">
              <a:extLst>
                <a:ext uri="{FF2B5EF4-FFF2-40B4-BE49-F238E27FC236}">
                  <a16:creationId xmlns:a16="http://schemas.microsoft.com/office/drawing/2014/main" id="{0B33077B-91BF-4F78-8B12-6B7BF523A410}"/>
                </a:ext>
              </a:extLst>
            </xdr14:cNvPr>
            <xdr14:cNvContentPartPr/>
          </xdr14:nvContentPartPr>
          <xdr14:nvPr macro=""/>
          <xdr14:xfrm>
            <a:off x="6792751" y="5359079"/>
            <a:ext cx="71169" cy="51229"/>
          </xdr14:xfrm>
        </xdr:contentPart>
      </mc:Choice>
      <mc:Fallback xmlns="">
        <xdr:pic>
          <xdr:nvPicPr>
            <xdr:cNvPr id="158" name="Tinta 157">
              <a:extLst>
                <a:ext uri="{FF2B5EF4-FFF2-40B4-BE49-F238E27FC236}">
                  <a16:creationId xmlns:a16="http://schemas.microsoft.com/office/drawing/2014/main" id="{0B33077B-91BF-4F78-8B12-6B7BF523A410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6783765" y="5350123"/>
              <a:ext cx="88782" cy="6878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461107</xdr:colOff>
      <xdr:row>28</xdr:row>
      <xdr:rowOff>36152</xdr:rowOff>
    </xdr:from>
    <xdr:to>
      <xdr:col>10</xdr:col>
      <xdr:colOff>481660</xdr:colOff>
      <xdr:row>28</xdr:row>
      <xdr:rowOff>120827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159" name="Tinta 158">
              <a:extLst>
                <a:ext uri="{FF2B5EF4-FFF2-40B4-BE49-F238E27FC236}">
                  <a16:creationId xmlns:a16="http://schemas.microsoft.com/office/drawing/2014/main" id="{7AEBC8AB-21FB-42D8-8E4F-D622CD3A1F1B}"/>
                </a:ext>
              </a:extLst>
            </xdr14:cNvPr>
            <xdr14:cNvContentPartPr/>
          </xdr14:nvContentPartPr>
          <xdr14:nvPr macro=""/>
          <xdr14:xfrm>
            <a:off x="6959935" y="5314590"/>
            <a:ext cx="20553" cy="84675"/>
          </xdr14:xfrm>
        </xdr:contentPart>
      </mc:Choice>
      <mc:Fallback xmlns="">
        <xdr:pic>
          <xdr:nvPicPr>
            <xdr:cNvPr id="159" name="Tinta 158">
              <a:extLst>
                <a:ext uri="{FF2B5EF4-FFF2-40B4-BE49-F238E27FC236}">
                  <a16:creationId xmlns:a16="http://schemas.microsoft.com/office/drawing/2014/main" id="{7AEBC8AB-21FB-42D8-8E4F-D622CD3A1F1B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6951076" y="5305806"/>
              <a:ext cx="37917" cy="1018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420308</xdr:colOff>
      <xdr:row>28</xdr:row>
      <xdr:rowOff>166535</xdr:rowOff>
    </xdr:from>
    <xdr:to>
      <xdr:col>10</xdr:col>
      <xdr:colOff>539720</xdr:colOff>
      <xdr:row>28</xdr:row>
      <xdr:rowOff>185708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160" name="Tinta 159">
              <a:extLst>
                <a:ext uri="{FF2B5EF4-FFF2-40B4-BE49-F238E27FC236}">
                  <a16:creationId xmlns:a16="http://schemas.microsoft.com/office/drawing/2014/main" id="{62BECEFF-1618-48A2-B438-18E2DBEC7E5B}"/>
                </a:ext>
              </a:extLst>
            </xdr14:cNvPr>
            <xdr14:cNvContentPartPr/>
          </xdr14:nvContentPartPr>
          <xdr14:nvPr macro=""/>
          <xdr14:xfrm>
            <a:off x="6919136" y="5444973"/>
            <a:ext cx="119412" cy="19173"/>
          </xdr14:xfrm>
        </xdr:contentPart>
      </mc:Choice>
      <mc:Fallback xmlns="">
        <xdr:pic>
          <xdr:nvPicPr>
            <xdr:cNvPr id="160" name="Tinta 159">
              <a:extLst>
                <a:ext uri="{FF2B5EF4-FFF2-40B4-BE49-F238E27FC236}">
                  <a16:creationId xmlns:a16="http://schemas.microsoft.com/office/drawing/2014/main" id="{62BECEFF-1618-48A2-B438-18E2DBEC7E5B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6910458" y="5436097"/>
              <a:ext cx="136421" cy="365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467243</xdr:colOff>
      <xdr:row>29</xdr:row>
      <xdr:rowOff>35997</xdr:rowOff>
    </xdr:from>
    <xdr:to>
      <xdr:col>10</xdr:col>
      <xdr:colOff>519628</xdr:colOff>
      <xdr:row>29</xdr:row>
      <xdr:rowOff>134938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161" name="Tinta 160">
              <a:extLst>
                <a:ext uri="{FF2B5EF4-FFF2-40B4-BE49-F238E27FC236}">
                  <a16:creationId xmlns:a16="http://schemas.microsoft.com/office/drawing/2014/main" id="{1268377D-9988-422A-823E-6FA4D22A8CE2}"/>
                </a:ext>
              </a:extLst>
            </xdr14:cNvPr>
            <xdr14:cNvContentPartPr/>
          </xdr14:nvContentPartPr>
          <xdr14:nvPr macro=""/>
          <xdr14:xfrm>
            <a:off x="6966071" y="5502950"/>
            <a:ext cx="52385" cy="98941"/>
          </xdr14:xfrm>
        </xdr:contentPart>
      </mc:Choice>
      <mc:Fallback xmlns="">
        <xdr:pic>
          <xdr:nvPicPr>
            <xdr:cNvPr id="161" name="Tinta 160">
              <a:extLst>
                <a:ext uri="{FF2B5EF4-FFF2-40B4-BE49-F238E27FC236}">
                  <a16:creationId xmlns:a16="http://schemas.microsoft.com/office/drawing/2014/main" id="{1268377D-9988-422A-823E-6FA4D22A8CE2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6957782" y="5494147"/>
              <a:ext cx="68631" cy="11619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599846</xdr:colOff>
      <xdr:row>28</xdr:row>
      <xdr:rowOff>20431</xdr:rowOff>
    </xdr:from>
    <xdr:to>
      <xdr:col>11</xdr:col>
      <xdr:colOff>402143</xdr:colOff>
      <xdr:row>29</xdr:row>
      <xdr:rowOff>43754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171" name="Tinta 170">
              <a:extLst>
                <a:ext uri="{FF2B5EF4-FFF2-40B4-BE49-F238E27FC236}">
                  <a16:creationId xmlns:a16="http://schemas.microsoft.com/office/drawing/2014/main" id="{3937750F-4F53-4AAB-B311-25F582D86FDE}"/>
                </a:ext>
              </a:extLst>
            </xdr14:cNvPr>
            <xdr14:cNvContentPartPr/>
          </xdr14:nvContentPartPr>
          <xdr14:nvPr macro=""/>
          <xdr14:xfrm>
            <a:off x="7098674" y="5298869"/>
            <a:ext cx="407532" cy="211838"/>
          </xdr14:xfrm>
        </xdr:contentPart>
      </mc:Choice>
      <mc:Fallback xmlns="">
        <xdr:pic>
          <xdr:nvPicPr>
            <xdr:cNvPr id="171" name="Tinta 170">
              <a:extLst>
                <a:ext uri="{FF2B5EF4-FFF2-40B4-BE49-F238E27FC236}">
                  <a16:creationId xmlns:a16="http://schemas.microsoft.com/office/drawing/2014/main" id="{3937750F-4F53-4AAB-B311-25F582D86FDE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7089682" y="5290042"/>
              <a:ext cx="425157" cy="22913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470398</xdr:colOff>
      <xdr:row>28</xdr:row>
      <xdr:rowOff>85703</xdr:rowOff>
    </xdr:from>
    <xdr:to>
      <xdr:col>11</xdr:col>
      <xdr:colOff>518029</xdr:colOff>
      <xdr:row>28</xdr:row>
      <xdr:rowOff>99661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172" name="Tinta 171">
              <a:extLst>
                <a:ext uri="{FF2B5EF4-FFF2-40B4-BE49-F238E27FC236}">
                  <a16:creationId xmlns:a16="http://schemas.microsoft.com/office/drawing/2014/main" id="{0AE5C004-2282-4693-AFD8-D56AFC0FFF9C}"/>
                </a:ext>
              </a:extLst>
            </xdr14:cNvPr>
            <xdr14:cNvContentPartPr/>
          </xdr14:nvContentPartPr>
          <xdr14:nvPr macro=""/>
          <xdr14:xfrm>
            <a:off x="7574461" y="5364141"/>
            <a:ext cx="47631" cy="13958"/>
          </xdr14:xfrm>
        </xdr:contentPart>
      </mc:Choice>
      <mc:Fallback xmlns="">
        <xdr:pic>
          <xdr:nvPicPr>
            <xdr:cNvPr id="172" name="Tinta 171">
              <a:extLst>
                <a:ext uri="{FF2B5EF4-FFF2-40B4-BE49-F238E27FC236}">
                  <a16:creationId xmlns:a16="http://schemas.microsoft.com/office/drawing/2014/main" id="{0AE5C004-2282-4693-AFD8-D56AFC0FFF9C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7566249" y="5355194"/>
              <a:ext cx="63727" cy="314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597020</xdr:colOff>
      <xdr:row>27</xdr:row>
      <xdr:rowOff>175939</xdr:rowOff>
    </xdr:from>
    <xdr:to>
      <xdr:col>12</xdr:col>
      <xdr:colOff>322321</xdr:colOff>
      <xdr:row>28</xdr:row>
      <xdr:rowOff>168268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183" name="Tinta 182">
              <a:extLst>
                <a:ext uri="{FF2B5EF4-FFF2-40B4-BE49-F238E27FC236}">
                  <a16:creationId xmlns:a16="http://schemas.microsoft.com/office/drawing/2014/main" id="{A2CB0CF5-58E8-409A-86FF-71B1FC0EECB0}"/>
                </a:ext>
              </a:extLst>
            </xdr14:cNvPr>
            <xdr14:cNvContentPartPr/>
          </xdr14:nvContentPartPr>
          <xdr14:nvPr macro=""/>
          <xdr14:xfrm>
            <a:off x="7701083" y="5265861"/>
            <a:ext cx="330535" cy="180845"/>
          </xdr14:xfrm>
        </xdr:contentPart>
      </mc:Choice>
      <mc:Fallback xmlns="">
        <xdr:pic>
          <xdr:nvPicPr>
            <xdr:cNvPr id="183" name="Tinta 182">
              <a:extLst>
                <a:ext uri="{FF2B5EF4-FFF2-40B4-BE49-F238E27FC236}">
                  <a16:creationId xmlns:a16="http://schemas.microsoft.com/office/drawing/2014/main" id="{A2CB0CF5-58E8-409A-86FF-71B1FC0EECB0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7692091" y="5256979"/>
              <a:ext cx="348159" cy="19825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397033</xdr:colOff>
      <xdr:row>27</xdr:row>
      <xdr:rowOff>186170</xdr:rowOff>
    </xdr:from>
    <xdr:to>
      <xdr:col>13</xdr:col>
      <xdr:colOff>104164</xdr:colOff>
      <xdr:row>29</xdr:row>
      <xdr:rowOff>28329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187" name="Tinta 186">
              <a:extLst>
                <a:ext uri="{FF2B5EF4-FFF2-40B4-BE49-F238E27FC236}">
                  <a16:creationId xmlns:a16="http://schemas.microsoft.com/office/drawing/2014/main" id="{12E2FF68-E5B5-4AB8-90A6-41A0206E838A}"/>
                </a:ext>
              </a:extLst>
            </xdr14:cNvPr>
            <xdr14:cNvContentPartPr/>
          </xdr14:nvContentPartPr>
          <xdr14:nvPr macro=""/>
          <xdr14:xfrm>
            <a:off x="8106330" y="5276092"/>
            <a:ext cx="312365" cy="219190"/>
          </xdr14:xfrm>
        </xdr:contentPart>
      </mc:Choice>
      <mc:Fallback xmlns="">
        <xdr:pic>
          <xdr:nvPicPr>
            <xdr:cNvPr id="187" name="Tinta 186">
              <a:extLst>
                <a:ext uri="{FF2B5EF4-FFF2-40B4-BE49-F238E27FC236}">
                  <a16:creationId xmlns:a16="http://schemas.microsoft.com/office/drawing/2014/main" id="{12E2FF68-E5B5-4AB8-90A6-41A0206E838A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8097456" y="5267182"/>
              <a:ext cx="329758" cy="23665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277461</xdr:colOff>
      <xdr:row>30</xdr:row>
      <xdr:rowOff>123779</xdr:rowOff>
    </xdr:from>
    <xdr:to>
      <xdr:col>10</xdr:col>
      <xdr:colOff>572361</xdr:colOff>
      <xdr:row>31</xdr:row>
      <xdr:rowOff>96838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195" name="Tinta 194">
              <a:extLst>
                <a:ext uri="{FF2B5EF4-FFF2-40B4-BE49-F238E27FC236}">
                  <a16:creationId xmlns:a16="http://schemas.microsoft.com/office/drawing/2014/main" id="{2E8C8785-5778-4186-84E7-5871421B5E4D}"/>
                </a:ext>
              </a:extLst>
            </xdr14:cNvPr>
            <xdr14:cNvContentPartPr/>
          </xdr14:nvContentPartPr>
          <xdr14:nvPr macro=""/>
          <xdr14:xfrm>
            <a:off x="6776289" y="5779248"/>
            <a:ext cx="294900" cy="161574"/>
          </xdr14:xfrm>
        </xdr:contentPart>
      </mc:Choice>
      <mc:Fallback xmlns="">
        <xdr:pic>
          <xdr:nvPicPr>
            <xdr:cNvPr id="195" name="Tinta 194">
              <a:extLst>
                <a:ext uri="{FF2B5EF4-FFF2-40B4-BE49-F238E27FC236}">
                  <a16:creationId xmlns:a16="http://schemas.microsoft.com/office/drawing/2014/main" id="{2E8C8785-5778-4186-84E7-5871421B5E4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6767428" y="5770370"/>
              <a:ext cx="312268" cy="1789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56806</xdr:colOff>
      <xdr:row>30</xdr:row>
      <xdr:rowOff>175336</xdr:rowOff>
    </xdr:from>
    <xdr:to>
      <xdr:col>11</xdr:col>
      <xdr:colOff>92955</xdr:colOff>
      <xdr:row>31</xdr:row>
      <xdr:rowOff>24155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198" name="Tinta 197">
              <a:extLst>
                <a:ext uri="{FF2B5EF4-FFF2-40B4-BE49-F238E27FC236}">
                  <a16:creationId xmlns:a16="http://schemas.microsoft.com/office/drawing/2014/main" id="{B0248B10-CDE3-4A31-B864-55BA1DD95283}"/>
                </a:ext>
              </a:extLst>
            </xdr14:cNvPr>
            <xdr14:cNvContentPartPr/>
          </xdr14:nvContentPartPr>
          <xdr14:nvPr macro=""/>
          <xdr14:xfrm>
            <a:off x="7160869" y="5830805"/>
            <a:ext cx="36149" cy="37334"/>
          </xdr14:xfrm>
        </xdr:contentPart>
      </mc:Choice>
      <mc:Fallback xmlns="">
        <xdr:pic>
          <xdr:nvPicPr>
            <xdr:cNvPr id="198" name="Tinta 197">
              <a:extLst>
                <a:ext uri="{FF2B5EF4-FFF2-40B4-BE49-F238E27FC236}">
                  <a16:creationId xmlns:a16="http://schemas.microsoft.com/office/drawing/2014/main" id="{B0248B10-CDE3-4A31-B864-55BA1DD95283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7151921" y="5821830"/>
              <a:ext cx="53687" cy="5492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166636</xdr:colOff>
      <xdr:row>30</xdr:row>
      <xdr:rowOff>123186</xdr:rowOff>
    </xdr:from>
    <xdr:to>
      <xdr:col>11</xdr:col>
      <xdr:colOff>253551</xdr:colOff>
      <xdr:row>31</xdr:row>
      <xdr:rowOff>64837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199" name="Tinta 198">
              <a:extLst>
                <a:ext uri="{FF2B5EF4-FFF2-40B4-BE49-F238E27FC236}">
                  <a16:creationId xmlns:a16="http://schemas.microsoft.com/office/drawing/2014/main" id="{3002A2B1-3598-4C48-9A29-4AA75D496DEE}"/>
                </a:ext>
              </a:extLst>
            </xdr14:cNvPr>
            <xdr14:cNvContentPartPr/>
          </xdr14:nvContentPartPr>
          <xdr14:nvPr macro=""/>
          <xdr14:xfrm>
            <a:off x="7270699" y="5778655"/>
            <a:ext cx="86915" cy="130166"/>
          </xdr14:xfrm>
        </xdr:contentPart>
      </mc:Choice>
      <mc:Fallback xmlns="">
        <xdr:pic>
          <xdr:nvPicPr>
            <xdr:cNvPr id="199" name="Tinta 198">
              <a:extLst>
                <a:ext uri="{FF2B5EF4-FFF2-40B4-BE49-F238E27FC236}">
                  <a16:creationId xmlns:a16="http://schemas.microsoft.com/office/drawing/2014/main" id="{3002A2B1-3598-4C48-9A29-4AA75D496DEE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7262079" y="5769788"/>
              <a:ext cx="104513" cy="1475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351529</xdr:colOff>
      <xdr:row>30</xdr:row>
      <xdr:rowOff>160125</xdr:rowOff>
    </xdr:from>
    <xdr:to>
      <xdr:col>11</xdr:col>
      <xdr:colOff>519415</xdr:colOff>
      <xdr:row>31</xdr:row>
      <xdr:rowOff>45874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200" name="Tinta 199">
              <a:extLst>
                <a:ext uri="{FF2B5EF4-FFF2-40B4-BE49-F238E27FC236}">
                  <a16:creationId xmlns:a16="http://schemas.microsoft.com/office/drawing/2014/main" id="{6BD9BBDE-24A1-4CE2-A640-4EB2F766EE02}"/>
                </a:ext>
              </a:extLst>
            </xdr14:cNvPr>
            <xdr14:cNvContentPartPr/>
          </xdr14:nvContentPartPr>
          <xdr14:nvPr macro=""/>
          <xdr14:xfrm>
            <a:off x="7455592" y="5815594"/>
            <a:ext cx="167886" cy="74264"/>
          </xdr14:xfrm>
        </xdr:contentPart>
      </mc:Choice>
      <mc:Fallback xmlns="">
        <xdr:pic>
          <xdr:nvPicPr>
            <xdr:cNvPr id="200" name="Tinta 199">
              <a:extLst>
                <a:ext uri="{FF2B5EF4-FFF2-40B4-BE49-F238E27FC236}">
                  <a16:creationId xmlns:a16="http://schemas.microsoft.com/office/drawing/2014/main" id="{6BD9BBDE-24A1-4CE2-A640-4EB2F766EE02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7446830" y="5806836"/>
              <a:ext cx="185060" cy="914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587761</xdr:colOff>
      <xdr:row>30</xdr:row>
      <xdr:rowOff>123581</xdr:rowOff>
    </xdr:from>
    <xdr:to>
      <xdr:col>12</xdr:col>
      <xdr:colOff>99270</xdr:colOff>
      <xdr:row>31</xdr:row>
      <xdr:rowOff>61874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202" name="Tinta 201">
              <a:extLst>
                <a:ext uri="{FF2B5EF4-FFF2-40B4-BE49-F238E27FC236}">
                  <a16:creationId xmlns:a16="http://schemas.microsoft.com/office/drawing/2014/main" id="{D39F92BA-8901-4D6A-91F1-111DB23729EA}"/>
                </a:ext>
              </a:extLst>
            </xdr14:cNvPr>
            <xdr14:cNvContentPartPr/>
          </xdr14:nvContentPartPr>
          <xdr14:nvPr macro=""/>
          <xdr14:xfrm>
            <a:off x="7691824" y="5779050"/>
            <a:ext cx="116743" cy="126808"/>
          </xdr14:xfrm>
        </xdr:contentPart>
      </mc:Choice>
      <mc:Fallback xmlns="">
        <xdr:pic>
          <xdr:nvPicPr>
            <xdr:cNvPr id="202" name="Tinta 201">
              <a:extLst>
                <a:ext uri="{FF2B5EF4-FFF2-40B4-BE49-F238E27FC236}">
                  <a16:creationId xmlns:a16="http://schemas.microsoft.com/office/drawing/2014/main" id="{D39F92BA-8901-4D6A-91F1-111DB23729EA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7682844" y="5770195"/>
              <a:ext cx="134344" cy="1441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194285</xdr:colOff>
      <xdr:row>30</xdr:row>
      <xdr:rowOff>172965</xdr:rowOff>
    </xdr:from>
    <xdr:to>
      <xdr:col>12</xdr:col>
      <xdr:colOff>234187</xdr:colOff>
      <xdr:row>30</xdr:row>
      <xdr:rowOff>176521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204" name="Tinta 203">
              <a:extLst>
                <a:ext uri="{FF2B5EF4-FFF2-40B4-BE49-F238E27FC236}">
                  <a16:creationId xmlns:a16="http://schemas.microsoft.com/office/drawing/2014/main" id="{8737D406-A5D0-4D40-A05E-6E61D3CDB941}"/>
                </a:ext>
              </a:extLst>
            </xdr14:cNvPr>
            <xdr14:cNvContentPartPr/>
          </xdr14:nvContentPartPr>
          <xdr14:nvPr macro=""/>
          <xdr14:xfrm>
            <a:off x="7903582" y="5828434"/>
            <a:ext cx="39902" cy="3556"/>
          </xdr14:xfrm>
        </xdr:contentPart>
      </mc:Choice>
      <mc:Fallback xmlns="">
        <xdr:pic>
          <xdr:nvPicPr>
            <xdr:cNvPr id="204" name="Tinta 203">
              <a:extLst>
                <a:ext uri="{FF2B5EF4-FFF2-40B4-BE49-F238E27FC236}">
                  <a16:creationId xmlns:a16="http://schemas.microsoft.com/office/drawing/2014/main" id="{8737D406-A5D0-4D40-A05E-6E61D3CDB941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7894595" y="5820352"/>
              <a:ext cx="57516" cy="1939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330189</xdr:colOff>
      <xdr:row>30</xdr:row>
      <xdr:rowOff>103828</xdr:rowOff>
    </xdr:from>
    <xdr:to>
      <xdr:col>12</xdr:col>
      <xdr:colOff>404067</xdr:colOff>
      <xdr:row>31</xdr:row>
      <xdr:rowOff>42911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209" name="Tinta 208">
              <a:extLst>
                <a:ext uri="{FF2B5EF4-FFF2-40B4-BE49-F238E27FC236}">
                  <a16:creationId xmlns:a16="http://schemas.microsoft.com/office/drawing/2014/main" id="{4AB06390-B311-490A-BB41-7F7D730AC4C1}"/>
                </a:ext>
              </a:extLst>
            </xdr14:cNvPr>
            <xdr14:cNvContentPartPr/>
          </xdr14:nvContentPartPr>
          <xdr14:nvPr macro=""/>
          <xdr14:xfrm>
            <a:off x="8039486" y="5759297"/>
            <a:ext cx="73878" cy="127598"/>
          </xdr14:xfrm>
        </xdr:contentPart>
      </mc:Choice>
      <mc:Fallback xmlns="">
        <xdr:pic>
          <xdr:nvPicPr>
            <xdr:cNvPr id="209" name="Tinta 208">
              <a:extLst>
                <a:ext uri="{FF2B5EF4-FFF2-40B4-BE49-F238E27FC236}">
                  <a16:creationId xmlns:a16="http://schemas.microsoft.com/office/drawing/2014/main" id="{4AB06390-B311-490A-BB41-7F7D730AC4C1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8030476" y="5750814"/>
              <a:ext cx="91537" cy="14491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446734</xdr:colOff>
      <xdr:row>30</xdr:row>
      <xdr:rowOff>117458</xdr:rowOff>
    </xdr:from>
    <xdr:to>
      <xdr:col>12</xdr:col>
      <xdr:colOff>589137</xdr:colOff>
      <xdr:row>31</xdr:row>
      <xdr:rowOff>64245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212" name="Tinta 211">
              <a:extLst>
                <a:ext uri="{FF2B5EF4-FFF2-40B4-BE49-F238E27FC236}">
                  <a16:creationId xmlns:a16="http://schemas.microsoft.com/office/drawing/2014/main" id="{46ABE331-C182-4CC4-9581-121F33547476}"/>
                </a:ext>
              </a:extLst>
            </xdr14:cNvPr>
            <xdr14:cNvContentPartPr/>
          </xdr14:nvContentPartPr>
          <xdr14:nvPr macro=""/>
          <xdr14:xfrm>
            <a:off x="8156031" y="5772927"/>
            <a:ext cx="142403" cy="135302"/>
          </xdr14:xfrm>
        </xdr:contentPart>
      </mc:Choice>
      <mc:Fallback xmlns="">
        <xdr:pic>
          <xdr:nvPicPr>
            <xdr:cNvPr id="212" name="Tinta 211">
              <a:extLst>
                <a:ext uri="{FF2B5EF4-FFF2-40B4-BE49-F238E27FC236}">
                  <a16:creationId xmlns:a16="http://schemas.microsoft.com/office/drawing/2014/main" id="{46ABE331-C182-4CC4-9581-121F33547476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8147305" y="5764404"/>
              <a:ext cx="159505" cy="15270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287541</xdr:colOff>
      <xdr:row>32</xdr:row>
      <xdr:rowOff>33692</xdr:rowOff>
    </xdr:from>
    <xdr:to>
      <xdr:col>10</xdr:col>
      <xdr:colOff>455661</xdr:colOff>
      <xdr:row>33</xdr:row>
      <xdr:rowOff>107608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213" name="Tinta 212">
              <a:extLst>
                <a:ext uri="{FF2B5EF4-FFF2-40B4-BE49-F238E27FC236}">
                  <a16:creationId xmlns:a16="http://schemas.microsoft.com/office/drawing/2014/main" id="{87F155A5-FDBE-4515-B44D-46E753757F58}"/>
                </a:ext>
              </a:extLst>
            </xdr14:cNvPr>
            <xdr14:cNvContentPartPr/>
          </xdr14:nvContentPartPr>
          <xdr14:nvPr macro=""/>
          <xdr14:xfrm>
            <a:off x="6786369" y="6066192"/>
            <a:ext cx="168120" cy="262432"/>
          </xdr14:xfrm>
        </xdr:contentPart>
      </mc:Choice>
      <mc:Fallback xmlns="">
        <xdr:pic>
          <xdr:nvPicPr>
            <xdr:cNvPr id="213" name="Tinta 212">
              <a:extLst>
                <a:ext uri="{FF2B5EF4-FFF2-40B4-BE49-F238E27FC236}">
                  <a16:creationId xmlns:a16="http://schemas.microsoft.com/office/drawing/2014/main" id="{87F155A5-FDBE-4515-B44D-46E753757F58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6777729" y="6057326"/>
              <a:ext cx="185760" cy="27980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588815</xdr:colOff>
      <xdr:row>32</xdr:row>
      <xdr:rowOff>169948</xdr:rowOff>
    </xdr:from>
    <xdr:to>
      <xdr:col>11</xdr:col>
      <xdr:colOff>238609</xdr:colOff>
      <xdr:row>33</xdr:row>
      <xdr:rowOff>123152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230" name="Tinta 229">
              <a:extLst>
                <a:ext uri="{FF2B5EF4-FFF2-40B4-BE49-F238E27FC236}">
                  <a16:creationId xmlns:a16="http://schemas.microsoft.com/office/drawing/2014/main" id="{2140933A-D2CB-431D-81E5-A3A1ED4C61C6}"/>
                </a:ext>
              </a:extLst>
            </xdr14:cNvPr>
            <xdr14:cNvContentPartPr/>
          </xdr14:nvContentPartPr>
          <xdr14:nvPr macro=""/>
          <xdr14:xfrm>
            <a:off x="7087643" y="6202448"/>
            <a:ext cx="255029" cy="141720"/>
          </xdr14:xfrm>
        </xdr:contentPart>
      </mc:Choice>
      <mc:Fallback xmlns="">
        <xdr:pic>
          <xdr:nvPicPr>
            <xdr:cNvPr id="230" name="Tinta 229">
              <a:extLst>
                <a:ext uri="{FF2B5EF4-FFF2-40B4-BE49-F238E27FC236}">
                  <a16:creationId xmlns:a16="http://schemas.microsoft.com/office/drawing/2014/main" id="{2140933A-D2CB-431D-81E5-A3A1ED4C61C6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7078998" y="6193568"/>
              <a:ext cx="272679" cy="15912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346941</xdr:colOff>
      <xdr:row>34</xdr:row>
      <xdr:rowOff>161419</xdr:rowOff>
    </xdr:from>
    <xdr:to>
      <xdr:col>10</xdr:col>
      <xdr:colOff>532562</xdr:colOff>
      <xdr:row>35</xdr:row>
      <xdr:rowOff>116854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245" name="Tinta 244">
              <a:extLst>
                <a:ext uri="{FF2B5EF4-FFF2-40B4-BE49-F238E27FC236}">
                  <a16:creationId xmlns:a16="http://schemas.microsoft.com/office/drawing/2014/main" id="{A60C873F-68FC-4F8D-9955-0E6E7AFCE7E6}"/>
                </a:ext>
              </a:extLst>
            </xdr14:cNvPr>
            <xdr14:cNvContentPartPr/>
          </xdr14:nvContentPartPr>
          <xdr14:nvPr macro=""/>
          <xdr14:xfrm>
            <a:off x="6845769" y="6570950"/>
            <a:ext cx="185621" cy="143951"/>
          </xdr14:xfrm>
        </xdr:contentPart>
      </mc:Choice>
      <mc:Fallback xmlns="">
        <xdr:pic>
          <xdr:nvPicPr>
            <xdr:cNvPr id="245" name="Tinta 244">
              <a:extLst>
                <a:ext uri="{FF2B5EF4-FFF2-40B4-BE49-F238E27FC236}">
                  <a16:creationId xmlns:a16="http://schemas.microsoft.com/office/drawing/2014/main" id="{A60C873F-68FC-4F8D-9955-0E6E7AFCE7E6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6836980" y="6562086"/>
              <a:ext cx="202847" cy="16132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20649</xdr:colOff>
      <xdr:row>34</xdr:row>
      <xdr:rowOff>185637</xdr:rowOff>
    </xdr:from>
    <xdr:to>
      <xdr:col>11</xdr:col>
      <xdr:colOff>144453</xdr:colOff>
      <xdr:row>35</xdr:row>
      <xdr:rowOff>125413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248" name="Tinta 247">
              <a:extLst>
                <a:ext uri="{FF2B5EF4-FFF2-40B4-BE49-F238E27FC236}">
                  <a16:creationId xmlns:a16="http://schemas.microsoft.com/office/drawing/2014/main" id="{0EFE376A-8E35-4289-AF8D-7CD06C6D4215}"/>
                </a:ext>
              </a:extLst>
            </xdr14:cNvPr>
            <xdr14:cNvContentPartPr/>
          </xdr14:nvContentPartPr>
          <xdr14:nvPr macro=""/>
          <xdr14:xfrm>
            <a:off x="7124712" y="6595168"/>
            <a:ext cx="123804" cy="128292"/>
          </xdr14:xfrm>
        </xdr:contentPart>
      </mc:Choice>
      <mc:Fallback xmlns="">
        <xdr:pic>
          <xdr:nvPicPr>
            <xdr:cNvPr id="248" name="Tinta 247">
              <a:extLst>
                <a:ext uri="{FF2B5EF4-FFF2-40B4-BE49-F238E27FC236}">
                  <a16:creationId xmlns:a16="http://schemas.microsoft.com/office/drawing/2014/main" id="{0EFE376A-8E35-4289-AF8D-7CD06C6D4215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7115741" y="6586662"/>
              <a:ext cx="141388" cy="14565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201659</xdr:colOff>
      <xdr:row>34</xdr:row>
      <xdr:rowOff>93357</xdr:rowOff>
    </xdr:from>
    <xdr:to>
      <xdr:col>12</xdr:col>
      <xdr:colOff>94794</xdr:colOff>
      <xdr:row>35</xdr:row>
      <xdr:rowOff>111216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259" name="Tinta 258">
              <a:extLst>
                <a:ext uri="{FF2B5EF4-FFF2-40B4-BE49-F238E27FC236}">
                  <a16:creationId xmlns:a16="http://schemas.microsoft.com/office/drawing/2014/main" id="{CA4FB4BB-EBA9-47D3-A909-A204FC6BCBDA}"/>
                </a:ext>
              </a:extLst>
            </xdr14:cNvPr>
            <xdr14:cNvContentPartPr/>
          </xdr14:nvContentPartPr>
          <xdr14:nvPr macro=""/>
          <xdr14:xfrm>
            <a:off x="7305722" y="6502888"/>
            <a:ext cx="498369" cy="206375"/>
          </xdr14:xfrm>
        </xdr:contentPart>
      </mc:Choice>
      <mc:Fallback xmlns="">
        <xdr:pic>
          <xdr:nvPicPr>
            <xdr:cNvPr id="259" name="Tinta 258">
              <a:extLst>
                <a:ext uri="{FF2B5EF4-FFF2-40B4-BE49-F238E27FC236}">
                  <a16:creationId xmlns:a16="http://schemas.microsoft.com/office/drawing/2014/main" id="{CA4FB4BB-EBA9-47D3-A909-A204FC6BCBDA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7296803" y="6493977"/>
              <a:ext cx="515849" cy="22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173503</xdr:colOff>
      <xdr:row>35</xdr:row>
      <xdr:rowOff>35535</xdr:rowOff>
    </xdr:from>
    <xdr:to>
      <xdr:col>12</xdr:col>
      <xdr:colOff>215467</xdr:colOff>
      <xdr:row>35</xdr:row>
      <xdr:rowOff>40545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260" name="Tinta 259">
              <a:extLst>
                <a:ext uri="{FF2B5EF4-FFF2-40B4-BE49-F238E27FC236}">
                  <a16:creationId xmlns:a16="http://schemas.microsoft.com/office/drawing/2014/main" id="{684258D5-E5DD-4E37-A9C7-8F9319562548}"/>
                </a:ext>
              </a:extLst>
            </xdr14:cNvPr>
            <xdr14:cNvContentPartPr/>
          </xdr14:nvContentPartPr>
          <xdr14:nvPr macro=""/>
          <xdr14:xfrm>
            <a:off x="7882800" y="6633582"/>
            <a:ext cx="41964" cy="5010"/>
          </xdr14:xfrm>
        </xdr:contentPart>
      </mc:Choice>
      <mc:Fallback xmlns="">
        <xdr:pic>
          <xdr:nvPicPr>
            <xdr:cNvPr id="260" name="Tinta 259">
              <a:extLst>
                <a:ext uri="{FF2B5EF4-FFF2-40B4-BE49-F238E27FC236}">
                  <a16:creationId xmlns:a16="http://schemas.microsoft.com/office/drawing/2014/main" id="{684258D5-E5DD-4E37-A9C7-8F9319562548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7873833" y="6624636"/>
              <a:ext cx="59539" cy="225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306493</xdr:colOff>
      <xdr:row>34</xdr:row>
      <xdr:rowOff>89182</xdr:rowOff>
    </xdr:from>
    <xdr:to>
      <xdr:col>14</xdr:col>
      <xdr:colOff>29706</xdr:colOff>
      <xdr:row>35</xdr:row>
      <xdr:rowOff>108202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279" name="Tinta 278">
              <a:extLst>
                <a:ext uri="{FF2B5EF4-FFF2-40B4-BE49-F238E27FC236}">
                  <a16:creationId xmlns:a16="http://schemas.microsoft.com/office/drawing/2014/main" id="{C08520B5-CA80-4CCA-9A0B-DB68BBDCB979}"/>
                </a:ext>
              </a:extLst>
            </xdr14:cNvPr>
            <xdr14:cNvContentPartPr/>
          </xdr14:nvContentPartPr>
          <xdr14:nvPr macro=""/>
          <xdr14:xfrm>
            <a:off x="8015790" y="6498713"/>
            <a:ext cx="933682" cy="207536"/>
          </xdr14:xfrm>
        </xdr:contentPart>
      </mc:Choice>
      <mc:Fallback xmlns="">
        <xdr:pic>
          <xdr:nvPicPr>
            <xdr:cNvPr id="279" name="Tinta 278">
              <a:extLst>
                <a:ext uri="{FF2B5EF4-FFF2-40B4-BE49-F238E27FC236}">
                  <a16:creationId xmlns:a16="http://schemas.microsoft.com/office/drawing/2014/main" id="{C08520B5-CA80-4CCA-9A0B-DB68BBDCB979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8006836" y="6489798"/>
              <a:ext cx="951231" cy="22500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380154</xdr:colOff>
      <xdr:row>33</xdr:row>
      <xdr:rowOff>4560</xdr:rowOff>
    </xdr:from>
    <xdr:to>
      <xdr:col>11</xdr:col>
      <xdr:colOff>568834</xdr:colOff>
      <xdr:row>33</xdr:row>
      <xdr:rowOff>161699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286" name="Tinta 285">
              <a:extLst>
                <a:ext uri="{FF2B5EF4-FFF2-40B4-BE49-F238E27FC236}">
                  <a16:creationId xmlns:a16="http://schemas.microsoft.com/office/drawing/2014/main" id="{FB7A9A73-6C2A-4EA1-BE81-5802BBE96C81}"/>
                </a:ext>
              </a:extLst>
            </xdr14:cNvPr>
            <xdr14:cNvContentPartPr/>
          </xdr14:nvContentPartPr>
          <xdr14:nvPr macro=""/>
          <xdr14:xfrm>
            <a:off x="7484217" y="6225576"/>
            <a:ext cx="188680" cy="157139"/>
          </xdr14:xfrm>
        </xdr:contentPart>
      </mc:Choice>
      <mc:Fallback xmlns="">
        <xdr:pic>
          <xdr:nvPicPr>
            <xdr:cNvPr id="286" name="Tinta 285">
              <a:extLst>
                <a:ext uri="{FF2B5EF4-FFF2-40B4-BE49-F238E27FC236}">
                  <a16:creationId xmlns:a16="http://schemas.microsoft.com/office/drawing/2014/main" id="{FB7A9A73-6C2A-4EA1-BE81-5802BBE96C81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7475417" y="6217044"/>
              <a:ext cx="205929" cy="17455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77392</xdr:colOff>
      <xdr:row>32</xdr:row>
      <xdr:rowOff>171182</xdr:rowOff>
    </xdr:from>
    <xdr:to>
      <xdr:col>12</xdr:col>
      <xdr:colOff>348456</xdr:colOff>
      <xdr:row>33</xdr:row>
      <xdr:rowOff>106192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289" name="Tinta 288">
              <a:extLst>
                <a:ext uri="{FF2B5EF4-FFF2-40B4-BE49-F238E27FC236}">
                  <a16:creationId xmlns:a16="http://schemas.microsoft.com/office/drawing/2014/main" id="{0E45536E-50CC-430C-A076-FCA952B48239}"/>
                </a:ext>
              </a:extLst>
            </xdr14:cNvPr>
            <xdr14:cNvContentPartPr/>
          </xdr14:nvContentPartPr>
          <xdr14:nvPr macro=""/>
          <xdr14:xfrm>
            <a:off x="7786689" y="6203682"/>
            <a:ext cx="271064" cy="123526"/>
          </xdr14:xfrm>
        </xdr:contentPart>
      </mc:Choice>
      <mc:Fallback xmlns="">
        <xdr:pic>
          <xdr:nvPicPr>
            <xdr:cNvPr id="289" name="Tinta 288">
              <a:extLst>
                <a:ext uri="{FF2B5EF4-FFF2-40B4-BE49-F238E27FC236}">
                  <a16:creationId xmlns:a16="http://schemas.microsoft.com/office/drawing/2014/main" id="{0E45536E-50CC-430C-A076-FCA952B48239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7777690" y="6195163"/>
              <a:ext cx="288703" cy="14091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376821</xdr:colOff>
      <xdr:row>21</xdr:row>
      <xdr:rowOff>38672</xdr:rowOff>
    </xdr:from>
    <xdr:to>
      <xdr:col>14</xdr:col>
      <xdr:colOff>225500</xdr:colOff>
      <xdr:row>33</xdr:row>
      <xdr:rowOff>111208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293" name="Tinta 292">
              <a:extLst>
                <a:ext uri="{FF2B5EF4-FFF2-40B4-BE49-F238E27FC236}">
                  <a16:creationId xmlns:a16="http://schemas.microsoft.com/office/drawing/2014/main" id="{3DDE8A29-1ED7-497A-8E06-FAC56466E90B}"/>
                </a:ext>
              </a:extLst>
            </xdr14:cNvPr>
            <xdr14:cNvContentPartPr/>
          </xdr14:nvContentPartPr>
          <xdr14:nvPr macro=""/>
          <xdr14:xfrm>
            <a:off x="8691352" y="3997500"/>
            <a:ext cx="453914" cy="2334724"/>
          </xdr14:xfrm>
        </xdr:contentPart>
      </mc:Choice>
      <mc:Fallback xmlns="">
        <xdr:pic>
          <xdr:nvPicPr>
            <xdr:cNvPr id="293" name="Tinta 292">
              <a:extLst>
                <a:ext uri="{FF2B5EF4-FFF2-40B4-BE49-F238E27FC236}">
                  <a16:creationId xmlns:a16="http://schemas.microsoft.com/office/drawing/2014/main" id="{3DDE8A29-1ED7-497A-8E06-FAC56466E90B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8682713" y="3988501"/>
              <a:ext cx="471552" cy="235236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438620</xdr:colOff>
      <xdr:row>21</xdr:row>
      <xdr:rowOff>165928</xdr:rowOff>
    </xdr:from>
    <xdr:to>
      <xdr:col>14</xdr:col>
      <xdr:colOff>515300</xdr:colOff>
      <xdr:row>23</xdr:row>
      <xdr:rowOff>63568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298" name="Tinta 297">
              <a:extLst>
                <a:ext uri="{FF2B5EF4-FFF2-40B4-BE49-F238E27FC236}">
                  <a16:creationId xmlns:a16="http://schemas.microsoft.com/office/drawing/2014/main" id="{730959B6-E11F-4C90-8E82-99CE858BC6B2}"/>
                </a:ext>
              </a:extLst>
            </xdr14:cNvPr>
            <xdr14:cNvContentPartPr/>
          </xdr14:nvContentPartPr>
          <xdr14:nvPr macro=""/>
          <xdr14:xfrm>
            <a:off x="9358386" y="4124756"/>
            <a:ext cx="76680" cy="274671"/>
          </xdr14:xfrm>
        </xdr:contentPart>
      </mc:Choice>
      <mc:Fallback xmlns="">
        <xdr:pic>
          <xdr:nvPicPr>
            <xdr:cNvPr id="298" name="Tinta 297">
              <a:extLst>
                <a:ext uri="{FF2B5EF4-FFF2-40B4-BE49-F238E27FC236}">
                  <a16:creationId xmlns:a16="http://schemas.microsoft.com/office/drawing/2014/main" id="{730959B6-E11F-4C90-8E82-99CE858BC6B2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9349746" y="4115884"/>
              <a:ext cx="94320" cy="2920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31267</xdr:colOff>
      <xdr:row>21</xdr:row>
      <xdr:rowOff>104008</xdr:rowOff>
    </xdr:from>
    <xdr:to>
      <xdr:col>16</xdr:col>
      <xdr:colOff>205821</xdr:colOff>
      <xdr:row>22</xdr:row>
      <xdr:rowOff>72988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301" name="Tinta 300">
              <a:extLst>
                <a:ext uri="{FF2B5EF4-FFF2-40B4-BE49-F238E27FC236}">
                  <a16:creationId xmlns:a16="http://schemas.microsoft.com/office/drawing/2014/main" id="{695B72D2-DCDA-4D9A-88A9-114BB8542C66}"/>
                </a:ext>
              </a:extLst>
            </xdr14:cNvPr>
            <xdr14:cNvContentPartPr/>
          </xdr14:nvContentPartPr>
          <xdr14:nvPr macro=""/>
          <xdr14:xfrm>
            <a:off x="10161501" y="4062836"/>
            <a:ext cx="174554" cy="157496"/>
          </xdr14:xfrm>
        </xdr:contentPart>
      </mc:Choice>
      <mc:Fallback xmlns="">
        <xdr:pic>
          <xdr:nvPicPr>
            <xdr:cNvPr id="301" name="Tinta 300">
              <a:extLst>
                <a:ext uri="{FF2B5EF4-FFF2-40B4-BE49-F238E27FC236}">
                  <a16:creationId xmlns:a16="http://schemas.microsoft.com/office/drawing/2014/main" id="{695B72D2-DCDA-4D9A-88A9-114BB8542C66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10153072" y="4053948"/>
              <a:ext cx="191764" cy="17491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381261</xdr:colOff>
      <xdr:row>22</xdr:row>
      <xdr:rowOff>17012</xdr:rowOff>
    </xdr:from>
    <xdr:to>
      <xdr:col>15</xdr:col>
      <xdr:colOff>477741</xdr:colOff>
      <xdr:row>22</xdr:row>
      <xdr:rowOff>107188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302" name="Tinta 301">
              <a:extLst>
                <a:ext uri="{FF2B5EF4-FFF2-40B4-BE49-F238E27FC236}">
                  <a16:creationId xmlns:a16="http://schemas.microsoft.com/office/drawing/2014/main" id="{44BEB002-A1AB-430F-AF0A-B6A86BB08B3A}"/>
                </a:ext>
              </a:extLst>
            </xdr14:cNvPr>
            <xdr14:cNvContentPartPr/>
          </xdr14:nvContentPartPr>
          <xdr14:nvPr macro=""/>
          <xdr14:xfrm>
            <a:off x="9906261" y="4164356"/>
            <a:ext cx="96480" cy="90176"/>
          </xdr14:xfrm>
        </xdr:contentPart>
      </mc:Choice>
      <mc:Fallback xmlns="">
        <xdr:pic>
          <xdr:nvPicPr>
            <xdr:cNvPr id="302" name="Tinta 301">
              <a:extLst>
                <a:ext uri="{FF2B5EF4-FFF2-40B4-BE49-F238E27FC236}">
                  <a16:creationId xmlns:a16="http://schemas.microsoft.com/office/drawing/2014/main" id="{44BEB002-A1AB-430F-AF0A-B6A86BB08B3A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9897621" y="4155869"/>
              <a:ext cx="114120" cy="10750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536900</xdr:colOff>
      <xdr:row>21</xdr:row>
      <xdr:rowOff>19592</xdr:rowOff>
    </xdr:from>
    <xdr:to>
      <xdr:col>15</xdr:col>
      <xdr:colOff>205221</xdr:colOff>
      <xdr:row>23</xdr:row>
      <xdr:rowOff>28473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305" name="Tinta 304">
              <a:extLst>
                <a:ext uri="{FF2B5EF4-FFF2-40B4-BE49-F238E27FC236}">
                  <a16:creationId xmlns:a16="http://schemas.microsoft.com/office/drawing/2014/main" id="{F469F0C3-67E2-4609-A109-FAA206643445}"/>
                </a:ext>
              </a:extLst>
            </xdr14:cNvPr>
            <xdr14:cNvContentPartPr/>
          </xdr14:nvContentPartPr>
          <xdr14:nvPr macro=""/>
          <xdr14:xfrm>
            <a:off x="9456666" y="3978420"/>
            <a:ext cx="273555" cy="385912"/>
          </xdr14:xfrm>
        </xdr:contentPart>
      </mc:Choice>
      <mc:Fallback xmlns="">
        <xdr:pic>
          <xdr:nvPicPr>
            <xdr:cNvPr id="305" name="Tinta 304">
              <a:extLst>
                <a:ext uri="{FF2B5EF4-FFF2-40B4-BE49-F238E27FC236}">
                  <a16:creationId xmlns:a16="http://schemas.microsoft.com/office/drawing/2014/main" id="{F469F0C3-67E2-4609-A109-FAA206643445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9448151" y="3969868"/>
              <a:ext cx="290940" cy="4033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176793</xdr:colOff>
      <xdr:row>24</xdr:row>
      <xdr:rowOff>161505</xdr:rowOff>
    </xdr:from>
    <xdr:to>
      <xdr:col>14</xdr:col>
      <xdr:colOff>242488</xdr:colOff>
      <xdr:row>25</xdr:row>
      <xdr:rowOff>24306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">
          <xdr14:nvContentPartPr>
            <xdr14:cNvPr id="309" name="Tinta 308">
              <a:extLst>
                <a:ext uri="{FF2B5EF4-FFF2-40B4-BE49-F238E27FC236}">
                  <a16:creationId xmlns:a16="http://schemas.microsoft.com/office/drawing/2014/main" id="{8B6FEE7C-6A68-43CC-AD3C-5A06C7394CC6}"/>
                </a:ext>
              </a:extLst>
            </xdr14:cNvPr>
            <xdr14:cNvContentPartPr/>
          </xdr14:nvContentPartPr>
          <xdr14:nvPr macro=""/>
          <xdr14:xfrm>
            <a:off x="9096559" y="4685880"/>
            <a:ext cx="65695" cy="51317"/>
          </xdr14:xfrm>
        </xdr:contentPart>
      </mc:Choice>
      <mc:Fallback xmlns="">
        <xdr:pic>
          <xdr:nvPicPr>
            <xdr:cNvPr id="309" name="Tinta 308">
              <a:extLst>
                <a:ext uri="{FF2B5EF4-FFF2-40B4-BE49-F238E27FC236}">
                  <a16:creationId xmlns:a16="http://schemas.microsoft.com/office/drawing/2014/main" id="{8B6FEE7C-6A68-43CC-AD3C-5A06C7394CC6}"/>
                </a:ext>
              </a:extLst>
            </xdr:cNvPr>
            <xdr:cNvPicPr/>
          </xdr:nvPicPr>
          <xdr:blipFill>
            <a:blip xmlns:r="http://schemas.openxmlformats.org/officeDocument/2006/relationships" r:embed="rId97"/>
            <a:stretch>
              <a:fillRect/>
            </a:stretch>
          </xdr:blipFill>
          <xdr:spPr>
            <a:xfrm>
              <a:off x="9087943" y="4676908"/>
              <a:ext cx="83285" cy="6890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329196</xdr:colOff>
      <xdr:row>24</xdr:row>
      <xdr:rowOff>50908</xdr:rowOff>
    </xdr:from>
    <xdr:to>
      <xdr:col>15</xdr:col>
      <xdr:colOff>511474</xdr:colOff>
      <xdr:row>25</xdr:row>
      <xdr:rowOff>115888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">
          <xdr14:nvContentPartPr>
            <xdr14:cNvPr id="325" name="Tinta 324">
              <a:extLst>
                <a:ext uri="{FF2B5EF4-FFF2-40B4-BE49-F238E27FC236}">
                  <a16:creationId xmlns:a16="http://schemas.microsoft.com/office/drawing/2014/main" id="{7C730014-EB15-42BF-8F36-A65003C3C698}"/>
                </a:ext>
              </a:extLst>
            </xdr14:cNvPr>
            <xdr14:cNvContentPartPr/>
          </xdr14:nvContentPartPr>
          <xdr14:nvPr macro=""/>
          <xdr14:xfrm>
            <a:off x="9248962" y="4575283"/>
            <a:ext cx="787512" cy="253496"/>
          </xdr14:xfrm>
        </xdr:contentPart>
      </mc:Choice>
      <mc:Fallback xmlns="">
        <xdr:pic>
          <xdr:nvPicPr>
            <xdr:cNvPr id="325" name="Tinta 324">
              <a:extLst>
                <a:ext uri="{FF2B5EF4-FFF2-40B4-BE49-F238E27FC236}">
                  <a16:creationId xmlns:a16="http://schemas.microsoft.com/office/drawing/2014/main" id="{7C730014-EB15-42BF-8F36-A65003C3C698}"/>
                </a:ext>
              </a:extLst>
            </xdr:cNvPr>
            <xdr:cNvPicPr/>
          </xdr:nvPicPr>
          <xdr:blipFill>
            <a:blip xmlns:r="http://schemas.openxmlformats.org/officeDocument/2006/relationships" r:embed="rId99"/>
            <a:stretch>
              <a:fillRect/>
            </a:stretch>
          </xdr:blipFill>
          <xdr:spPr>
            <a:xfrm>
              <a:off x="9240013" y="4566357"/>
              <a:ext cx="805052" cy="2709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599953</xdr:colOff>
      <xdr:row>24</xdr:row>
      <xdr:rowOff>70594</xdr:rowOff>
    </xdr:from>
    <xdr:to>
      <xdr:col>17</xdr:col>
      <xdr:colOff>29680</xdr:colOff>
      <xdr:row>25</xdr:row>
      <xdr:rowOff>85142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0">
          <xdr14:nvContentPartPr>
            <xdr14:cNvPr id="338" name="Tinta 337">
              <a:extLst>
                <a:ext uri="{FF2B5EF4-FFF2-40B4-BE49-F238E27FC236}">
                  <a16:creationId xmlns:a16="http://schemas.microsoft.com/office/drawing/2014/main" id="{E0266873-1A7C-4C86-9993-FE09DE9A546C}"/>
                </a:ext>
              </a:extLst>
            </xdr14:cNvPr>
            <xdr14:cNvContentPartPr/>
          </xdr14:nvContentPartPr>
          <xdr14:nvPr macro=""/>
          <xdr14:xfrm>
            <a:off x="10124953" y="4594969"/>
            <a:ext cx="640196" cy="203064"/>
          </xdr14:xfrm>
        </xdr:contentPart>
      </mc:Choice>
      <mc:Fallback xmlns="">
        <xdr:pic>
          <xdr:nvPicPr>
            <xdr:cNvPr id="338" name="Tinta 337">
              <a:extLst>
                <a:ext uri="{FF2B5EF4-FFF2-40B4-BE49-F238E27FC236}">
                  <a16:creationId xmlns:a16="http://schemas.microsoft.com/office/drawing/2014/main" id="{E0266873-1A7C-4C86-9993-FE09DE9A546C}"/>
                </a:ext>
              </a:extLst>
            </xdr:cNvPr>
            <xdr:cNvPicPr/>
          </xdr:nvPicPr>
          <xdr:blipFill>
            <a:blip xmlns:r="http://schemas.openxmlformats.org/officeDocument/2006/relationships" r:embed="rId101"/>
            <a:stretch>
              <a:fillRect/>
            </a:stretch>
          </xdr:blipFill>
          <xdr:spPr>
            <a:xfrm>
              <a:off x="10116017" y="4586063"/>
              <a:ext cx="657711" cy="220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363072</xdr:colOff>
      <xdr:row>24</xdr:row>
      <xdr:rowOff>61968</xdr:rowOff>
    </xdr:from>
    <xdr:to>
      <xdr:col>18</xdr:col>
      <xdr:colOff>3807</xdr:colOff>
      <xdr:row>25</xdr:row>
      <xdr:rowOff>73419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2">
          <xdr14:nvContentPartPr>
            <xdr14:cNvPr id="343" name="Tinta 342">
              <a:extLst>
                <a:ext uri="{FF2B5EF4-FFF2-40B4-BE49-F238E27FC236}">
                  <a16:creationId xmlns:a16="http://schemas.microsoft.com/office/drawing/2014/main" id="{A3B1C030-0F00-4E31-B2D1-D00EF4469007}"/>
                </a:ext>
              </a:extLst>
            </xdr14:cNvPr>
            <xdr14:cNvContentPartPr/>
          </xdr14:nvContentPartPr>
          <xdr14:nvPr macro=""/>
          <xdr14:xfrm>
            <a:off x="11098541" y="4586343"/>
            <a:ext cx="245969" cy="199967"/>
          </xdr14:xfrm>
        </xdr:contentPart>
      </mc:Choice>
      <mc:Fallback xmlns="">
        <xdr:pic>
          <xdr:nvPicPr>
            <xdr:cNvPr id="343" name="Tinta 342">
              <a:extLst>
                <a:ext uri="{FF2B5EF4-FFF2-40B4-BE49-F238E27FC236}">
                  <a16:creationId xmlns:a16="http://schemas.microsoft.com/office/drawing/2014/main" id="{A3B1C030-0F00-4E31-B2D1-D00EF4469007}"/>
                </a:ext>
              </a:extLst>
            </xdr:cNvPr>
            <xdr:cNvPicPr/>
          </xdr:nvPicPr>
          <xdr:blipFill>
            <a:blip xmlns:r="http://schemas.openxmlformats.org/officeDocument/2006/relationships" r:embed="rId103"/>
            <a:stretch>
              <a:fillRect/>
            </a:stretch>
          </xdr:blipFill>
          <xdr:spPr>
            <a:xfrm>
              <a:off x="11089551" y="4577788"/>
              <a:ext cx="263590" cy="2174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23226</xdr:colOff>
      <xdr:row>24</xdr:row>
      <xdr:rowOff>148897</xdr:rowOff>
    </xdr:from>
    <xdr:to>
      <xdr:col>14</xdr:col>
      <xdr:colOff>107501</xdr:colOff>
      <xdr:row>25</xdr:row>
      <xdr:rowOff>73197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4">
          <xdr14:nvContentPartPr>
            <xdr14:cNvPr id="346" name="Tinta 345">
              <a:extLst>
                <a:ext uri="{FF2B5EF4-FFF2-40B4-BE49-F238E27FC236}">
                  <a16:creationId xmlns:a16="http://schemas.microsoft.com/office/drawing/2014/main" id="{1E5128A1-CAF3-4976-A008-51C6691F8411}"/>
                </a:ext>
              </a:extLst>
            </xdr14:cNvPr>
            <xdr14:cNvContentPartPr/>
          </xdr14:nvContentPartPr>
          <xdr14:nvPr macro=""/>
          <xdr14:xfrm>
            <a:off x="8942992" y="4673272"/>
            <a:ext cx="84275" cy="112816"/>
          </xdr14:xfrm>
        </xdr:contentPart>
      </mc:Choice>
      <mc:Fallback xmlns="">
        <xdr:pic>
          <xdr:nvPicPr>
            <xdr:cNvPr id="346" name="Tinta 345">
              <a:extLst>
                <a:ext uri="{FF2B5EF4-FFF2-40B4-BE49-F238E27FC236}">
                  <a16:creationId xmlns:a16="http://schemas.microsoft.com/office/drawing/2014/main" id="{1E5128A1-CAF3-4976-A008-51C6691F8411}"/>
                </a:ext>
              </a:extLst>
            </xdr:cNvPr>
            <xdr:cNvPicPr/>
          </xdr:nvPicPr>
          <xdr:blipFill>
            <a:blip xmlns:r="http://schemas.openxmlformats.org/officeDocument/2006/relationships" r:embed="rId105"/>
            <a:stretch>
              <a:fillRect/>
            </a:stretch>
          </xdr:blipFill>
          <xdr:spPr>
            <a:xfrm>
              <a:off x="8934027" y="4664431"/>
              <a:ext cx="101847" cy="1301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472172</xdr:colOff>
      <xdr:row>27</xdr:row>
      <xdr:rowOff>98026</xdr:rowOff>
    </xdr:from>
    <xdr:to>
      <xdr:col>14</xdr:col>
      <xdr:colOff>543374</xdr:colOff>
      <xdr:row>28</xdr:row>
      <xdr:rowOff>101066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6">
          <xdr14:nvContentPartPr>
            <xdr14:cNvPr id="363" name="Tinta 362">
              <a:extLst>
                <a:ext uri="{FF2B5EF4-FFF2-40B4-BE49-F238E27FC236}">
                  <a16:creationId xmlns:a16="http://schemas.microsoft.com/office/drawing/2014/main" id="{F3170399-336F-4F97-A642-6C207104E859}"/>
                </a:ext>
              </a:extLst>
            </xdr14:cNvPr>
            <xdr14:cNvContentPartPr/>
          </xdr14:nvContentPartPr>
          <xdr14:nvPr macro=""/>
          <xdr14:xfrm>
            <a:off x="9391938" y="5187948"/>
            <a:ext cx="71202" cy="191556"/>
          </xdr14:xfrm>
        </xdr:contentPart>
      </mc:Choice>
      <mc:Fallback xmlns="">
        <xdr:pic>
          <xdr:nvPicPr>
            <xdr:cNvPr id="363" name="Tinta 362">
              <a:extLst>
                <a:ext uri="{FF2B5EF4-FFF2-40B4-BE49-F238E27FC236}">
                  <a16:creationId xmlns:a16="http://schemas.microsoft.com/office/drawing/2014/main" id="{F3170399-336F-4F97-A642-6C207104E859}"/>
                </a:ext>
              </a:extLst>
            </xdr:cNvPr>
            <xdr:cNvPicPr/>
          </xdr:nvPicPr>
          <xdr:blipFill>
            <a:blip xmlns:r="http://schemas.openxmlformats.org/officeDocument/2006/relationships" r:embed="rId107"/>
            <a:stretch>
              <a:fillRect/>
            </a:stretch>
          </xdr:blipFill>
          <xdr:spPr>
            <a:xfrm>
              <a:off x="9382948" y="5179047"/>
              <a:ext cx="88823" cy="20900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142700</xdr:colOff>
      <xdr:row>27</xdr:row>
      <xdr:rowOff>124350</xdr:rowOff>
    </xdr:from>
    <xdr:to>
      <xdr:col>14</xdr:col>
      <xdr:colOff>391476</xdr:colOff>
      <xdr:row>28</xdr:row>
      <xdr:rowOff>134941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8">
          <xdr14:nvContentPartPr>
            <xdr14:cNvPr id="364" name="Tinta 363">
              <a:extLst>
                <a:ext uri="{FF2B5EF4-FFF2-40B4-BE49-F238E27FC236}">
                  <a16:creationId xmlns:a16="http://schemas.microsoft.com/office/drawing/2014/main" id="{3C91E039-CD91-4324-B3A2-E8A4EF1DA983}"/>
                </a:ext>
              </a:extLst>
            </xdr14:cNvPr>
            <xdr14:cNvContentPartPr/>
          </xdr14:nvContentPartPr>
          <xdr14:nvPr macro=""/>
          <xdr14:xfrm>
            <a:off x="9062466" y="5214272"/>
            <a:ext cx="248776" cy="199107"/>
          </xdr14:xfrm>
        </xdr:contentPart>
      </mc:Choice>
      <mc:Fallback xmlns="">
        <xdr:pic>
          <xdr:nvPicPr>
            <xdr:cNvPr id="364" name="Tinta 363">
              <a:extLst>
                <a:ext uri="{FF2B5EF4-FFF2-40B4-BE49-F238E27FC236}">
                  <a16:creationId xmlns:a16="http://schemas.microsoft.com/office/drawing/2014/main" id="{3C91E039-CD91-4324-B3A2-E8A4EF1DA983}"/>
                </a:ext>
              </a:extLst>
            </xdr:cNvPr>
            <xdr:cNvPicPr/>
          </xdr:nvPicPr>
          <xdr:blipFill>
            <a:blip xmlns:r="http://schemas.openxmlformats.org/officeDocument/2006/relationships" r:embed="rId109"/>
            <a:stretch>
              <a:fillRect/>
            </a:stretch>
          </xdr:blipFill>
          <xdr:spPr>
            <a:xfrm>
              <a:off x="9053465" y="5205367"/>
              <a:ext cx="266417" cy="216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570345</xdr:colOff>
      <xdr:row>27</xdr:row>
      <xdr:rowOff>92848</xdr:rowOff>
    </xdr:from>
    <xdr:to>
      <xdr:col>15</xdr:col>
      <xdr:colOff>454630</xdr:colOff>
      <xdr:row>29</xdr:row>
      <xdr:rowOff>13097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0">
          <xdr14:nvContentPartPr>
            <xdr14:cNvPr id="373" name="Tinta 372">
              <a:extLst>
                <a:ext uri="{FF2B5EF4-FFF2-40B4-BE49-F238E27FC236}">
                  <a16:creationId xmlns:a16="http://schemas.microsoft.com/office/drawing/2014/main" id="{2D84F2B6-5D87-4B1F-BB55-C142EBFA812E}"/>
                </a:ext>
              </a:extLst>
            </xdr14:cNvPr>
            <xdr14:cNvContentPartPr/>
          </xdr14:nvContentPartPr>
          <xdr14:nvPr macro=""/>
          <xdr14:xfrm>
            <a:off x="9490111" y="5182770"/>
            <a:ext cx="489519" cy="297280"/>
          </xdr14:xfrm>
        </xdr:contentPart>
      </mc:Choice>
      <mc:Fallback xmlns="">
        <xdr:pic>
          <xdr:nvPicPr>
            <xdr:cNvPr id="373" name="Tinta 372">
              <a:extLst>
                <a:ext uri="{FF2B5EF4-FFF2-40B4-BE49-F238E27FC236}">
                  <a16:creationId xmlns:a16="http://schemas.microsoft.com/office/drawing/2014/main" id="{2D84F2B6-5D87-4B1F-BB55-C142EBFA812E}"/>
                </a:ext>
              </a:extLst>
            </xdr:cNvPr>
            <xdr:cNvPicPr/>
          </xdr:nvPicPr>
          <xdr:blipFill>
            <a:blip xmlns:r="http://schemas.openxmlformats.org/officeDocument/2006/relationships" r:embed="rId111"/>
            <a:stretch>
              <a:fillRect/>
            </a:stretch>
          </xdr:blipFill>
          <xdr:spPr>
            <a:xfrm>
              <a:off x="9481191" y="5173837"/>
              <a:ext cx="507002" cy="3147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546762</xdr:colOff>
      <xdr:row>27</xdr:row>
      <xdr:rowOff>104284</xdr:rowOff>
    </xdr:from>
    <xdr:to>
      <xdr:col>16</xdr:col>
      <xdr:colOff>275480</xdr:colOff>
      <xdr:row>28</xdr:row>
      <xdr:rowOff>73017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2">
          <xdr14:nvContentPartPr>
            <xdr14:cNvPr id="381" name="Tinta 380">
              <a:extLst>
                <a:ext uri="{FF2B5EF4-FFF2-40B4-BE49-F238E27FC236}">
                  <a16:creationId xmlns:a16="http://schemas.microsoft.com/office/drawing/2014/main" id="{34A098F4-780B-45B3-ADB4-8E94ED0330E8}"/>
                </a:ext>
              </a:extLst>
            </xdr14:cNvPr>
            <xdr14:cNvContentPartPr/>
          </xdr14:nvContentPartPr>
          <xdr14:nvPr macro=""/>
          <xdr14:xfrm>
            <a:off x="10071762" y="5194206"/>
            <a:ext cx="333952" cy="157249"/>
          </xdr14:xfrm>
        </xdr:contentPart>
      </mc:Choice>
      <mc:Fallback xmlns="">
        <xdr:pic>
          <xdr:nvPicPr>
            <xdr:cNvPr id="381" name="Tinta 380">
              <a:extLst>
                <a:ext uri="{FF2B5EF4-FFF2-40B4-BE49-F238E27FC236}">
                  <a16:creationId xmlns:a16="http://schemas.microsoft.com/office/drawing/2014/main" id="{34A098F4-780B-45B3-ADB4-8E94ED0330E8}"/>
                </a:ext>
              </a:extLst>
            </xdr:cNvPr>
            <xdr:cNvPicPr/>
          </xdr:nvPicPr>
          <xdr:blipFill>
            <a:blip xmlns:r="http://schemas.openxmlformats.org/officeDocument/2006/relationships" r:embed="rId113"/>
            <a:stretch>
              <a:fillRect/>
            </a:stretch>
          </xdr:blipFill>
          <xdr:spPr>
            <a:xfrm>
              <a:off x="10062880" y="5185332"/>
              <a:ext cx="351360" cy="17464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344740</xdr:colOff>
      <xdr:row>27</xdr:row>
      <xdr:rowOff>129959</xdr:rowOff>
    </xdr:from>
    <xdr:to>
      <xdr:col>17</xdr:col>
      <xdr:colOff>94006</xdr:colOff>
      <xdr:row>28</xdr:row>
      <xdr:rowOff>43888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4">
          <xdr14:nvContentPartPr>
            <xdr14:cNvPr id="386" name="Tinta 385">
              <a:extLst>
                <a:ext uri="{FF2B5EF4-FFF2-40B4-BE49-F238E27FC236}">
                  <a16:creationId xmlns:a16="http://schemas.microsoft.com/office/drawing/2014/main" id="{3B8BCB4A-815F-4ECB-A7C9-28F9D9678828}"/>
                </a:ext>
              </a:extLst>
            </xdr14:cNvPr>
            <xdr14:cNvContentPartPr/>
          </xdr14:nvContentPartPr>
          <xdr14:nvPr macro=""/>
          <xdr14:xfrm>
            <a:off x="10474974" y="5219881"/>
            <a:ext cx="354501" cy="102445"/>
          </xdr14:xfrm>
        </xdr:contentPart>
      </mc:Choice>
      <mc:Fallback xmlns="">
        <xdr:pic>
          <xdr:nvPicPr>
            <xdr:cNvPr id="386" name="Tinta 385">
              <a:extLst>
                <a:ext uri="{FF2B5EF4-FFF2-40B4-BE49-F238E27FC236}">
                  <a16:creationId xmlns:a16="http://schemas.microsoft.com/office/drawing/2014/main" id="{3B8BCB4A-815F-4ECB-A7C9-28F9D9678828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10465986" y="5211080"/>
              <a:ext cx="372118" cy="119695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581987</xdr:colOff>
      <xdr:row>37</xdr:row>
      <xdr:rowOff>29936</xdr:rowOff>
    </xdr:from>
    <xdr:to>
      <xdr:col>18</xdr:col>
      <xdr:colOff>37483</xdr:colOff>
      <xdr:row>53</xdr:row>
      <xdr:rowOff>77611</xdr:rowOff>
    </xdr:to>
    <xdr:graphicFrame macro="">
      <xdr:nvGraphicFramePr>
        <xdr:cNvPr id="387" name="Gráfico 386">
          <a:extLst>
            <a:ext uri="{FF2B5EF4-FFF2-40B4-BE49-F238E27FC236}">
              <a16:creationId xmlns:a16="http://schemas.microsoft.com/office/drawing/2014/main" id="{86B4ADB4-F255-4A0E-B5F8-0B8690E77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171745</xdr:colOff>
      <xdr:row>23</xdr:row>
      <xdr:rowOff>38717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C61795F-27BB-46CC-B9CD-9B5C075FEF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802064" cy="4420217"/>
        </a:xfrm>
        <a:prstGeom prst="rect">
          <a:avLst/>
        </a:prstGeom>
      </xdr:spPr>
    </xdr:pic>
    <xdr:clientData/>
  </xdr:twoCellAnchor>
  <xdr:twoCellAnchor>
    <xdr:from>
      <xdr:col>7</xdr:col>
      <xdr:colOff>586986</xdr:colOff>
      <xdr:row>31</xdr:row>
      <xdr:rowOff>97196</xdr:rowOff>
    </xdr:from>
    <xdr:to>
      <xdr:col>15</xdr:col>
      <xdr:colOff>280899</xdr:colOff>
      <xdr:row>46</xdr:row>
      <xdr:rowOff>173397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F85FCDC-9EE4-4D2F-A635-C3F4C1A1C2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0</xdr:row>
      <xdr:rowOff>0</xdr:rowOff>
    </xdr:from>
    <xdr:to>
      <xdr:col>7</xdr:col>
      <xdr:colOff>780970</xdr:colOff>
      <xdr:row>11</xdr:row>
      <xdr:rowOff>40843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03DB27C-98BA-4D35-933C-0761D295C7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" y="0"/>
          <a:ext cx="4352845" cy="2136343"/>
        </a:xfrm>
        <a:prstGeom prst="rect">
          <a:avLst/>
        </a:prstGeom>
      </xdr:spPr>
    </xdr:pic>
    <xdr:clientData/>
  </xdr:twoCellAnchor>
  <xdr:twoCellAnchor>
    <xdr:from>
      <xdr:col>10</xdr:col>
      <xdr:colOff>209549</xdr:colOff>
      <xdr:row>101</xdr:row>
      <xdr:rowOff>28574</xdr:rowOff>
    </xdr:from>
    <xdr:to>
      <xdr:col>22</xdr:col>
      <xdr:colOff>123824</xdr:colOff>
      <xdr:row>121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69A8F5-B396-40E2-8BEE-673BAA9A4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8-24T19:17:06.53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18,'0'0,"0"0,0 0,0 0,0 0,0 0,0 0,9-1,5-1,5 0,2-1,0-2,-3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8-24T19:18:51.89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52 151,'0'0,"0"0,0 0,0 0,0 0,0 0,0 0,-1-1,-1-3,0 0,0 0,0-1,0 1,1-1,0 0,0 1,0-1,1 0,-1-6,1 8,1-1,0 0,0 0,0 0,0 0,0 0,1 0,-1 1,1-1,0 1,0-1,5-5,-4 6,0 0,-1 0,1 0,0 0,1 0,-1 1,0 0,8-4,-10 5,0 1,-1 0,1-1,0 1,0 0,0 0,0 0,0 0,0 0,-1 0,1 0,0 0,0 0,0 0,0 0,0 1,0-1,1 1,-1 0,0-1,0 1,0 0,0 0,-1 0,1 0,0 0,0 0,-1 0,1 1,0-1,-1 0,0 0,1 0,-1 1,1 1,0 4,0-1,-1 1,1 0,-1 0,-1-1,1 1,-1 0,-2 6,-16 53,17-62,-4 13,-2 0,0 0,0-1,-2-1,0 1,0-1,-16 15,25-28,-1 0,0 0,1 0,-1 0,1 0,0 0,-3 4,4-6,0 1,0-1,0 0,0 0,0 1,0-1,0 0,0 1,0-1,0 0,0 1,0-1,0 0,0 0,0 1,1-1,-1 0,0 0,0 1,0-1,0 0,0 0,1 1,0 0,-1-1,1 1,0-1,0 0,0 1,-1-1,1 0,0 1,0-1,0 0,1 0,43 3,-36-3,1 0,0 0,0 2,10 1,-14-1</inkml:trace>
  <inkml:trace contextRef="#ctx0" brushRef="#br0" timeOffset="871.77">208 110,'0'0,"0"0,0 0,0 0,0 0,1 1,9 22,12 39,3 8,-20-60,-1-1,1 1,1-1,12 16,-18-25,0 0,0 0,0 0,0 0,0 0,0 1,0-1,0 0,0 0,0 0,0 0,1 0,-1 0,0 0,0 0,0 1,0-1,0 0,0 0,0 0,1 0,-1 0,0 0,0 0,0 0,0 0,0 0,0 0,1 0,-1 0,0 0,0 0,0 0,0 0,0 0,0 0,1 0,-1 0,0 0,0 0,0 0,0 0,1 0,0-8,-5-18,3 19,-6-43,-6-62,12 107,1 1,1 0,-1 0,0 0,1 0,0 0,0 0,0 0,1 1,-1-1,1 0,0 1,0-1,3-3,-2 3,1 0,-1 0,1 1,0-1,0 1,1 0,-1 0,1 1,8-4,5 0,0 0,1 2,0 0,33-2,-52 6,31-3,-27 2</inkml:trace>
  <inkml:trace contextRef="#ctx0" brushRef="#br0" timeOffset="1868.25">380 213,'3'4,"-1"1,2-1,-1 0,7 6,2 3,-4-2,-5-7,-1-1,0 0,1 0,0 0,0 0,5 5,-1-18,10-26,15-26,-39 86,3-8,-11 30,7-22,0 1,2-1,-5 37,11-56,0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8-24T19:18:57.20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0 394,'9'-1,"5"-1,5 1,0-2,28-7,-34 6</inkml:trace>
  <inkml:trace contextRef="#ctx0" brushRef="#br0" timeOffset="339.96">47 240,'0'0,"0"0,0 0,0 0,0 0,0 0,0 0,8-1,7 0,5 0,3-2,2 0,-1 0,-1-1,-1 0,-5 0</inkml:trace>
  <inkml:trace contextRef="#ctx0" brushRef="#br0" timeOffset="704.53">439 397,'5'0,"-1"-1,0 1,0-1,8-3,7-2,-9 5,0 0,14 1,-12 0</inkml:trace>
  <inkml:trace contextRef="#ctx0" brushRef="#br0" timeOffset="1680.65">676 188,'2'9,"5"16,-1 0,-2 0,3 48,23-125,-22 37,-1 2,0 0,1 0,18-22,-20 31,-6 9,-5 10,-8 11,8-15,-1 1,1 0,1 0,0 0,-4 21,9-29,-1-1,0 1,1 0,0-1,-1 0,1 1,1-1,-1 1,0-1,1 0,0 0,0 0,0 0,0 0,0 0,0-1,4 4,2 2,0-1,1 0,-1-1,15 8,-20-13,-1 1,1 0,0 0,0-1,0 0,0 1,1-1,-1 0,0-1,6 2,-8-2</inkml:trace>
  <inkml:trace contextRef="#ctx0" brushRef="#br0" timeOffset="2310.59">1010 0,'-1'50,"1"-3,6 66,-4-103,0-1,0 0,1 1,0-1,0 0,1-1,6 10,-7-12,1 0,0 0,1-1,-1 1,1-1,0 0,1-1,-1 1,1-1,7 5,-11-8,1 0,-1 0,0 0,1 0,-1-1,1 1,-1-1,1 1,-1-1,1 0,-1 0,1 0,0 0,-1 0,1-1,-1 1,1-1,-1 0,4-1,-2 0,0 0,-1 0,1 0,-1-1,0 1,0-1,0 0,0 0,0 0,0 0,2-5,2-4</inkml:trace>
  <inkml:trace contextRef="#ctx0" brushRef="#br0" timeOffset="2655.42">883 157,'0'0,"0"0,0 0,0 0,0 0,0 0,7-1,5 0,5-1,3-2,3-2,2-1,0-2,-4 0</inkml:trace>
  <inkml:trace contextRef="#ctx0" brushRef="#br0" timeOffset="4824.42">1366 87,'0'0,"0"0,0 0,0 0,0 0,0 0,0 0,0 0,1 9,2 7,0 4,-2 3,0 0,-2 0,0-2,-1-3,0-4,0-4</inkml:trace>
  <inkml:trace contextRef="#ctx0" brushRef="#br0" timeOffset="5190.64">1280 273,'0'0,"0"0,0 0,0 0,0 0,0 0,6-2,6-1,5-1,3 0,3-2,2 0,-3 1</inkml:trace>
  <inkml:trace contextRef="#ctx0" brushRef="#br0" timeOffset="5743.81">1742 88,'-4'-1,"-1"0,1 1,0-1,-1 1,1 0,0 0,-1 0,1 0,0 1,-1 0,1 0,0 0,0 0,0 1,0-1,0 1,0 0,0 0,1 1,-1-1,1 1,-1 0,1 0,0 0,0 0,0 0,1 1,-1-1,1 1,0 0,-2 4,0 0,0 0,1 1,0-1,1 1,0-1,0 1,1 0,0 0,0 0,1-1,1 12,-1-17,1 1,-1-1,1 1,0-1,0 1,1-1,-1 1,1-1,0 0,-1 0,1 0,1 0,-1 0,0 0,1-1,-1 1,1-1,0 1,0-1,0 0,0 0,0-1,0 1,1 0,-1-1,0 0,1 0,-1 0,7 1,-1-2,1 1,-1-1,0 0,1-1,-1 0,0-1,1 0,-1 0,0-1,13-6,9-5,44-29,-67 38,0 1</inkml:trace>
  <inkml:trace contextRef="#ctx0" brushRef="#br0" timeOffset="6653.99">1324 136,'4'19,"4"34,2 54,-11-40,0-53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8-24T19:19:53.09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66 463,'0'0,"0"0,0 0,0 0,-1 2,-10 14,2 1,0 0,1 0,-9 28,14-36,1 0,0 0,0 0,1 0,0 0,1 1,0-1,1 0,0 0,0 1,4 13,-4-20,1 5,1 1,0-1,7 12,-8-16</inkml:trace>
  <inkml:trace contextRef="#ctx0" brushRef="#br0" timeOffset="748.4">181 621,'0'0,"0"0,0 0,0 0,1-1,1-7,1 0,0 0,0 0,1 1,0-1,1 1,-1 0,1 0,1 1,-1-1,1 1,0 1,1-1,-1 1,14-8,-19 12,0 1,0-1,1 1,-1-1,0 1,1-1,-1 1,0 0,1 0,-1 0,0 0,1 0,-1 0,0 0,1 0,0 1,-1-1,-1 1,1-1,-1 0,1 1,0-1,-1 1,1-1,-1 1,0-1,1 1,-1-1,1 1,-1-1,0 1,1 0,-1-1,0 1,0 0,0-1,1 1,-1 0,0-1,0 1,0 0,0-1,0 1,0 0,0-1,0 1,-1 0,1-1,0 2,-3 10,-1 0,0 0,0 0,-1-1,-1 0,-10 18,5-14,0-1,0 1,-27 24,38-39,-1 0,1 1,-1-1,1 0,-1 1,1-1,0 0,-1 1,1-1,0 1,-1-1,1 0,0 1,0-1,-1 1,1-1,0 2,7-2,3-1,-1 0,1 1,-1 1,0-1,1 2,-1-1,0 1,0 0,0 1,0 0,-1 1,16 7,-20-7</inkml:trace>
  <inkml:trace contextRef="#ctx0" brushRef="#br0" timeOffset="1928.73">456 545,'14'28,"40"97,-52-129,1-6,15-139,-17 145,-1 0,1 0,1 0,-1 0,1 0,-1 0,1 1,0-1,0 1,1-1,3-4,-1 4,0-1,0 0,1 1,-1 0,1 0,8-3,2-1,1 2,0 0,0 1,24-4,37-2,-65 9</inkml:trace>
  <inkml:trace contextRef="#ctx0" brushRef="#br0" timeOffset="2598.38">663 565,'1'6,"-1"-1,1 1,1-1,2 10,1-1,-1 4,-3-11,1 0,0 0,0 0,0 1,1-2,7 14,-9-20,-1 1,1-1,-1 1,0-1,1 1,-1-1,1 0,0 1,-1-1,1 1,-1-1,1 0,-1 0,1 1,0-1,-1 0,1 0,0 0,-1 0,1 0,0 0,-1 0,2 0,0 0,-1 0,1-1,-1 1,1-1,-1 0,1 1,-1-1,1 0,1-1,4-4,-1 0,0 0,5-7,-7 9,6-7,0 0,-2-1,11-16,-73 122,-44 92,96-180</inkml:trace>
  <inkml:trace contextRef="#ctx0" brushRef="#br0" timeOffset="3118.39">917 422,'0'0,"0"0,0 0,0 0,1 1,32 17,-19-11,0 0,0 1,-1 1,0 0,12 12,-21-17,-1-1,0 1,0 0,-1 1,1-1,-1 0,0 1,0-1,0 1,2 8,-3-5,0-1,0 1,-1-1,0 1,0 0,-2 11,0-8,-1-1,0 1,0-1,-1 0,0 0,-1-1,0 1,0-1,-1 0,-8 9,10-13,0-1,-1 0,1 1,-1-2,0 1,-6 3,2-3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8-24T19:20:02.09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3 118,'0'-7,"1"1,0-1,0 1,0-1,0 1,1 0,0-1,5-8,-5 11,0 0,0 1,0-1,1 1,0 0,-1-1,1 1,0 1,1-1,-1 0,0 1,1-1,-1 1,7-2,-10 3,1 1,0-1,0 1,0 0,0-1,-1 1,1 0,0 0,0-1,0 1,0 0,0 0,0 0,-1 0,1 0,0 1,0-1,0 0,0 0,0 1,-1-1,1 0,0 1,0-1,0 0,-1 1,1-1,0 1,-1 0,1-1,0 1,-1 0,1-1,-1 1,1 0,-1-1,1 1,0 1,0 1,-1-1,1 1,-1 0,1-1,-1 1,0-1,0 1,0 0,0-1,0 1,-1-1,0 4,-3 5,-1 0,0 0,0 0,-1-1,-1 0,1 0,-14 14,6-8,-12 21,26-36,0 0,0 0,-1 0,1 0,0 1,0-1,0 0,0 0,0 0,0 0,1 0,-1 0,0 0,0 0,1 0,-1 0,1 0,-1 0,1 0,-1 0,1 0,0 0,-1-1,1 1,0 0,0 0,1 0,0 2,0-1,1 0,-1 0,1 0,0 0,-1-1,1 1,4 1,-4-3,0 1,1-1,-1 1,1-1,-1 0,1 0,-1-1,6 0,28-9,-23 6,-3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8-24T19:20:04.24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0 162,'0'0,"0"0,0 0,0 0,0 0,0 0,0 0,0 0,9-2,5-2,4 0,2-1,1-1,1-1,0 0,-4 0</inkml:trace>
  <inkml:trace contextRef="#ctx0" brushRef="#br0" timeOffset="331.72">5 32,'0'0,"0"0,0 0,0 0,0 0,0 0,0 0,0 0,7-2,4-1,5 0,2-1,3 0,2-1,2 1,2 0,-3 1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8-24T19:20:05.36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50 0,'0'0,"0"0,-1 1,-8 20,1 0,0 1,2 0,1 0,0 0,2 0,0 1,2 0,0-1,2 1,0 0,8 38,-8-54,1-1,0 1,0 0,1-1,-1 1,1-1,1 0,-1 0,6 7,-1-5</inkml:trace>
  <inkml:trace contextRef="#ctx0" brushRef="#br0" timeOffset="381.72">92 278,'0'0,"0"0,0 0,0 0,0 0,0 0,0 0,0 0,0 0,0 0,0 0,7-1,6-1,5-1,4-1,-1-1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8-24T19:20:06.54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0 179,'0'0,"0"0,0 0,1 1,2 44,-3 52,0-1,0-91,0-3,0 0,0 0,0 0,0 0,0 0,0 0,1 0,-1 0,1 0,0 0,-1 0,1 0,1 2,-1-4,1-2,86-155,-85 147,-3 10,0 0,0 0,0 0,0 0,0 0,0 0,0 0,0 0,0 0,0 0,0 0,0 0,0-1,0 1,0 0,0 0,0 0,0 0,0 0,0 0,0 0,0 0,0 0,0 0,0 0,0 0,0 0,0 0,0 0,0 0,0 0,0 0,0 0,0 0,-1 0,1 0,0 0,0 0,0 0,0 0,0 0,0 0,0 0,0 0,0 0,0 0,0 0,0 0,0 0,0 0,0 0,0 0,0 0,0 0,0 0,-1 0,1 0,0 0,0 0,0 0,0 0,0 0,0 0,0 0,0 0,0 0,0 0,0 0,-12 14,-31 55,36-56,1 0,0 1,-7 22,13-36,0 1,0 0,0 0,-1 0,1-1,0 1,0 0,0 0,0 0,1-1,-1 1,0 0,0 0,0 0,1-1,-1 1,0 0,1 0,-1-1,0 1,1 0,-1-1,1 1,-1 0,1-1,0 1,-1-1,1 1,-1-1,1 1,0-1,0 0,0 1,4 1,-1 0,1-1,0 0,8 1,1 0,10 5,42 17,-62-22</inkml:trace>
  <inkml:trace contextRef="#ctx0" brushRef="#br0" timeOffset="384.29">277 114,'-1'8,"1"7,-1 26,5 47,-3-76,1 0,0 0,1 0,0-1,1 0,0 1,1-1,10 17,-14-26,1 0,-1 0,1 0,-1 0,1 0,0 0,0-1,0 1,0-1,0 1,0-1,0 0,0 0,3 1,-3-1,0-1,0 0,0 0,-1 1,1-1,0 0,0-1,0 1,0 0,0-1,0 1,-1-1,1 1,0-1,0 0,-1 0,1 1,2-3,7-5</inkml:trace>
  <inkml:trace contextRef="#ctx0" brushRef="#br0" timeOffset="739.06">175 296,'3'-1,"0"0,0 0,0 0,0 1,1-1,5 1,4-1,133-22,-132 21</inkml:trace>
  <inkml:trace contextRef="#ctx0" brushRef="#br0" timeOffset="3151.22">570 299,'0'0,"0"0,0 0,0 0,0 0,8-2,6-2,5 0,3-2,1 0,-1-1,-1 0,-5 2</inkml:trace>
  <inkml:trace contextRef="#ctx0" brushRef="#br0" timeOffset="3517.41">555 239,'0'0,"0"0,0 0,0 0,0 0,0 0,0 0,0 0,4 8,2 5,2 3,0 1,-1 0,-1 0,0-2,-2-2,-2-3</inkml:trace>
  <inkml:trace contextRef="#ctx0" brushRef="#br0" timeOffset="4052.61">979 249,'-1'-1,"-1"1,1-1,-1 0,1 1,-1-1,1 0,-1 0,-1-2,-3-1,1 1,0 1,0 0,0 0,0 0,0 1,0-1,0 1,-1 0,1 1,0-1,-7 1,8 1,0-1,1 1,-1 0,1 0,-1 0,1 1,0-1,0 1,-1 0,1-1,0 2,0-1,1 0,-1 0,0 1,1 0,-4 4,2-2,1 1,0-1,1 1,-1 0,1-1,0 1,1 0,-1 0,1 1,0-1,1 0,-1 0,1 0,0 1,1-1,0 0,2 8,-3-10,2 0,-1 0,0-1,1 1,0 0,-1-1,2 0,-1 1,0-1,0 0,1 0,4 4,-5-6,1 1,0 0,0-1,-1 1,1-1,0 0,0 1,0-2,0 1,0 0,0-1,1 1,-1-1,0 0,0 0,0 0,4-1,3-1,0 0,0-1,-1 0,1-1,-1 0,1-1,-1 0,-1 0,11-8,-4 2</inkml:trace>
  <inkml:trace contextRef="#ctx0" brushRef="#br0" timeOffset="4647.2">1042 13,'15'-9,"-2"5,-12 4,-1 0,0 0,0 0,1 0,-1 0,0 0,0 0,1 0,-1 1,0-1,0 0,1 0,-1 0,0 0,0 0,1 0,-1 1,0-1,0 0,0 0,1 0,-1 1,0-1,0 0,0 0,0 1,1 1,-1-1,0 1,0 0,0 0,0-1,-1 1,1 0,0 0,-1-1,1 1,-2 2,-5 15,-2-1,0-1,-15 23,7-12,17-28,0 0,0 0,0 0,0 0,-1 1,1-1,0 0,0 0,0 0,0 0,0 0,0 0,0 1,0-1,0 0,0 0,0 0,0 0,0 0,0 1,0-1,0 0,0 0,0 0,0 0,0 0,0 0,0 1,1-1,-1 0,0 0,0 0,0 0,0 0,0 0,0 0,0 0,0 0,0 1,1-1,-1 0,0 0,0 0,9 1,14-3,-20 2,11-2</inkml:trace>
  <inkml:trace contextRef="#ctx0" brushRef="#br0" timeOffset="5086.85">1223 40,'12'11,"-1"1,0 0,-1 1,0 0,8 15,-15-20,1-1,-1 1,0-1,-1 1,1 0,-2 0,1 0,-1 0,0 0,-1 0,0 1,-1 7,0-4,-2 1,0-1,0 0,-1 0,0-1,-1 1,0-1,-1 0,-1 0,1-1,-2 0,1 0,-1-1,-1 0,0 0,-19 15,17-17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8-24T19:20:14.63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0,'3'8,"10"24,-6-14,0 0,1-1,0 0,2-1,16 23,-26-39,0 0,0 1,0-1,1 1,-1-1,0 0,1 1,-1-1,0 0,1 1,-1-1,0 0,1 0,-1 1,1-1,-1 0,1 0,-1 0,0 1,1-1,-1 0,1 0,-1 0,1 0,-1 0,1 0,-1 0,1 0,-1 0,1 0,-1 0,1 0,-1-1,0 1,1 0,-1 0,1 0,-1-1,1 1,-1 0,0 0,1-1,-1 1,0 0,1-1,1-2,0-1,0 1,0 0,-1 0,2-5,1 0,3-10,-4 11,0-1,1 1,0 0,8-11,-11 20,-2 5,-1 9,-32 101,-2 13,34-124,2-3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8-24T19:20:15.05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28 142,'0'0,"0"0,0 0,0 0,0 0,0 0,0 0,0 0,9-1,7-2,6-1,2-1,2-1,1-2,-2-2,-5 1</inkml:trace>
  <inkml:trace contextRef="#ctx0" brushRef="#br0" timeOffset="328.62">0 2,'0'0,"0"0,0 0,0 0,0 0,0 0,0 0,8 0,7 0,8-1,1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8-24T19:20:17.98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20 241,'1'-10,"1"-18,0 0,-4-32,1 41,-1 1,-1 0,-1 0,-9-24,29 90,-2 0,12 76,-25-120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8-24T19:17:06.91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1,'0'0,"0"0,0 0,0 0,0 0,0 0,11 0,3-1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8-24T19:20:18.52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53,'0'0,"0"0,0 0,0 0,2 0,115-23,53-6,-160 28,1 1,17 2,-23-2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8-24T19:20:19.32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54 0,'-3'18,"1"1,-2 0,0 0,-2-1,1 0,-2 0,-16 30,25-48,1 1,-1-1,1 0,-1 0,0 0,4-1,-3 1,65-1,-68 1,1 0,0 0,0-1,-1 1,1 0,0-1,-1 1,1-1,-1 1,1-1,0 1,-1-1,1 1,-1-1,1 0,-1 1,0-1,1 0,-1 1,0-1,1 0,-1 0,0 1,0-1,0 0,1 0,2-26,-3 18,0 9,0-1,0 1,0 0,0 0,0 0,0-1,0 1,0 0,0 0,0 0,0-1,0 1,0 0,0 0,0 0,0 0,0-1,0 1,1 0,-1 0,0 0,0-1,0 1,0 0,0 0,0 0,1 0,-1 0,0-1,0 1,0 0,0 0,0 0,1 0,-1 0,0 0,0 0,0 0,1 0,4 7,4 18,-9-24,30 121,-28-116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8-24T19:20:20.02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112 118,'-6'8,"-8"12,1 1,0 1,2 0,0 0,1 1,-12 46,19-53,-1 0,2 0,0 1,1-1,1 1,0-1,2 1,0-1,0 0,1 0,9 24,-9-33,0 0,0 0,1-1,0 1,6 7,-4-7</inkml:trace>
  <inkml:trace contextRef="#ctx0" brushRef="#br0" timeOffset="2579.36">271 208,'-1'47,"-3"0,-1 0,-16 68,48-158,-17 26,-4 6,1 0,0 0,10-10,-14 19,-3 6,-5 8,-1 1,-3 4,2 0,0 1,-5 21,11-38,1 0,0 0,0 0,-1 0,1 0,0 0,0 0,0 0,0 0,0 0,1 0,-1 0,0 0,0 0,1 0,-1 0,0 0,1 0,-1 0,1-1,-1 1,1 0,0 0,-1 0,1-1,0 1,0 0,-1-1,1 1,0 0,0-1,0 1,0-1,0 1,0-1,0 0,0 1,0-1,0 0,1 0,5 1,0 0,0-1,0 0,13-2,-9 1,0 0,63-3,-72 4</inkml:trace>
  <inkml:trace contextRef="#ctx0" brushRef="#br0" timeOffset="3289.58">462 158,'6'-6,"32"-27,-34 29,1 1,-1 0,1 1,0-1,0 1,10-4,-15 6,1 0,0-1,0 1,-1 0,1 0,0 0,0 0,0 0,-1 0,1 0,0 0,0 0,0 0,-1 0,1 0,0 1,0-1,-1 0,1 1,0-1,1 1,-2 0,1-1,-1 1,1 0,-1-1,0 1,1 0,-1 0,0-1,0 1,1 0,-1 0,0-1,0 1,0 0,0 0,0 0,0 1,-1 3,0 1,-1-1,1 0,-5 9,-29 54,35-68,0 0,0 1,0-1,-1 1,1-1,0 0,0 1,0-1,0 1,0-1,0 1,0-1,0 0,0 1,0-1,0 1,0-1,1 0,-1 1,0-1,0 1,0-1,0 0,1 1,-1 0,1-1,0 1,0 0,0 0,0-1,0 1,0-1,0 1,0-1,2 1,3 1,1 0,11 0,-13-1,57 7,-53-7</inkml:trace>
  <inkml:trace contextRef="#ctx0" brushRef="#br0" timeOffset="5728.45">832 52,'-1'16,"3"135,-1-127,2-1,1 0,1-1,11 34,-15-52,1 1,0-1,1 1,-1-1,1 0,2 4,-4-6,1-1,-1 0,0 0,0 0,0 0,1 0,-1 0,1 0,-1 0,0 0,1-1,-1 1,1-1,0 1,-1-1,1 0,-1 1,1-1,0 0,-1 0,4 0,1-1</inkml:trace>
  <inkml:trace contextRef="#ctx0" brushRef="#br0" timeOffset="6058.23">722 342,'0'0,"0"0,0 0,0 0,0 0,0 0,0 0,9-2,8-2,5-1,3-1,3-1,-1 0,-3 1</inkml:trace>
  <inkml:trace contextRef="#ctx0" brushRef="#br0" timeOffset="6797.83">1031 64,'0'0,"0"0,0 0,0 0,0 0,0 0,0-1,5-7,-1 1,1-1,10-11,-14 18,1-1,-1 0,1 0,0 1,0-1,0 1,-1 0,1 0,0-1,1 1,-1 0,0 0,0 1,0-1,0 0,1 1,-1 0,0-1,1 1,1 0,-3 0,0 0,-1 0,1 1,0-1,-1 0,1 0,-1 0,1 1,0-1,-1 0,1 1,-1-1,1 1,-1-1,1 1,-1-1,1 1,-1-1,1 1,-1-1,0 1,1-1,-1 1,0 0,0-1,1 1,-1-1,0 1,0 0,0-1,0 1,0 0,0-1,0 1,0 0,0-1,0 1,0 0,0-1,0 1,-1 1,-1 4,0-1,0 1,-5 9,2-6,-3 8,5-12,0 0,1 0,0 0,0 0,-2 9,4-13,0 0,0 0,0 1,0-1,0 0,1 0,-1 0,1 0,-1 0,1 0,-1-1,1 1,-1 0,1 0,0 0,-1 0,3 1,16 14,-13-11,13 7,-15-10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8-24T19:20:29.30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39,'0'0,"0"0,0 0,0 0,2-1,124-33,-110 30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8-24T19:20:31.03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38 266,'2'-8,"0"0,0-1,1 1,0 0,8-14,-10 20,1-1,-1 1,1-1,0 1,0 0,0 0,0 0,0 0,0 0,0 0,1 1,-1-1,1 1,0-1,-1 1,1 0,0 0,2-1,-4 2,0 0,0 0,0 0,0 0,0 0,-1 1,1-1,0 0,0 0,0 1,-1-1,1 0,0 1,0-1,-1 1,1-1,0 1,-1-1,1 1,-1-1,1 1,0 0,-1-1,1 1,-1 0,0-1,1 1,-1 0,0 0,1-1,-1 1,0 0,0 0,1 0,-1 1,0 2,1-1,-1 1,1 0,-1 0,0-1,-1 7,-3 6,0-1,-1 1,-1-1,0 0,-10 17,-48 69,46-73,17-28,1 1,-1 0,1-1,-1 1,1 0,0 0,-1 0,1-1,0 1,0 0,-1 0,1 0,0-1,0 1,0 0,0 0,0 0,0 0,0 0,0-1,1 1,-1 0,0 0,1 1,0-1,0 0,0 0,0 1,0-1,0 0,0 0,0 0,1 0,-1-1,0 1,1 0,1 0,5 2,-1 0,1-1,15 2,-6-2,18 1,-32-3</inkml:trace>
  <inkml:trace contextRef="#ctx0" brushRef="#br0" timeOffset="909.43">256 226,'1'9,"2"31,-3 47,0-69,17-49,59-144,-114 240,21-39,-23 51,39-76,1 0,0 0,0-1,0 1,0 0,-1 0,1 0,1 0,-1 0,0-1,0 1,0 0,0 0,1 0,-1 0,0 0,1-1,-1 1,0 0,1 0,-1-1,1 1,-1 0,1-1,0 1,-1 0,1-1,0 1,-1-1,1 1,0-1,1 1,4 3,1-1,-1-1,10 4,-3-2,56 32,-52-27,-13-8,-3-1</inkml:trace>
  <inkml:trace contextRef="#ctx0" brushRef="#br0" timeOffset="2018.11">555 0,'0'0,"0"0,0 0,0 0,0 2,-6 36,-1 0,2-1,0 66,5-92,0-1,2 0,-1 1,1-1,1 0,-1 0,2 0,-1 0,2 0,-1-1,1 0,1 0,-1 0,13 14,-15-20,0-1,0 1,0-1,0 0,0 0,0 0,0 0,4 1,8 2</inkml:trace>
  <inkml:trace contextRef="#ctx0" brushRef="#br0" timeOffset="2352.01">386 259,'0'0,"0"0,0 0,0 0,0 0,0 0,0 0,7-1,6 0,5-2,5 0,4-2,1 0,-1-1,1-2,-6 2</inkml:trace>
  <inkml:trace contextRef="#ctx0" brushRef="#br0" timeOffset="4539.86">918 60,'-2'-1,"1"1,0-1,-1 1,1-1,0 1,-1-1,1 0,-2-1,-3-1,0 0,0 0,0 0,-1 1,1 0,-1 0,1 1,-1 0,0 0,-8 0,12 2,0-1,-1 0,1 1,0 0,0 0,-1 0,1 0,0 0,0 0,0 1,0 0,0-1,1 1,-1 0,0 1,1-1,0 0,-1 1,1-1,-3 6,1-1,0 1,0-1,1 1,0 0,0 0,-2 16,-4 52,8-63,0 0,-2 50,3-56,0-1,1 0,0 0,0 0,0 0,1 0,5 11,-7-15,1-1,0 1,0-1,0 1,0-1,1 0,-1 1,0-1,0 0,1 0,-1 0,1 0,-1 0,1 0,-1 0,1-1,0 1,-1 0,1-1,0 0,0 1,-1-1,1 0,0 0,0 0,-1 0,1 0,0 0,0 0,-1-1,1 1,2-2,7-1,-1-1,-1 0,1-1,12-8,-7 4,-3 2,-7 5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8-24T19:20:36.22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0 391,'0'0,"0"0,0 0,0 0,0 0,0 0,0 0,0 0,0 0,8-4,5-3,4-1,3-1,0 1,-1 0,-1 2,-3-1,-4 3</inkml:trace>
  <inkml:trace contextRef="#ctx0" brushRef="#br0" timeOffset="361.2">28 270,'0'0,"0"0,0 0,0 0,0 1,2 34,-1 0,-4 48,1-69</inkml:trace>
  <inkml:trace contextRef="#ctx0" brushRef="#br0" timeOffset="1249.33">491 254,'-51'-6,"44"6,-1 1,1 0,-1 0,1 1,0 0,-1 0,1 1,0-1,1 2,-1-1,0 1,1 0,0 0,0 1,-10 9,12-10,1 1,-1-1,1 1,0 0,0 0,0 0,0 0,1 0,0 1,0-1,1 1,-1-1,1 1,1-1,-1 1,1 0,0 0,0-1,0 1,1 0,1 7,0-6,0 0,0 0,1-1,0 1,0 0,0-1,1 0,0 0,1 0,-1 0,1-1,10 10,-11-11,1-1,-1 0,0-1,1 1,0-1,0 0,-1 0,1 0,0-1,0 0,1 0,-1 0,0-1,0 1,0-1,1 0,-1-1,9-1,-4 0,0-1,0 0,0-1,-1 0,0 0,0-1,0 0,0-1,-1 0,0 0,12-12,-14 12</inkml:trace>
  <inkml:trace contextRef="#ctx0" brushRef="#br0" timeOffset="2016.61">518 67,'-1'-3,"0"0,0 0,1 0,-1 0,1 0,0 0,0 0,0 0,0 0,0 0,1 0,-1 0,2-4,-2 6,1 0,0 0,-1-1,1 1,0 0,-1 0,1 0,0 0,0 0,0 0,0 0,0 0,0 0,0 1,0-1,0 0,1 0,-1 1,0-1,0 1,1 0,-1-1,0 1,1 0,-1-1,0 1,1 0,-1 0,0 0,1 0,-1 1,2-1,-1 0,-1 1,1-1,0 0,-1 1,1-1,-1 1,1-1,-1 1,1 0,-1 0,0-1,1 1,-1 0,0 0,0 1,0-1,1 0,-1 0,1 2,-1-1,-1 0,1 0,0 0,-1 0,1 0,-1 0,0 0,1 0,-1 0,0 0,0 0,-1 0,1 3,-3 5,0 0,0 0,-1 0,-8 15,10-20,2-5,0 1,-1-1,1 1,0-1,0 1,0-1,-1 1,1-1,0 1,0-1,0 1,0 0,0-1,0 1,0-1,0 1,0-1,0 1,0-1,1 1,-1-1,0 1,0-1,0 1,1-1,-1 1,0-1,1 0,-1 1,0-1,1 1,-1-1,1 0,-1 1,0-1,1 0,-1 0,1 1,-1-1,1 0,-1 0,1 1,-1-1,1 0,0 0,5 1,-1 0,1 0,9 0,-3-1,13 5,-19-3</inkml:trace>
  <inkml:trace contextRef="#ctx0" brushRef="#br0" timeOffset="2567.32">795 51,'10'11,"-1"1,-1 0,0 0,-1 1,0 0,-1 0,0 1,-1 0,0 0,-1 0,-1 1,-1-1,0 1,0-1,-2 1,0 0,0 0,-1-1,-1 1,-5 18,0-8,-1-1,-1 1,-1-2,-1 1,-1-1,-2-1,0 0,-25 29,24-34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8-24T19:26:44.45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76,'0'0,"0"0,0 0,0 0,0 0,0 0,0 0,0 0,0 0,0 0,1 2,35 97,-13-32,-17-54,-6-13,0 0,0 1,0-1,0 0,0 1,1-1,-1 0,0 1,0-1,0 0,0 1,1-1,-1 0,0 0,0 1,1-1,-1 0,0 0,0 0,1 1,-1-1,0 0,1 0,-1 0,0 0,1 0,-1 1,0-1,1 0,-1 0,0 0,1 0,-1 0,4-7,0 1,-1-1,0 0,3-11,2-4,0 1,-6 14,1 0,0 0,0 0,0 0,8-11,-15 39,-80 190,45-116,38-92,1-2</inkml:trace>
  <inkml:trace contextRef="#ctx0" brushRef="#br0" timeOffset="600.82">369 58,'0'0,"0"0,0 0,0 0,-1 2,-13 42,1-6,1 1,2 0,-7 58,17-92,-1-1,1 1,0 0,0 0,1-1,-1 1,1-1,0 1,1 0,-1-1,4 8,0-6</inkml:trace>
  <inkml:trace contextRef="#ctx0" brushRef="#br0" timeOffset="1271.36">491 134,'0'0,"0"0,0 0,0 0,0 0,0 0,0 1,3 13,0 5,2 0,8 22,-12-36,1-1,0 0,0 0,0 0,0 0,1 0,0-1,-1 1,1-1,1 1,-1-1,0 0,1-1,-1 1,7 3,-9-6,0 0,1 1,-1-1,0 0,0 0,0-1,0 1,0 0,0 0,1-1,-1 1,0 0,0-1,0 1,0-1,0 1,0-1,0 0,-1 1,1-1,0 0,1-1,17-19,-16 17,-1-1,1 0,-1 0,0 0,-1 0,1 0,-1 0,0 0,0 0,0-1,-1 1,0 0,0 0,0-1,-2-8,0 7,1 1,-1-1,0 0,0 1,-1 0,0-1,0 1,0 0,-1 0,0 1,-8-10,12 14,-1 1,1-1,-1 0,1 1,-1-1,0 1,1-1,-1 1,0-1,1 1,-1-1,0 1,1 0,-1-1,0 1,0 0,0 0,1 0,-1-1,0 1,0 0,0 0,1 0,-1 0,0 0,0 1,0-1,1 0,-1 0,0 0,-1 1,0 1,0 0,-1 0,1 0,0 0,1 1,-1-1,-2 5,2-4,-8 13,1 0,-13 32,12-22</inkml:trace>
  <inkml:trace contextRef="#ctx0" brushRef="#br0" timeOffset="1918.57">714 0,'9'6,"6"3,-1 1,0 1,17 15,-28-23,0 1,0-1,0 1,0 0,0 0,-1 0,0 1,0-1,0 0,0 1,0 0,-1-1,0 1,0 0,-1-1,1 10,-3 1,0 0,-1-1,-1 1,0-1,-1 1,-1-2,0 1,-8 13,14-26,-3 3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8-24T19:26:48.72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15 93,'11'3,"1"-1,-1 0,19 1,-17-3</inkml:trace>
  <inkml:trace contextRef="#ctx0" brushRef="#br0" timeOffset="331.74">0 6,'0'0,"0"0,0 0,0 0,0 0,0 0,0 0,0 0,9 0,7-1,2 0,2 0,0 0,-3-1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8-24T19:26:50.00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108 14,'6'-1,"-1"0,1 1,-1-2,6-1,14-2,-19 4,0 1,0-1,0 2,-1-1,11 2,-15-2,1 1,-1-1,1 1,0-1,-1 1,1-1,-1 1,1 0,-1 0,0 0,1 0,-1 0,0 0,0 0,0 0,0 1,0-1,0 0,0 1,0-1,0 1,0-1,-1 1,1 1,-1-1,0 0,0-1,-1 1,1 0,-1-1,1 1,-1-1,0 1,1-1,-1 1,0-1,0 1,0-1,-2 2,0 1,-6 6,1-1,-2 1,1-2,-19 14,23-18,0 0,0-1,-1 0,1 0,-1 0,0 0,-11 3,20-6,0 0,0 0,0 1,0 0,0-1,0 1,0 0,0 0,-1 1,1-1,-1 0,1 1,-1 0,1 0,-1-1,0 1,0 1,1-1,-2 0,1 0,0 1,0-1,-1 1,1 0,-1-1,0 1,1 4,-1-3,0 0,0 1,-1-1,0 0,0 1,0-1,0 1,-1-1,1 0,-1 0,0 1,-1-1,1 0,-1 0,1 0,-1 0,-1 0,-2 4,-1 0,0-1,0 0,-1 0,0-1,0 0,-1 0,1-1,-1 0,0 0,-1-1,1 0,-1 0,0-1,0 0,-17 3,17-6,2-1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8-24T19:26:53.01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97,'60'-7,"-1"4,74 4,-102-1,48-7,-15 1,-56 6,16-2,-24 2,1-1,0 1,-1 0,1 0,-1-1,1 1,0-1,-1 1,1 0,-1-1,1 1,-1-1,1 1,-1-1,0 1,1-1,-1 0,0 1,1-1,-1 1,0-1,0 0,1 1,-1-1,0 0,0 1,0-1,0 0,0 1,0-1,0-1,-3 0,-16-6,2 0,-1 0,0 1,0 1,-1 1,-34-6,118 24,-35-6,-18-4,26 6,-35-8,-1-1,0 1,0 0,0 0,0 0,0 0,0 0,0 1,-1-1,1 1,0-1,-1 1,3 3,-4-5,0 1,0 0,0 0,0-1,0 1,0 0,0 0,-1-1,1 1,0 0,-1-1,1 1,0 0,-1-1,1 1,-1-1,1 1,-1 0,0 0,-1 2,-67 83,28-38,35-40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8-24T19:17:02.93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198 0,'0'0,"0"0,0 0,0 0,0 0,0 0,0 1,-1 42,6 67,0-31,-2-34,-1-26,-1-1,-2 29,1-48,-1 1,0 0,1-1,-1 1,0 0,1-1,-1 1,1-1,-1 1,1-1,-1 1,1-1,-1 0,1 1,-1-2,-5-6,0-2,-1 1,0-1,-1 2,-13-13,19 19,0 1,0-1,0 1,0-1,0 1,0 0,-1 0,1 0,0 0,0 1,-1-1,1 0,-1 1,1 0,-1-1,1 1,0 0,-1 0,1 1,-1-1,1 0,-1 1,1 0,0-1,-1 1,1 0,0 0,-3 2,-1 1,0 1,0 0,0 1,0-1,1 1,0 0,0 0,1 1,-1-1,2 1,-1 0,1 0,0 1,-4 13,7-19,-1-1,1 1,0 0,0 0,0 0,0-1,0 1,0 0,1 0,-1 0,0-1,1 1,0 0,-1-1,1 1,0 0,0-1,0 1,0-1,0 1,0-1,0 0,1 0,-1 1,0-1,1 0,-1 0,1 0,-1 0,1 0,-1-1,1 1,0 0,0-1,-1 1,1-1,0 0,0 1,-1-1,1 0,0 0,2 0,6-3,-2 0,1-1,0 0,-1 0,1-1,-1 0,0 0,-1-1,1 0,7-8,-8 7</inkml:trace>
  <inkml:trace contextRef="#ctx0" brushRef="#br0" timeOffset="816.78">341 254,'27'63,"27"52,-54-114,0 0,1 0,-1-1,1 1,-1 0,1 0,0 0,-1 0,1-1,0 1,0 0,-1-1,1 1,0 0,0-1,0 1,0-1,0 0,0 1,0-1,0 0,1 1,0-1,-1-1,1 1,-1 0,0-1,1 1,-1-1,1 0,-1 0,0 1,1-1,-1 0,0 0,0 0,2-2,6-6,0-1,-1 1,0-2,0 1,-1-1,-1-1,0 1,0-1,-1 0,-1 0,6-24,-10 35,-2 3,-3 8,-8 15,-1 5,-43 96,42-88,-15 56,29-88</inkml:trace>
  <inkml:trace contextRef="#ctx0" brushRef="#br0" timeOffset="1426.11">0 596,'111'-8,"122"-24,-130 15,93-17,-194 34</inkml:trace>
  <inkml:trace contextRef="#ctx0" brushRef="#br0" timeOffset="2489.57">266 714,'0'0,"0"0,0 0,0 0,0 1,-3 54,5 69,-2-97,-9-34,0 1,1-1,-1 1,1 1,-1 0,-10-5,17 9,0 0,-1 0,1 1,0-1,-1 0,1 1,0 0,-1 0,1 0,0 0,-1 0,1 0,0 0,-1 1,1-1,0 1,0 0,-1 0,1-1,0 1,0 1,0-1,-3 2,3-2,1 1,-1-1,0 0,1 1,-1-1,1 1,-1 0,1-1,0 1,0 0,0 0,0 0,0-1,0 1,0 0,1 1,-1-1,1 0,-1 0,1 0,0 0,0 0,0 0,0 0,0 1,1-1,-1 0,0 0,1 0,0 0,-1 0,1 0,0 0,2 3,-1-1,1 0,-1 1,1-1,0 0,0-1,6 6,-8-8,0 0,0 0,0 0,0 0,0-1,0 1,1-1,-1 1,0-1,0 1,1-1,-1 1,0-1,1 0,-1 0,0 0,1 0,-1 0,0 0,1 0,-1 0,0 0,1-1,-1 1,0-1,1 1,-1-1,2 0,9-7,0-2</inkml:trace>
  <inkml:trace contextRef="#ctx0" brushRef="#br0" timeOffset="2829.22">434 686,'13'185,"-10"-108,-2-63,5 25,-3-27</inkml:trace>
  <inkml:trace contextRef="#ctx0" brushRef="#br0" timeOffset="3161.83">355 866,'0'0,"0"0,0 0,0 0,0 0,0 0,0 0,0 0,7-1,5 1,5-1,3-1,1-1,2-1,-4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8-24T19:26:59.38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324 71,'0'0,"0"0,0 0,0 0,0 0,0 0,0 0,-2-1,-26-20,18 12,-1 1,-21-13,26 18,0 2,0-1,0 0,0 1,0 0,0 1,-1-1,1 1,0 1,0-1,0 1,-1 0,1 0,-9 4,-3 0,0 2,1 0,-26 16,40-21,0 0,0 0,1 0,-1 0,1 1,-1 0,1-1,0 1,0 0,0 0,0 0,-3 6,3-3,0 0,1 1,-1-1,1 0,0 0,0 12,1-7,1 0,0 0,1 0,0 0,1-1,0 1,0-1,6 12,-5-15,0 0,1 0,0 0,1 0,-1-1,1 0,0 0,1 0,-1-1,1 0,0-1,0 1,1-1,-1 0,1-1,0 0,9 2,-10-3,0 0,0-1,1 0,-1 0,1-1,-1 1,1-2,-1 1,1-1,-1 0,0-1,0 0,1 0,-1 0,0-1,-1 0,1-1,0 1,7-7,-7 4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8-24T19:27:01.82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10,'0'0,"0"0,0 0,0 0,0 0,0 0,0 0,0 0,0 0,0 0,0 0,9 0,7 0,3-1,3-1,2-2,-3 1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8-24T19:27:04.65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49 301,'1'-22,"-1"15,2 0,-1 0,1 0,0 0,1 0,-1 0,1 1,1 0,-1-1,1 1,0 0,1 1,-1-1,1 1,0 0,0 0,1 0,-1 1,1 0,0 0,1 0,-1 1,0 0,12-4,-18 7,1 0,0 0,0 0,-1 0,1 0,0 0,0 0,-1 0,1 0,0 0,0 0,-1 0,1 0,0 1,-1-1,1 0,0 0,-1 1,1-1,0 1,-1-1,1 1,-1-1,2 1,-1 1,1 0,0 0,-1 1,1-1,-1 0,0 0,1 4,1 0,-1 1,-1-1,1 0,-1 1,1 11,-3-11,0 0,-1 1,1-1,-1 0,-1 0,1 0,-1 0,0 0,-1-1,0 1,-5 7,-8 7,-31 34,11-20,23-23,1 1,1 0,-14 17,26-30,0 1,-1-1,1 0,0 1,0-1,0 0,-1 1,1-1,0 0,0 1,0-1,0 0,-1 1,1-1,0 1,0-1,0 0,0 1,0-1,0 1,0-1,0 0,0 1,0-1,0 0,1 1,-1 0,10 1,22-9,-25 6,7-2,-1 1,1 1,-1 0,1 1,-1 0,1 1,-1 1,22 5,-31-6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8-24T19:27:12.21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0 178,'0'0,"0"0,0 0,0 0,0 0,0 0,0 0,0 0,0 0,1 2,19 52,-12-30,1 0,24 44,-25-55,-2-46,0 5,-1-1,-2 0,-1-1,-2-51,-1 73,-1-1,1-1,0 0,1 1,0-1,2-17,-1 26,0 0,-1 0,1 1,-1-1,1 0,0 0,0 1,-1-1,1 0,0 1,0-1,0 1,0-1,0 1,-1-1,1 1,0 0,0 0,2-1,24-4,-20 4,2 0,56-10,70-2,-88 7,-46 6</inkml:trace>
  <inkml:trace contextRef="#ctx0" brushRef="#br0" timeOffset="1080.42">224 165,'11'0,"0"-1,16-5,-20 5,0-1,0 1,0 0,0 0,1 1,-1 0,0 0,10 2,-16-2,-1 1,1-1,0 0,0 0,-1 0,1 1,0-1,0 0,-1 1,1-1,0 1,-1-1,1 1,-1-1,1 1,-1-1,1 1,-1-1,1 1,-1 0,1-1,-1 1,0 0,1-1,-1 1,0 0,0 0,1-1,-1 1,0 0,0 0,0-1,0 1,0 0,0 0,0 0,0-1,0 1,-1 0,1 0,0-1,0 1,-1 0,1-1,0 1,-1 0,1-1,-1 1,1 0,-1-1,1 1,-1-1,1 1,-1-1,0 1,-7 6,-2 3,0 0,0-1,-1-1,0 0,-1 0,-18 8,42-21,2 0,26-7,-37 11,1 0,-1 0,0 1,0 0,0 0,1 0,-1 0,0 0,0 0,0 1,1 0,-1-1,0 1,6 3,-8-3,0-1,0 1,0 0,0 0,0 0,0 0,0 0,0 0,0 0,0 0,0 0,0 0,-1 0,1 1,-1-1,1 0,-1 0,1 1,-1-1,1 1,-1-1,0 3,0-2,0 1,-1 0,1-1,-1 1,0-1,0 1,0-1,0 1,0-1,0 0,-3 3,0 2,-1-1,0-1,-1 1,1-1,-1 0,0 0,-9 6,4-7,0 1,0-2,0 1,-1-1,1-1,-1 0,1-1,-17 0,23-1,-7 1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8-24T19:27:43.02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20 0,'-7'42,"1"0,2 0,2-1,2 1,1 0,2 0,10 45,-10-73,1-1,0 1,1-1,1 0,0 0,1 0,0-1,1 0,13 16,-14-21,0 0,1 0,0-1,0 0,1 0,0-1,0 0,0 0,0-1,1 0,-1-1,1 0,0-1,17 2,-17-3,0-1,0 0,-1-1,15-2,5-9,-28 11,-1 1,1-1,0 0,-1 1,1-1,-1 0,1 1,-1-1,0 0,1 0,-1 0,0 1,1-1,-1 0,0 0,0 0,0 0,0 0,0 1,0-1,0 0,0 0,0 0,0 0,0 0,-1 1,1-1,0 0,-1-1,-18-31,15 28,1 0,0 0,0 0,0 0,1-1,-1 1,1-1,-2-10,4 16,0 0,0 0,0-1,0 1,1 0,-1-1,0 1,0 0,0 0,0-1,1 1,-1 0,0 0,0-1,0 1,1 0,-1 0,0 0,0-1,1 1,-1 0,0 0,0 0,1 0,-1 0,0 0,1-1,-1 1,0 0,1 0,-1 0,0 0,1 0,-1 0,0 0,0 0,1 0,-1 1,0-1,1 0,-1 0,18 4,-14-3,39 7,-27-5,0-1,0 2,-1 0,22 9,-37-12,1-1,-1 1,0-1,0 1,1-1,-1 1,0-1,0 1,0-1,0 1,0-1,0 1,0 0,0-1,0 1,0-1,0 1,0-1,0 1,0-1,0 1,0-1,-1 1,1 0,0-1,0 1,-1-1,1 0,0 1,-1-1,1 1,-1-1,1 0,-1 1,-19 24,14-19,-20 25,16-21,0 0,1 1,0 1,1-1,0 1,-11 26,1 11,16-45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8-24T19:28:02.69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40 0,'0'0,"0"0,0 0,0 0,0 0,0 0,0 0,0 0,0 0,0 3,-6 105,-27 150,82-343,-10 13,-32 59,-4 8,-1-1,1 1,0 0,1 0,-1 0,1 0,0 1,0-1,0 1,1 0,0 0,5-3,-9 9,-1 0,0 0,0 0,0 0,0 0,0 0,0 0,0 0,0 0,-1 0,1 0,-2 3,2-4,-6 18,2-7,1 1,1-1,-3 23,5-32,0 0,0 1,1-1,-1 1,1-1,-1 0,1 1,0-1,0 0,1 0,-1 1,1-1,-1 0,1 0,0-1,0 1,0 0,5 3,88 70,-90-72</inkml:trace>
  <inkml:trace contextRef="#ctx0" brushRef="#br0" timeOffset="649.98">573 326,'19'-2,"0"0,0-1,0-1,20-7,-19 5</inkml:trace>
  <inkml:trace contextRef="#ctx0" brushRef="#br0" timeOffset="1006.5">475 134,'0'0,"0"0,0 0,0 0,0 0,0 0,0 0,0 0,0 0,13 0,8-1,6-1,-2 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8-24T19:28:20.49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1,'0'0,"0"0,0 0,0 0,0 0,0 0,1 2,59 91,-14-21,-46-72,0 0,1 0,-1 0,0 1,0-1,0 0,0 0,0 0,0 0,0 0,0 0,1 0,-1 1,0-1,0 0,0 0,0 0,0 0,1 0,-1 0,0 0,0 0,0 0,0 0,0 0,1 0,-1 0,0 0,0 0,0 0,0 0,1 0,-1 0,0 0,0 0,0 0,0 0,0 0,1 0,-1-1,7-6,5-19,-8 18,15-33,24-43,-43 84,0 0,0 0,0-1,0 1,0 0,0 0,0 0,0 0,0 0,0 0,0 0,0 0,0-1,0 1,0 0,0 0,0 0,0 0,0 0,0 0,0 0,0 0,0 0,1 0,-1 0,0-1,0 1,0 0,0 0,0 0,0 0,0 0,0 0,0 0,1 0,-1 0,0 0,0 0,0 0,0 0,0 0,0 0,0 0,1 0,-1 0,0 0,0 0,0 0,0 0,0 0,0 0,0 1,0-1,0 0,1 0,-1 0,0 0,0 0,0 0,0 0,0 0,0 0,0 10,-21 53,-2-1,-38 71,6-13,48-106,6-12</inkml:trace>
  <inkml:trace contextRef="#ctx0" brushRef="#br0" timeOffset="618.79">382 191,'0'0,"0"0,0 0,0 0,0 0,0 0,10 0,27 1,-12 0,41-4,-59 1</inkml:trace>
  <inkml:trace contextRef="#ctx0" brushRef="#br0" timeOffset="987.75">380 83,'8'0,"0"1,0 0,15 5,16 2,-27-7,-1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8-24T19:28:24.21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40,'-1'13,"1"-1,1 1,0-1,0 0,1 1,1-1,5 17,-6-22,1 0,0-1,1 1,-1-1,1 1,1-1,-1 0,1-1,0 1,0-1,1 0,-1 0,12 7,-16-11,1 0,0 0,0 0,0 0,-1 0,1 0,0-1,0 1,0-1,0 1,0-1,1 0,-1 0,0 0,0 0,0 0,0 0,0 0,0-1,0 1,0-1,0 1,0-1,0 0,0 0,0 0,-1 0,1 0,0 0,-1-1,1 1,0 0,-1-1,0 0,1 1,-1-1,0 0,0 1,2-4,0-1,0-1,-1 1,1 0,-1-1,0 1,-1-1,0 0,0 0,0 0,-1 1,0-8,-1 4,-1 1,0 0,0 0,-1 0,0 1,-1-1,-8-14,10 19,0 0,-1 0,1 0,-1 1,0-1,0 1,0 0,-1 0,1 0,-1 0,1 1,-1 0,0-1,0 1,0 0,0 1,-1-1,-4 0,7 2,1 0,0 0,0 1,0-1,0 1,0-1,0 1,0 0,0-1,0 1,0 0,0 0,0-1,0 1,0 0,1 0,-1 0,0 0,1 0,-1 0,1 0,-1 0,1 0,-1 2,-2 3,-7 10</inkml:trace>
  <inkml:trace contextRef="#ctx0" brushRef="#br0" timeOffset="720.69">343 249,'0'0,"0"0,0 0,0 0,0 0,0 0,0 0,0 0,1 10,-2 75,0-68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8-24T19:28:27.93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11 333,'3'25,"-2"-17,10 53,-9-57,-1 1,0-1,1 1,0-1,0 0,1 0,-1 1,1-2,0 1,4 5,-6-8,0-1,0 0,0 1,-1-1,1 0,0 0,0 0,0 0,-1 0,1 0,0 0,0 0,0 0,0 0,-1 0,1-1,0 1,0 0,-1 0,1-1,0 1,0-1,-1 1,1-1,0 1,-1-1,2 0,20-19,-20 18,3-3,-1 1,0-1,0 0,0 0,-1 0,1 0,-1-1,-1 1,1-1,-1 0,2-6,-3 9,-1 0,0 0,1 0,-1-1,0 1,-1 0,1 0,0 0,-1 0,0 0,0 0,0 0,0 0,0 0,-1 0,1 1,-1-1,1 0,-1 1,0-1,0 1,0 0,-1 0,-2-2,2 1,0 1,0-1,-1 1,1 0,-1 0,0 0,1 1,-1 0,0-1,0 1,0 0,0 1,-6-1,7 1,1 0,-1 0,0 0,1 1,-1-1,0 1,1-1,-1 1,1 0,-1 0,1 0,-1 1,1-1,0 1,0-1,0 1,0 0,0-1,0 1,0 0,-2 3,-1 3</inkml:trace>
  <inkml:trace contextRef="#ctx0" brushRef="#br0" timeOffset="895.14">298 290,'-5'8,"0"1,1 0,0-1,0 1,1 1,0-1,1 0,0 1,0 0,1 11,0-16,2 1,-1 0,1-1,-1 1,2-1,-1 1,0-1,1 1,0-1,1 0,-1 0,1 0,0 0,0-1,0 1,1-1,-1 1,1-1,5 4,-7-7,-1 0,1 1,0-1,0 0,0 0,0 0,1 0,-1 0,0-1,0 1,0-1,1 1,-1-1,0 0,0 0,1 0,-1 0,0 0,1 0,-1-1,0 1,0-1,0 1,1-1,-1 0,0 0,0 0,3-3,0 2,-1-2,0 1,0 0,-1-1,1 0,-1 0,0 0,0 0,0 0,0-1,3-9,-5 12,-1 0,0 0,0-1,0 1,0-1,0 1,0 0,0-1,-1 1,1 0,-1 0,0-1,1 1,-1 0,0 0,0 0,-1 0,1 0,0 0,-3-3,-1-1,0 1,0-1,0 1,-1 0,-7-5,9 7,-1 1,1-1,0 1,-1 0,1 1,-1-1,0 1,0 0,1 0,-1 0,0 0,0 1,0 0,0 0,0 0,0 1,0 0,0 0,1 0,-1 0,0 1,1 0,-1 0,1 0,-1 0,-5 5,0 2</inkml:trace>
  <inkml:trace contextRef="#ctx0" brushRef="#br0" timeOffset="1924.7">472 404,'4'13,"-1"-3,1 1,0-1,1 0,0 0,1-1,0 1,0-1,13 13,-17-20,0 1,1-1,0 0,-1 0,1 0,0 0,0 0,0-1,1 1,-1-1,0 0,0 0,1 0,-1 0,0-1,1 1,-1-1,1 0,-1 0,1 0,-1 0,1-1,-1 0,0 1,1-1,-1 0,0-1,1 1,-1 0,0-1,5-3,-5 3,0 0,0 0,0 0,0-1,-1 1,1-1,0 0,-1 1,0-1,0 0,0 0,0-1,0 1,-1 0,1-1,-1 1,0-1,0 1,1-7,-2 6,0-1,0 1,-1 0,0-1,1 1,-1 0,-1 0,1 0,0 0,-1 0,0 0,0 0,0 1,-1-1,1 1,-6-6,3 4,0 0,-1 0,0 1,0-1,-1 1,1 1,-1-1,1 1,-1 0,0 1,0 0,-1 0,-13-2,17 3,1 1,-1-1,1 1,-1 0,0 0,1 1,-1-1,0 1,1 0,-1 0,1 0,-1 0,1 0,0 1,0-1,-1 1,1 0,0 0,0 0,1 1,-1-1,0 1,1-1,0 1,-1 0,1 0,0 0,0 0,-2 7,0 3</inkml:trace>
  <inkml:trace contextRef="#ctx0" brushRef="#br0" timeOffset="4336.82">885 316,'-10'-6,"0"1,-1 1,0 0,0 0,-13-2,21 5,0 1,0 0,0-1,0 1,0 1,0-1,1 0,-1 1,0-1,0 1,-4 1,6-1,-1 0,0 0,1 0,-1 1,1-1,-1 0,1 1,0-1,-1 1,1-1,0 1,0-1,0 1,0 0,1 0,-1-1,0 1,1 0,-1 2,1-3,1-1,-1 1,1-1,-1 1,1 0,-1-1,1 0,0 1,-1-1,1 1,0-1,0 0,-1 1,1-1,0 0,0 0,-1 0,1 0,0 0,0 1,-1-1,1-1,1 1,24 2,-26-2,13 1,0-2,15-1,-23 1,-1 1,1-1,-1-1,1 1,-1-1,1 1,-1-1,0 0,7-5,-11 7,0 0,0 0,0 0,0 0,1 0,-1 0,0 0,0 0,0-1,0 1,1 0,-1 0,0 0,0 0,0 0,0 0,0 0,0-1,0 1,1 0,-1 0,0 0,0 0,0-1,0 1,0 0,0 0,0 0,0 0,0-1,0 1,0 0,0 0,0 0,0 0,0-1,0 1,0 0,0 0,0-1,-6 10,0 18,0 1,2 0,0 35,-7 44,10-100</inkml:trace>
  <inkml:trace contextRef="#ctx0" brushRef="#br0" timeOffset="5020.17">1115 121,'5'120,"29"187,-30-284,-4-16</inkml:trace>
  <inkml:trace contextRef="#ctx0" brushRef="#br0" timeOffset="5361.54">987 377,'0'0,"0"0,0 0,0 0,0 0,0 0,12-1,11-2,7-2,4-2,2-1,-2-1,-4 1,-4 0,-4 0,-6 2</inkml:trace>
  <inkml:trace contextRef="#ctx0" brushRef="#br0" timeOffset="7322.27">1291 25,'0'0,"0"0,0 0,0 0,0 0,0 0,2-1,7-4,-1 1,1 1,0-1,18-3,-25 7,-1-1,1 1,0 0,0 0,-1 0,1 0,0 0,0 1,0-1,-1 0,1 1,0-1,0 1,2 1,-3-1,0 0,0 0,0 0,0 0,0 0,-1 1,1-1,0 0,-1 0,1 0,-1 1,1-1,-1 0,0 1,1-1,-1 0,0 1,0-1,0 0,0 1,0-1,0 0,-1 2,-1 11,0-1,-1 0,-1-1,0 1,-9 17,-35 61,22-46,25-44,1 0,-1-1,1 1,-1 0,1-1,0 1,-1 0,1 0,0-1,0 1,-1 0,1 0,0 0,0-1,0 1,0 0,0 0,0 0,0-1,0 1,1 0,-1 0,0 0,0-1,1 1,-1 0,0 0,1-1,-1 1,1 0,-1-1,1 1,-1 0,1-1,-1 1,1-1,0 1,-1-1,1 1,0-1,-1 0,1 1,0-1,0 0,-1 1,1-1,0 0,0 0,0 0,-1 0,3 0,5 1,1 0,-1-1,17-1,-17 0,23 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8-24T19:28:42.70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14,'0'0,"0"0,0 0,0 0,0 0,0 0,0 0,0 0,0 0,0 0,10-1,13-1,50-7,-63 7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8-24T19:17:21.50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0 310,'14'-1,"-1"0,22-6,-6 1,16 0,32-6,-76 12</inkml:trace>
  <inkml:trace contextRef="#ctx0" brushRef="#br0" timeOffset="1325.16">347 99,'3'11,"6"35,-2 0,-1 1,-3 85,-1-137,-1 0,1 0,0 0,4-5,0-4,-3 8,37-78,-30 66,0 1,21-26,-19 32,-7 10,-5 1,1 1,-1-1,0 0,0 1,0-1,0 0,0 1,0-1,0 0,0 1,0-1,0 1,0-1,0 0,0 1,0-1,0 0,0 1,-1-1,1 0,0 1,-56 143,56-143,0-1,0 1,0 0,1-1,-1 1,0 0,0-1,0 1,0-1,0 1,1-1,-1 1,0 0,1-1,-1 1,0-1,1 1,-1-1,1 1,-1-1,0 0,1 1,-1-1,1 1,-1-1,1 0,0 1,21 10,-13-7,2 4,1 0,-2 0,1 1,-1 0,0 1,11 15,-19-22,1 0,-1 0,1 0,0 0,0-1,0 1,0-1,0 0,1 0,-1 0,1 0,3 1,-1-2</inkml:trace>
  <inkml:trace contextRef="#ctx0" brushRef="#br0" timeOffset="2208.09">646 89,'3'8,"19"65,57 123,-79-198,-1-1,0 0,1 0,0 0,0-1,0 1,0 0,1-3,-1-6,0-35,-2 6,7-63,-4 101,-1 0,1 0,-1 0,1 0,0 0,0 1,0-1,0 0,1 1,-1-1,1 1,0 0,-1-1,1 1,4-4,-1 3,-1 0,1 1,-1-1,1 1,0 0,0 0,10-2,49-14,100-28,-161 45,-2 2</inkml:trace>
  <inkml:trace contextRef="#ctx0" brushRef="#br0" timeOffset="2980.42">837 191,'93'187,"-91"-182,8 14,-10-18,1-1,-1 0,0 1,0-1,1 0,-1 0,0 1,1-1,-1 0,1 0,-1 1,0-1,1 0,-1 0,0 0,1 0,-1 1,1-1,-1 0,1 0,-1 0,0 0,1 0,-1 0,1 0,-1 0,1 0,-1 0,0-1,1 1,-1 0,1 0,-1 0,0 0,1-1,-1 1,0 0,1 0,-1-1,0 1,1-1,8-9,-1 0,0-1,0 0,-1 0,7-17,-6 12,32-62,-55 118,2-5,-52 130,40-111,-31 51,52-97,3-5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8-24T19:28:53.96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1878 329,'0'0,"0"0,0 0,0 0,0 0,1 0,35-11,64-27,-88 33</inkml:trace>
  <inkml:trace contextRef="#ctx0" brushRef="#br0" timeOffset="348.88">1894 190,'0'0,"0"0,0 0,1 2,63 176,-63-174</inkml:trace>
  <inkml:trace contextRef="#ctx0" brushRef="#br0" timeOffset="-8988.34">1 270,'-1'26,"1"-2,1 1,5 32,-4-49,-1 0,1 0,0 0,1-1,0 1,0-1,0 0,1 0,0 0,1-1,6 9,-10-14,0 0,0 0,0 0,0 0,0 0,0 0,1 0,-1 0,0 0,1 0,-1-1,0 1,1-1,-1 1,0-1,1 0,-1 1,1-1,-1 0,1 0,-1 0,1 0,-1 0,4-1,-3 0,1 0,0-1,0 0,-1 1,1-1,-1 0,1 0,-1-1,0 1,4-5,-1 0,0-1,-1 1,0-1,0 0,0 0,-1 0,0-1,-1 1,0-1,0 0,-1 0,0 1,0-1,-1 0,0 0,-1 0,0 0,0 1,-1-1,0 0,-1 1,0-1,0 1,-1 0,0 0,0 0,-1 1,0 0,0-1,0 2,-1-1,-1 0,1 1,-1 1,0-1,-8-4,14 9,1 1,-1-1,0 1,0-1,1 1,-1 0,0 0,0-1,0 1,0 0,0 0,1 0,-1 0,0 0,0 0,0 0,0 0,0 0,1 0,-1 1,0-1,-1 1,0 0,1 0,-1 0,1 0,0 0,0 0,-1 1,1-1,0 0,0 1,-1 2,-2 4,1 0,0 0,-4 13,7-20,-5 20</inkml:trace>
  <inkml:trace contextRef="#ctx0" brushRef="#br0" timeOffset="-8370.77">252 488,'0'0,"0"0,0 0,0 0,0 0,0 0,0 0,0 0,0 0,2 11,1 5,0 3,1-1,0-1,0-4</inkml:trace>
  <inkml:trace contextRef="#ctx0" brushRef="#br0" timeOffset="-7742.27">373 244,'0'0,"0"0,0 0,-1 2,0 13,0 1,2 0,-1-1,2 1,4 20,-5-30,1 1,0-2,0 1,0 0,1 0,0-1,0 1,0-1,0 0,1 0,0 0,0 0,1-1,-1 0,1 1,8 4,-11-8,0 0,0 0,-1 0,1 0,0-1,0 1,0 0,0-1,0 0,0 1,0-1,0 0,0 0,0 0,0 0,0-1,0 1,0 0,0-1,-1 1,1-1,0 0,0 0,0 0,-1 0,1 0,0 0,-1 0,1 0,-1-1,1 1,1-3,0 1,-1-1,0 1,1-1,-1 1,-1-1,1 0,-1 1,1-1,-1 0,0 0,-1 0,1 0,0 0,-1 0,0-5,-2-2,0 0,0 0,-1 0,0 0,-1 1,-8-18,9 22,-1 0,1-1,-1 1,-1 1,1-1,-1 1,0 0,0 0,0 0,-1 0,-9-5,14 10,0-1,0 1,-1-1,1 1,0-1,0 1,-1 0,1 0,0 0,-1 0,1 0,0 0,0 0,-1 0,1 0,0 1,-1-1,1 1,0-1,0 1,0-1,0 1,-1-1,1 1,0 0,0 0,0 0,0-1,0 1,1 0,-1 0,0 0,-1 2,-2 3,1 0,-1 1,1-1,-4 12,1 0</inkml:trace>
  <inkml:trace contextRef="#ctx0" brushRef="#br0" timeOffset="-5735.15">782 176,'-26'-3,"22"2,0 0,0 0,0 1,0-1,-1 1,-4 1,3 0,1 0,-1 0,1 1,-1 0,1 0,0 1,0 0,0-1,0 2,0-1,1 0,-1 1,1 0,0 0,0 0,1 1,-1-1,1 1,0 0,0 0,0 0,1 0,0 1,0-1,-2 8,2-4,0-1,0 1,1 0,0 0,1-1,0 1,0 0,1 0,0-1,0 1,1 0,0-1,1 1,0-1,8 16,-8-19,1 1,0-1,0 0,0-1,0 1,1-1,0 1,0-1,9 5,-13-8,0-1,1 1,-1 0,1-1,-1 1,1-1,0 1,-1-1,1 0,-1 1,1-1,0 0,-1 0,1 0,0-1,-1 1,1 0,-1-1,1 1,-1-1,1 1,-1-1,1 1,-1-1,1 0,-1 0,0 0,1 0,-1 0,0 0,0 0,0-1,0 1,0 0,0-1,0 1,0 0,0-1,-1 1,1-1,0-1,-1 2,1 1,-1-1,0 1,0-1,1 1,-1-1,0 1,0-1,0 1,1-1,-1 1,0-1,0 1,0-1,0 1,0-1,0 0,0 1,0-1,-1 1,1-1,0 1,0-1,0 1,0-1,-1 0,-13-4,10 4,-7-1,1 0,-1 0,-15 0,21 2,1 0,-1 1,0-1,0 1,0 0,0 0,1 1,-1 0,0-1,-4 4,0 1</inkml:trace>
  <inkml:trace contextRef="#ctx0" brushRef="#br0" timeOffset="-3718.59">875 371,'0'0,"0"0,0 0,0 0,1 2,17 21,-2 1,-1 1,22 49,-40-83,1 0,1 0,-1-1,1-12,-2-10,-7-27,4 31,2 0,-1-38,5 63,1 0,-1 0,1 0,-1 0,1 1,0-1,0 0,0 1,1-1,-1 0,1 1,-1 0,1-1,0 1,0 0,0 0,0 0,0 0,1 0,-1 0,6-2,4-3,1 1,0 1,18-6,-13 5,16-7,15-5,88-21,-131 39,-5 0</inkml:trace>
  <inkml:trace contextRef="#ctx0" brushRef="#br0" timeOffset="-2935.54">1053 291,'0'0,"0"0,1 0,7-2,2-1,1 0,-1 1,18-2,-27 4,1 0,0 0,-1-1,1 1,0 0,-1 1,1-1,0 0,-1 0,1 1,-1-1,1 1,-1 0,1-1,0 1,-1 0,0 0,1 0,-1 0,0 0,1 0,-1 0,0 0,0 0,0 1,0-1,0 1,0-1,0 0,-1 1,2 1,-3 0,1 0,-1-1,0 1,1 0,-1-1,0 1,-1 0,1-1,0 0,-1 1,1-1,-1 0,0 0,-2 3,1-2,0 2,-1 0,0 0,-1 0,1 0,-1-1,0 0,0 0,0 0,-1-1,-8 5,24-11,-1 1,1 0,19-1,-26 3,0 0,0 0,1 0,-1 0,0 1,0-1,0 1,0 0,0-1,0 2,0-1,0 0,0 1,0-1,0 1,-1 0,4 2,-6-4,0 1,0-1,1 1,-1-1,0 1,0-1,0 1,0-1,0 1,0-1,0 1,0-1,-1 1,1-1,0 1,0-1,0 0,0 1,-1-1,1 1,0-1,0 1,-1-1,1 0,-1 1,-9 12,9-12,-6 6,1 0,-1 0,0-1,-1 0,0-1,0 1,0-2,0 1,-1-1,-15 5,17-7</inkml:trace>
  <inkml:trace contextRef="#ctx0" brushRef="#br0" timeOffset="-1102.67">1495 0,'0'0,"0"0,0 0,0 0,0 2,6 51,-1 68,2 24,-7-144,5 42,1-1,16 58,-21-97,0 0,0 1,0-1,1 0,-1 0,4 4,-5-6,1 0,0-1,-1 1,1-1,-1 1,1-1,0 1,-1-1,1 0,0 1,0-1,-1 0,1 0,0 1,0-1,-1 0,1 0,0 0,0 0,0 0,-1 0,1 0,0 0,0 0,-1 0,1 0,0-1,0 1,-1 0,1-1,0 1,0 0,0-2,34-19,-17 9</inkml:trace>
  <inkml:trace contextRef="#ctx0" brushRef="#br0" timeOffset="-715.69">1307 322,'0'0,"0"0,0 0,0 0,0 0,0 0,0 0,11-2,9-1,5-1,3-1,1 0,1-1,0 0,0-2,-1 0,-6 0</inkml:trace>
  <inkml:trace contextRef="#ctx0" brushRef="#br0" timeOffset="30423.65">2450 58,'4'1,"1"1,-1-1,0 1,0 1,-1-1,1 0,0 1,-1 0,4 3,4 3,-9-8,0 0,0 0,0 0,-1 1,1-1,-1 0,1 1,-1 0,1-1,-1 1,0 0,0 0,1-1,-1 1,-1 0,1 0,0 0,0 0,-1 1,1-1,-1 2,0 0,-1 0,0 0,0 0,0 0,0 0,0-1,-1 1,0 0,0-1,-4 6,-27 28,28-31,-1-1,1 1,0 0,0 0,-5 9,69-5,-52-9,-1 0,0 1,1 0,-1 0,0 0,0 1,-1 0,1 0,-1 1,1 0,-1 0,0 0,7 7,-10-8,0 0,-1-1,1 1,0 0,-1 0,0 0,0 0,0 0,0 1,0-1,-1 0,1 0,-1 1,0-1,0 0,0 0,0 1,-1-1,0 0,1 0,-1 0,0 0,0 0,-1 1,1-2,0 1,-1 0,-3 4,-2 4,-1 1,-1-2,1 1,-2-1,1 0,-2-1,1 0,-1-1,0 0,-1-1,0 0,0-1,-1 0,1-1,-1 0,0-1,-1-1,1 0,-1 0,-17 0,13-3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8-24T19:29:31.28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67 74,'0'0,"0"0,0 0,0 0,0 0,0 0,0 0,0 0,0 3,2 28,1 10,7 41,-8-72,0-1,0 1,1 0,1-1,-1 1,2-1,-1 0,1 0,11 14,-14-20,0-1,1 1,-1-1,1 0,0 0,-1 0,1 0,0 0,0 0,0-1,0 0,1 1,-1-1,0 0,0-1,1 1,-1-1,6 1,-4-1,0-1,0 0,-1 0,1 0,0-1,0 1,0-1,-1 0,1 0,-1-1,6-3,1-3,-1 1,0-1,0-1,-1 0,0 0,-1-1,0 0,9-17,-13 20,0 0,-1 0,0 0,0-1,0 1,-1-1,-1 0,0 0,0 1,0-19,-2 23,1 1,-1-1,0 0,0 1,0-1,-1 1,1-1,-1 1,0 0,0 0,0 0,0 0,-1 0,1 0,-1 0,1 1,-1-1,0 1,0 0,0 0,0 0,-1 0,1 0,-1 1,1-1,-1 1,1 0,-5 0,-1-1,1 1,-1 1,0 0,1 0,-1 0,1 1,-1 1,1-1,-1 1,1 1,0-1,0 2,0-1,0 1,1 0,-11 7,-5 5,1 1,1 1,-33 35,28-25</inkml:trace>
  <inkml:trace contextRef="#ctx0" brushRef="#br0" timeOffset="842.01">519 371,'0'0,"0"0,0 0,0 0,0 0,0 0,0 0,1 3,4 18,-1 1,1 27,-4-23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8-24T19:29:39.23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0 115,'5'34,"-2"-17,-1 2,1-1,1 0,9 24,-13-40,1 1,0 0,0-1,0 1,0 0,1-1,-1 1,1-1,0 0,-1 0,1 0,0 1,0-2,0 1,1 0,-1 0,0-1,1 1,-1-1,1 0,-1 1,1-1,0-1,-1 1,1 0,0-1,0 1,0-1,3 0,-1-1,1 0,0 0,-1-1,0 0,1 0,-1-1,0 1,0-1,-1 0,1 0,0-1,-1 0,0 1,0-1,0-1,0 1,-1-1,0 1,0-1,0 0,3-7,-1 2,-1 0,0 0,0-1,-1 1,-1-1,0 0,0 0,-1 0,0-22,-2 29,1 0,-1 1,0-1,0 0,0 1,0-1,-1 1,1-1,-1 1,0 0,0 0,0 0,-1 0,1 0,-1 0,1 0,-1 1,0-1,0 1,0 0,0 0,-1 0,1 0,-1 1,1-1,-1 1,1 0,-1 0,0 0,1 1,-8-1,6 0,-1 1,0 0,0 0,0 0,1 1,-1 0,0 0,0 0,1 1,-1 0,1 0,0 0,-1 1,1-1,0 1,0 1,1-1,-1 1,1 0,-5 4,8-6,0-1,0 1,0 0,0-1,1 1,-1 0,0 0,1 0,-1 0,1 0,0 0,0 0,0 0,-1 0,2 0,-1 0,0 2,3 20</inkml:trace>
  <inkml:trace contextRef="#ctx0" brushRef="#br0" timeOffset="2386.14">753 7,'-20'-3,"1"1,-1 1,1 1,-1 0,1 2,0 0,-35 9,46-9,0 0,1 1,-1 1,1-1,0 1,0 0,0 1,1-1,0 1,0 1,0-1,0 1,1 0,0 1,0-1,1 1,-1 0,2 0,-1 0,1 0,-4 13,4-10,1-1,1 1,-1 0,1 1,1-1,0 0,1 0,0 0,0 0,5 17,-5-23,0 0,0 0,1 0,0 0,0 0,0 0,0 0,0-1,1 1,0-1,-1 1,1-1,1 0,-1 0,0-1,1 1,-1-1,1 1,0-1,0 0,0-1,0 1,0-1,0 1,0-1,0 0,8 0,-6-1,-1-1,1 1,0-1,-1-1,1 1,-1-1,1 0,-1 0,0 0,6-4,-8 4,0 0,0 1,0-1,0 0,0-1,-1 1,1 0,-1-1,1 0,-1 1,0-1,0 0,0 0,-1 0,1 0,-1-1,0 1,1-4,-1 6,-2 0,-6 1,-6-2,-24-2,-41 1,68 3,1 1,-1-1,0 2,1-1,-1 1,1 1,-1 0,1 0,-16 9,12-2,5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8-24T19:30:23.280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579 6485,'0'0,"0"0,0 0,0 0,0-3,-37-790,-24 309,4 49,-54-326,-4-45,26 262,-3-31,76 25,20 437,6 1,45-207,-47 287,2 1,2 0,0 1,2 0,2 1,36-53,-19 41,1 0,3 3,63-53,84-51,-159 125,2 2,0 0,0 2,1 0,46-12,-28 18,-28 6</inkml:trace>
  <inkml:trace contextRef="#ctx0" brushRef="#br0" timeOffset="819.49">991 0,'0'0,"0"0,0 0,0 0,0 0,0 0,0 0,0 0,3 3,75 53,-45-34,-1 2,0 1,36 38,-65-60,-1 0,1 1,-1-1,0 1,0 0,0 0,-1 0,1-1,-1 2,0-1,0 0,0 0,-1 0,1 0,-1 0,0 1,0-1,-1 0,1 0,-1 0,0 1,0-1,0 0,-1 0,1 0,-1-1,-3 5,-6 12,-1-1,-1-1,-1 0,-17 16,3-1,-5 5,21-26,1 1,0 0,0 1,1 0,1 1,1 0,-7 16,12-20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8-24T19:30:26.41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1 450,'4'26,"3"9,37 247,-36-206,-2 134,-9-189,3-21,0 0,0 0,0 0,0 0,0 0,0 0,0 0,0 0,0 0,0 0,0-1,0 1,0 0,0 0,0 0,0 0,0 0,0 0,0 0,0 0,0 0,-1 0,1 0,0 0,0 0,0 0,0 0,0 0,0 0,0 0,0 0,0 0,0 0,0 0,-1 0,1 0,0 0,0 0,0 0,0 0,0 0,0 0,0 0,0 0,0 0,0 0,0 0,-1 0,1 0,0 0,0 0,0 0,0 0,0 0,0 0,0 0,0 0,0 1,-7-40,-1-61,6-144,27-104,-22 317,-3 31,0-1,1 1,-1-1,0 0,0 1,1-1,-1 1,0-1,1 1,-1-1,0 1,1-1,-1 1,1 0,-1-1,1 1,-1 0,1-1,-1 1,1 0,-1-1,1 1,0 0,-1 0,1 0,-1-1,1 1,-1 0,1 0,0 0,-1 0,1 0,0 0,-1 0,1 1,-1-1,1 0,1 0,23 9,-18-5,-1-1,0 1,0 1,0-1,0 1,-1 0,0 0,0 1,0-1,-1 1,1 0,-2 1,1-1,-1 1,5 11,-6-9,1 1,-2 0,0 0,0 0,0 0,-1 0,-1 0,0-1,0 1,-4 13,-6 13,-2 0,-1 0,-2-2,-37 60,49-88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8-24T19:30:30.98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1 237,'5'18,"1"-1,0 0,0-1,2 1,0-2,1 1,15 20,-20-31,0-1,0 1,1-1,-1 0,1-1,0 1,0-1,0 0,1 0,-1 0,1-1,-1 0,1 0,0 0,0-1,0 0,0 0,0 0,0-1,0 0,0 0,11-2,0-1,-1-2,1 0,-1 0,-1-2,1 0,-1 0,-1-2,1 0,-1 0,-1-1,0-1,0 0,14-17,-20 21,0-1,-1 0,0 0,0-1,-1 0,0 0,0 0,-1 0,0-1,-1 1,0-1,-1 0,0 0,0 0,-1-1,0 1,-1 0,0 0,-1-1,0 1,0 0,-6-20,5 26,0 0,1-1,-1 1,-1 0,1 0,-1 0,0 0,1 1,-2-1,1 1,0-1,-1 1,1 0,-1 1,0-1,0 1,-8-5,5 5,0 0,0 0,-1 1,1 0,0 0,-1 1,1-1,0 2,-1-1,-10 3,1 0,-1 2,1 0,1 1,-1 1,1 0,0 1,1 1,-25 18,4 3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8-24T19:30:29.95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50 255,'0'0,"0"0,0 0,0 0,0 0,0 0,0 0,0 0,0 0,0 0,17-4,10-3,4-1,1 0,-2 0,0 0,-2-1,-6 1</inkml:trace>
  <inkml:trace contextRef="#ctx0" brushRef="#br0" timeOffset="355.97">1 16,'0'0,"0"0,0 0,0 0,0 0,0 0,0 0,20 0,17-2,13-4,-1-1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8-24T19:30:43.87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380 1,'-173'462,"114"-324,-77 271,128-371,5-20</inkml:trace>
  <inkml:trace contextRef="#ctx0" brushRef="#br0" timeOffset="1199.81">491 559,'0'0,"0"0,0 0,0 0,0 0,2 3,49 92,-27-48,38 56,-62-103,1 0,0 0,-1 1,1-1,0 0,-1 0,1 0,-1 0,1 0,0 0,-1 0,1 0,0 0,-1 0,1 0,0-1,-1 1,1 0,-1 0,1-1,0 1,-1 0,1-1,-1 1,1 0,-1-1,1 1,-1-1,1 1,-1-1,0 1,1-1,-1 1,0-1,1 0,-1 1,0-1,1-1,21-31,-17 25,23-39,-15 25,1 0,24-30,-65 111,-2-1,-157 292,184-346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8-24T19:30:50.46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54 143,'15'-1,"0"0,0 0,-1-1,1-1,22-8,-20 5</inkml:trace>
  <inkml:trace contextRef="#ctx0" brushRef="#br0" timeOffset="375">1 3,'0'0,"0"0,0 0,0 0,0 0,0 0,0 0,0 0,12 0,12 0,11-1,-1-1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8-24T19:30:53.27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33 290,'-2'21,"0"0,1 0,2 0,0 0,1-1,1 1,1 0,1-1,0 0,14 31,-17-48,-1 1,1-1,0 0,0 0,0 0,0 0,1 0,-1 0,6 4,-7-6,1 0,-1 0,0-1,1 1,-1-1,1 1,-1-1,0 0,1 1,-1-1,1 0,-1 0,1 0,-1 0,1 0,-1 0,1-1,-1 1,1 0,-1-1,1 1,-1-1,1 0,-1 1,0-1,2-1,3-2,0 0,0-1,-1 1,0-1,0-1,0 1,0 0,-1-1,0 0,0 0,0-1,-1 1,0 0,0-1,-1 0,0 0,0 0,-1 0,0 0,0 0,0 0,-1 0,0-1,-1-7,0 7,0 1,-1-1,1 1,-2-1,1 1,-1 0,0 0,0 0,-1 0,0 0,0 1,-1 0,1 0,-1 0,-1 0,1 1,-1 0,0 0,0 1,0-1,-1 1,-11-5,16 8,0 0,0 0,-1 1,1-1,0 1,0-1,-1 1,1 0,0 0,-1 0,1 0,0 0,-1 0,1 1,0-1,-1 1,1-1,0 1,0 0,0 0,0 0,0 0,0 0,0 1,0-1,0 1,-3 2,1 2,-1 0,1 1,0-1,0 0,1 1,-1 0,-2 9,-2 8</inkml:trace>
  <inkml:trace contextRef="#ctx0" brushRef="#br0" timeOffset="597.67">314 547,'0'0,"0"0,0 0,0 0,0 0,0 0,0 0,0 0,2 11,1 8,1 3,0 2,0-1,-1-3,0-2,0-3,-1-5</inkml:trace>
  <inkml:trace contextRef="#ctx0" brushRef="#br0" timeOffset="1230.57">395 339,'5'12,"-5"-11,10 27,24 49,-31-69,1-1,0-1,1 1,0-1,0 1,0-2,1 1,0 0,0-1,0 0,1-1,8 6,-13-9,1 0,-1 0,1 0,-1 0,0 0,1-1,0 1,-1-1,1 0,-1 0,1 0,-1 0,1 0,0 0,-1-1,1 1,-1-1,5-1,-5 0,1 1,0-1,0 0,-1 0,1 0,-1 0,1-1,-1 1,0-1,0 0,0 1,2-7,0 2,-1-1,0 0,0 0,-1 0,0-1,0 1,-1-1,-1 1,1-1,-2-11,0 12,0 0,-1 0,-1 0,1 0,-1 0,-1 1,1 0,-1-1,0 1,-1 0,0 1,0-1,-7-6,10 11,0 0,0 0,-1 0,1 0,-1 0,0 0,1 1,-1-1,0 1,0 0,0 0,0 0,0 0,0 1,0-1,0 1,-1-1,1 1,0 0,0 1,0-1,0 0,0 1,-1 0,1-1,0 1,0 1,1-1,-1 0,0 1,0-1,1 1,-1 0,0 0,1 0,-4 4,1-1,0 0,1 1,0-1,-5 9,-2 6</inkml:trace>
  <inkml:trace contextRef="#ctx0" brushRef="#br0" timeOffset="4584.19">670 296,'0'0,"0"0,0 0,0 0,0 0,0 1,3 31,2-1,14 52,-15-71,0-1,0 0,2 0,-1-1,1 1,1-1,0 0,0-1,1 1,13 10,-21-19,1-1,-1 1,1-1,-1 1,1-1,-1 0,1 1,0-1,-1 0,1 1,0-1,-1 0,1 0,0 0,-1 0,1 0,0 0,-1 0,1 0,0 0,-1 0,1 0,0 0,-1 0,1 0,0-1,-1 1,2-1,0 0,-1 0,1 0,0-1,-1 1,1-1,-1 0,1 1,-1-1,2-2,1-4,0 0,0-1,3-12,-3 9,-1-1,-1 1,0-1,-1 0,-1 1,0-17,-1 22,1-1,-1 1,-1 0,0-1,0 1,0 0,-1 0,0 1,0-1,0 0,-1 1,-6-7,9 11,0 1,0-1,0 1,0-1,0 1,-1 0,1 0,-1 0,1 0,-1 0,1 0,-1 0,0 0,1 1,-1-1,0 1,0-1,1 1,-1-1,0 1,0 0,0 0,1 0,-1 0,0 0,0 1,0-1,1 0,-1 1,0-1,0 1,1 0,-3 1,-1 1,0 1,0 0,0 1,0-1,1 1,-1 0,-6 10,-6 10</inkml:trace>
  <inkml:trace contextRef="#ctx0" brushRef="#br0" timeOffset="7430.62">934 425,'10'25,"3"16,-9-28,0 1,1-1,1 0,0 0,14 22,-19-34,-1-1,1 1,-1-1,1 1,-1-1,1 1,-1-1,1 1,0-1,-1 0,1 1,0-1,-1 0,1 0,0 1,-1-1,1 0,0 0,-1 0,1 0,0 0,0 0,0 0,1 0,0-1,0 0,0 1,0-1,-1 0,1 0,0 0,3-2,3-4,-1 0,13-14,-14 15,-2 1,1 0,-1 0,0-1,0 1,-1-1,0 0,0 1,0-2,0 1,-1 0,0 0,1-8,-3 9,1-1,-1 1,-1-1,1 1,-1-1,0 1,0 0,-1-1,1 1,-1 0,0 0,0 0,-1 0,0 1,-3-6,3 5,0 1,-1-1,1 1,-1 0,0 0,0 0,-10-6,12 8,0 1,-1 0,1 0,0 0,-1 0,1 1,-1-1,0 1,1-1,-1 1,1 0,-1 0,0 0,1 0,-1 1,1-1,-1 1,1-1,-4 2,-6 3,1 1,-1 0,1 0,1 1,-1 1,1-1,1 2,-17 17,11-9</inkml:trace>
  <inkml:trace contextRef="#ctx0" brushRef="#br0" timeOffset="9765.16">1438 301,'-9'-7,"0"0,0 1,0 0,-1 0,0 1,-16-6,24 10,0 0,0 1,0-1,-1 0,1 1,0 0,0 0,0 0,0 0,-1 0,1 0,0 0,0 0,0 1,0-1,0 1,0 0,0 0,0 0,0 0,0 0,0 0,0 0,0 0,1 1,-1-1,1 1,-1 0,1-1,-1 1,1 0,0 0,0-1,0 1,0 0,0 0,0 0,1 0,-1 1,0 1,0-1,0 1,0-1,0 0,1 0,0 1,-1-1,1 0,0 1,0-1,1 0,-1 1,1-1,0 0,-1 1,1-1,1 0,-1 0,0 0,1 0,0 0,0 0,-1-1,2 1,-1 0,0-1,0 0,5 4,-5-5,-1-1,0 0,0 0,0 1,0-1,1 0,-1 0,0 0,0 0,0 0,1-1,-1 1,0 0,0-1,0 1,0 0,0-1,0 1,0-1,2-1,23-15,-23 14,-2 3,35-30,-34 28,0 0,0 0,0 0,0 0,-1-1,1 1,0 0,-1-1,0 1,0-1,0 1,0-1,0 0,1-3,-3 5,-1 5,0 7,-7 84,3-15,-17 82,21-154,0-2</inkml:trace>
  <inkml:trace contextRef="#ctx0" brushRef="#br0" timeOffset="10315.23">1595 84,'2'13,"12"84,4 18,3 165,-21-271</inkml:trace>
  <inkml:trace contextRef="#ctx0" brushRef="#br0" timeOffset="10714.65">1513 410,'0'0,"0"0,0 0,0 0,0 0,0 0,0 0,0 0,0 0,0 0,0 0,0 0,9 1,7-1,3-1,3 0,1-1,-3 1</inkml:trace>
  <inkml:trace contextRef="#ctx0" brushRef="#br0" timeOffset="11422.53">1836 140,'-4'-9,"0"-1,1 1,1-1,-1 0,-1-16,4 24,-1-1,1 0,0 1,0-1,0 1,0-1,1 0,-1 1,0-1,1 1,0-1,0 1,0-1,0 1,0 0,0-1,1 1,-1 0,1 0,-1 0,1 0,0 0,0 0,0 1,0-1,3-2,-5 4,1 0,-1 0,0 0,0-1,0 1,1 0,-1 0,0 0,0 0,1 0,-1 0,0 0,0-1,1 1,-1 0,0 0,0 0,1 0,-1 0,0 0,0 0,1 0,-1 0,0 0,0 1,1-1,-1 0,0 0,0 0,1 0,-1 0,0 0,0 0,0 1,1-1,-1 0,0 0,0 0,0 1,1-1,-1 0,0 0,0 0,0 1,0-1,0 0,0 0,0 1,1-1,-1 0,0 1,-2 15,1-10,-4 21,-2-1,0 0,-2 0,0 0,-2-1,-1-1,-1 1,-20 26,36-53,0 1,1-1,-1 1,0 0,1 0,-1 0,1 0,0 0,-1 1,5-1,3 0,11-3,13-3,54-4,-80 11</inkml:trace>
  <inkml:trace contextRef="#ctx0" brushRef="#br0" timeOffset="14193.2">2073 473,'11'0,"0"-1,0-1,16-4,19-4,-35 9,-2 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8-24T19:18:15.60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210 0,'0'0,"0"0,0 0,0 1,2 110,2 54,-6-168,0 0,0 0,0 1,0-1,-1 1,-4-4,3 2,-3-3,0 1,0 1,-1-1,0 1,0 1,0-1,0 1,0 1,-15-5,19 7,1 0,0 1,-1-1,1 1,0-1,-1 1,1 0,-1 0,1 1,0-1,-1 1,1 0,0 0,0 0,-1 0,1 0,0 1,0-1,0 1,0 0,1 0,-1 0,0 0,1 0,0 1,-1-1,1 1,0 0,-2 4,3-5,0 0,0 0,0 1,0-1,0 1,1-1,-1 0,1 1,-1 0,1-1,0 1,0-1,1 1,-1-1,0 1,1-1,-1 1,1-1,0 0,0 1,0-1,0 0,0 1,1-1,-1 0,0 0,1 0,0 0,0-1,1 3,0-1,0-1,0 1,0-1,0 0,1 0,-1 0,1 0,-1 0,1-1,-1 0,1 1,0-1,0-1,0 1,-1 0,1-1,0 0,0 0,4-1,0-1,0 0,0-1,0 0,14-8,-18 8</inkml:trace>
  <inkml:trace contextRef="#ctx0" brushRef="#br0" timeOffset="725.68">295 199,'0'0,"0"0,0 0,0 0,0 0,1 2,64 80,-29-34,-36-47,0-1,0 0,0 0,0 0,0 0,1 1,-1-1,0 0,0 0,0 0,0 0,0 0,1 0,-1 1,0-1,0 0,0 0,1 0,-1 0,0 0,0 0,0 0,1 0,-1 0,0 0,0 0,0 0,1 0,-1 0,0 0,0 0,0 0,1 0,-1-1,0 1,0 0,1 0,5-9,4-14,-10 21,7-25,-5 21,-1-1,1 1,0 0,5-10,-9 36,-6 21,-25 104,31-140,1-2</inkml:trace>
  <inkml:trace contextRef="#ctx0" brushRef="#br0" timeOffset="1149.6">58 482,'10'-1,"261"-43,-126 18,-129 23,21-3,-33 6,-1 0,1 0,-1 0,1 0,-1 0,1 1,6 1,-7 0,0 1</inkml:trace>
  <inkml:trace contextRef="#ctx0" brushRef="#br0" timeOffset="2531.29">145 740,'22'37,"-14"-22,19 24,-35-76,1 13,4 15,1-1,0 1,0-1,0 1,1-15,1 23,0-1,1 0,-1 1,1-1,-1 1,1-1,0 1,-1-1,1 1,0-1,0 1,0 0,2-3,19-14,-16 13,23-17,1 2,1 1,1 1,67-28,-90 43</inkml:trace>
  <inkml:trace contextRef="#ctx0" brushRef="#br0" timeOffset="3283.68">311 709,'0'0,"0"0,0 0,0 0,1 1,34 76,-16-34,-5-74,-7 9,-2 8,0 0,7-13,-13 30,0 0,0 1,0-1,0 7,-1 3,-1 2,-36 191,37-192</inkml:trace>
  <inkml:trace contextRef="#ctx0" brushRef="#br0" timeOffset="3831.32">795 515,'12'-1,"1"0,-1-1,19-6,-7 2,29-7,-40 8</inkml:trace>
  <inkml:trace contextRef="#ctx0" brushRef="#br0" timeOffset="4176.78">771 351,'0'0,"0"0,0 0,0 0,0 0,0 0,0 0,0 0,6 1,6 1,3-1,4-1,4 0,3-2,-3 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8-24T19:31:08.57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28 158,'0'12,"-1"21,0-7,1 0,2 0,7 44,-8-64,0-1,1 1,-1 0,1-1,1 0,-1 1,1-1,0 0,0 0,0 0,1-1,0 1,0-1,0 0,0 0,0 0,1-1,0 1,0-1,0 0,0-1,7 4,-9-5,-1-1,1 1,0 0,0-1,0 1,0-1,-1 0,1 0,0 0,0-1,0 1,0 0,0-1,-1 0,1 0,0 0,3-1,-2-1,0 0,0 1,0-1,-1 0,1-1,-1 1,0-1,0 1,4-8,0-1,-1-1,0 0,-1 1,0-2,-1 1,3-17,-6 24,0-1,-1 0,1 1,-1-1,-1 0,0 1,1-1,-2 1,1-1,-1 1,0-1,-1 1,1 0,-1 0,-5-8,5 10,1 1,-1 0,1 0,-1 0,0 0,0 0,-1 0,1 1,0 0,-1 0,0 0,1 0,-1 0,0 0,0 1,0 0,0 0,0 0,0 1,0-1,0 1,0 0,-1 0,1 0,0 1,-4 0,1 1,1 0,-1 0,1 1,0-1,0 1,0 1,0-1,1 1,-7 5,0 3,-1-1,-14 20,14-14</inkml:trace>
  <inkml:trace contextRef="#ctx0" brushRef="#br0" timeOffset="1019.62">345 419,'0'12,"-8"120,8-126</inkml:trace>
  <inkml:trace contextRef="#ctx0" brushRef="#br0" timeOffset="2434.13">410 211,'15'26,"-6"-9,0-1,2 0,-1-1,2 0,15 15,-24-27,0 0,0 0,1-1,-1 1,1-1,0 0,-1 0,1 0,0-1,0 0,0 1,0-1,0 0,0-1,1 1,-1-1,0 0,0 0,0 0,1-1,-1 1,0-1,0 0,0 0,0 0,0-1,0 0,6-3,-7 3,1 0,-1 0,0 0,0 0,0 0,0 0,-1-1,1 0,-1 0,1 1,-1-1,0 0,0-1,0 1,-1 0,1-1,-1 1,0-1,0 1,0-1,0 1,0-1,-1-7,0 6,0 1,-1-1,0 1,0-1,-1 1,1 0,-1-1,0 1,0 0,0 0,0 0,-1 0,0 0,0 1,0-1,0 1,0 0,-1 0,-4-3,5 3,-1 1,0-1,0 1,0 0,0 0,0 0,0 0,-1 1,1 0,-1 0,1 0,-1 0,1 1,-1 0,1 0,-1 0,1 0,-1 1,1-1,-1 1,1 0,-1 1,1-1,0 1,0 0,0 0,0 0,0 1,0-1,0 1,1 0,0 0,-1 0,1 0,0 1,0 0,-2 3,-4 11</inkml:trace>
  <inkml:trace contextRef="#ctx0" brushRef="#br0" timeOffset="3528.39">944 103,'-7'1,"0"0,0 1,0 0,1 0,-14 6,4-2,2-1,1 1,0 0,0 1,0 1,1 0,0 0,-14 14,21-18,0 1,1 0,-1 0,1 0,0 1,1-1,-1 1,1 0,0 0,0 0,1 0,0 1,0-1,1 1,-1-1,1 1,1 0,-1 7,1-11,0-1,0 1,1-1,-1 1,1-1,-1 0,1 1,0-1,0 0,0 0,0 1,0-1,0 0,0 0,1 0,-1 0,1-1,0 1,0 0,-1-1,1 1,0-1,0 1,0-1,1 0,-1 0,0 0,0 0,1 0,-1-1,0 1,1-1,-1 1,0-1,1 0,-1 0,4 0,0 0,-1-1,1 0,-1 0,0 0,1-1,-1 1,0-1,0 0,0-1,0 0,0 1,0-1,-1-1,0 1,7-7,-9 9,-1-1,1 0,-1 0,1 0,-1 0,1 0,-1 0,0 0,0 0,0-1,-1 1,1 0,0-4,-6 5,-10 2,0 0,0 1,0 1,0 0,0 1,1 1,-15 7,10-2</inkml:trace>
  <inkml:trace contextRef="#ctx0" brushRef="#br0" timeOffset="6161.28">987 413,'16'19,"-13"-14,5 5,23 26,-30-34,1-1,0 1,-1-1,1 0,0 1,-1-1,1 0,0 0,0 0,0 0,0-1,0 1,0 0,0-1,0 1,1-1,2 0,-4 0,-1 0,1-5,18-80,14-156,-33 236,1 0,-1 1,1-1,1 0,-1 0,0 1,1-1,0 1,0-1,1 1,3-5,-3 4,1 1,0 1,1-1,-1 1,1-1,-1 1,1 0,0 1,9-4,6-3,2 1,-1 1,1 1,-1 1,34-3,-42 7,-10 0</inkml:trace>
  <inkml:trace contextRef="#ctx0" brushRef="#br0" timeOffset="7219.55">1260 248,'15'-3,"27"-6,-40 9,0 0,1-1,-1 1,1 0,-1 1,1-1,-1 0,0 1,1-1,-1 1,0 0,1-1,2 3,-5-3,1 1,-1 0,0-1,1 1,-1-1,1 1,-1 0,0 0,0-1,1 1,-1 0,0-1,0 1,0 0,0 0,0-1,0 1,0 0,0 0,0-1,0 1,0 0,-1 0,1-1,0 1,-1 0,1-1,0 1,-1 1,-15 24,12-20,-44 59,82-73,-16 3,36-7,-49 12,0-1,-1 1,1 0,0 0,0 0,0 1,0-1,8 4,-12-4,0 0,0 0,0 1,-1-1,1 1,0-1,0 1,0-1,0 1,0 0,-1-1,1 1,0 0,-1 0,1 0,0-1,-1 1,1 0,-1 0,0 0,1 0,-1 0,0 0,1 0,-1 0,0 0,0 0,0 0,0 0,0 0,0 0,0 0,0 0,0 0,0 0,-1 0,1 0,0 0,-1 0,1 0,-1 1,-3 4,1 1,-1 0,-1-1,-6 8,7-9,-1 2,0-1,-1 0,0 0,-1 0,1 0,-9 4,11-7,0-1,-1 0,0 0,1 0,-1 0,0-1,0 0,1 0,-1 0,0-1,-9 1,8-2</inkml:trace>
  <inkml:trace contextRef="#ctx0" brushRef="#br0" timeOffset="9540.84">1617 0,'0'0,"0"0,0 0,0 2,-48 171,40-135,1 0,-2 64,8-98,1 1,0-1,1 1,-1-1,1 1,0-1,0 1,1-1,-1 1,1-1,0 0,0 0,0 0,1 0,-1 0,1-1,0 1,0-1,7 6,-5-6,0 1,1-1,-1 0,1 0,0-1,0 0,0 0,0 0,0-1,0 1,1-2,-1 1,12-1,-2-1,1 0,-1-2,21-5,-10 1</inkml:trace>
  <inkml:trace contextRef="#ctx0" brushRef="#br0" timeOffset="9920.89">1424 272,'0'0,"0"0,0 0,0 0,1 0,53-9,98-27,-126 28,3 1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8-24T19:31:19.28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0 279,'16'-1,"-1"-1,1 0,21-7,-5 1,-27 7,13-2,1-2,-1 0,22-9,-30 9</inkml:trace>
  <inkml:trace contextRef="#ctx0" brushRef="#br0" timeOffset="360.55">42 188,'0'0,"0"0,0 0,0 0,0 0,0 11,0 10,3 84,-1-93</inkml:trace>
  <inkml:trace contextRef="#ctx0" brushRef="#br0" timeOffset="1796.16">402 62,'0'0,"0"0,0 0,0 0,0 0,2-1,12-9,1 0,0 0,22-9,-31 17,-1 0,1 0,-1 0,1 1,0 0,8 0,-11 1,0 0,0 0,-1 0,1 0,0 1,-1 0,1-1,0 1,-1 0,1 0,-1 0,0 1,1-1,3 4,-5-5,0 1,0 0,0 0,0 0,0 0,0 0,0 0,-1 1,1-1,0 0,-1 0,1 0,-1 1,1-1,-1 0,1 1,-1-1,0 1,0-1,0 0,0 1,0-1,0 0,0 1,0-1,0 1,-1-1,1 0,-1 1,1-1,-1 0,0 3,-4 2,1 0,0 0,-1 0,-11 10,6-6,-7 8,0 0,-2-2,0 0,-1 0,0-2,-34 17,44-30,8-1,8-3,7-1,11-3,1 0,0 1,36-2,-54 7,-1 0,0 1,0 0,0 1,0 0,0-1,0 2,0-1,0 1,0 0,0 0,-1 1,1-1,-1 1,1 0,-1 1,0-1,-1 1,1 0,5 6,-5-4,-1-1,0 1,0-1,-1 1,1 0,-1 0,0 1,-1-1,0 0,0 1,0 0,-1 0,0-1,0 1,0 0,-1 0,0 0,-1 0,1 0,-1-1,-1 1,1 0,-1-1,0 1,-1-1,0 1,0-1,0 0,-1 0,1 0,-1-1,-1 0,1 1,-8 6,2-4,1-1,-1 1,0-2,-1 1,0-1,-12 5,-1-2,-48 12,55-17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8-24T19:31:39.86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22 15,'-6'18,"2"0,0 0,1 1,0-1,1 30,2-37,1 0,0-1,0 1,1-1,0 0,1 1,0-1,1 0,0-1,1 1,7 11,-10-18,0-1,0 1,0-1,0 0,1 0,-1 0,1 0,0 0,-1 0,1-1,0 0,0 1,0-1,0 0,0 0,0-1,0 1,0-1,1 1,-1-1,0 0,0 0,0-1,1 1,-1 0,0-1,0 0,4-1,1-1,1-1,0 1,-1-1,0-1,0 0,0 0,0 0,11-12,-17 14,1 0,-1 0,1 0,-1 0,0-1,0 1,-1-1,1 0,-1 1,0-1,0 0,0 0,0 0,0 0,-1 1,0-1,0 0,0 0,0 0,-2-5,-1-7,-1-1,0 1,-10-23,8 24,3 7,0 0,-1 1,0-1,0 0,-7-8,10 14,-1 0,1 0,-1 0,0 1,0-1,0 1,0-1,0 1,0 0,0-1,0 1,-1 0,1 1,0-1,-1 0,1 1,0-1,-1 1,1 0,-1-1,1 1,-1 0,-2 1,2 0,0 0,0 0,0 0,0 0,1 1,-1-1,0 1,1 0,-1-1,1 1,-1 0,1 1,-2 1,-1 2,1-1,-1 1,1 0,-4 9,-1 7,3-2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8-24T19:32:25.27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102 0,'0'0,"0"0,0 0,0 0,0 2,-18 220,17-175,2-1,13 84,-13-123,1 0,-1 0,1-1,1 1,-1-1,1 1,0-1,5 7,-7-11,1 0,0 0,0 0,-1 0,1-1,0 1,0-1,1 1,-1-1,0 0,0 0,1 0,-1 0,1 0,-1-1,1 1,-1-1,1 1,-1-1,1 0,-1 0,1 0,-1 0,1-1,2 0,9-1</inkml:trace>
  <inkml:trace contextRef="#ctx0" brushRef="#br0" timeOffset="385.83">0 402,'0'0,"0"0,0 0,0 0,0 0,0 0,0 0,0 0,0 0,0 0,12-1,9-3,5 0,2-2,0-1,0 0,-2-1,-6 2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8-24T19:32:20.53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74 0,'-1'36,"0"235,1-263,1-1,0 1,0 0,1-1,0 0,0 1,1-1,0 0,0 0,0-1,1 1,9 11,-10-14,1 0,0-1,0 1,0-1,1 0,-1 0,1-1,-1 1,1-1,0 0,0 0,0-1,0 1,0-1,0 0,1-1,-1 1,0-1,8 0,-8-1,-2 1</inkml:trace>
  <inkml:trace contextRef="#ctx0" brushRef="#br0" timeOffset="333.41">0 298,'0'0,"0"0,0 0,0 0,0 0,0 0,0 0,0 0,0 0,0 0,10-2,6-2,4-1,3 0,0-1,0 1,-1-1,-4 1</inkml:trace>
  <inkml:trace contextRef="#ctx0" brushRef="#br0" timeOffset="2822.05">415 558,'-4'-21,"2"13,0 5,1 0,1-1,-1 1,0 0,1 0,0 0,-1 0,1-1,1-5,1 24,0-10,2 18,1 0</inkml:trace>
  <inkml:trace contextRef="#ctx0" brushRef="#br0" timeOffset="3685.95">563 224,'0'0,"0"0,0 0,0 0,10 1,101 3,-104-4</inkml:trace>
  <inkml:trace contextRef="#ctx0" brushRef="#br0" timeOffset="4023.95">556 135,'0'0,"0"0,0 0,0 0,0 0,0 0,0 0,0 0,0 0,0 0,0 0,10-1,7-2,6-1,2-1,2-3,-3 1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8-24T19:32:36.46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43 590,'0'0,"0"0,0 0,0 0,0 0,0 0,0 0,0-2,2-5,0 1,1-1,0 0,0 1,0 0,6-7,-7 10,0 0,0 0,1 1,-1-1,1 1,-1 0,1-1,0 1,0 1,0-1,0 0,0 1,1-1,6-1,-9 3,0 0,0 0,-1 0,1 0,0 0,0 1,0-1,0 0,0 0,0 1,0-1,0 1,-1-1,1 0,0 1,0 0,0-1,-1 1,1-1,0 1,-1 0,1 0,-1-1,1 1,-1 0,1 0,-1 0,1-1,0 3,-1-1,1 0,0 0,-1 0,1 0,-1 0,1 0,-1 0,0 1,0-1,0 0,0 0,-1 3,-12 33,-3-2,-1 0,-39 60,18-30,37-66,1 0,0 1,0-1,0 0,0 0,0 0,0 1,0-1,0 0,0 0,-1 1,1-1,0 0,0 0,0 0,0 1,0-1,1 0,-1 0,0 0,0 1,0-1,0 0,0 0,0 1,0-1,0 0,0 0,0 0,1 0,-1 1,0-1,0 0,0 0,0 0,1 0,-1 0,0 1,0-1,0 0,1 0,14 3,24-4,-33 0,72-8,-72 8</inkml:trace>
  <inkml:trace contextRef="#ctx0" brushRef="#br0" timeOffset="624.07">338 375,'0'0,"0"0,0 0,0 0,2 0,11-2,99-17,-99 16</inkml:trace>
  <inkml:trace contextRef="#ctx0" brushRef="#br0" timeOffset="983.51">302 266,'0'0,"0"0,0 0,0 0,0 0,0 0,0 0,10-1,8-2,4-1,4 0,1-1,-1 0,0-1,-2-1,0-1,-6 0</inkml:trace>
  <inkml:trace contextRef="#ctx0" brushRef="#br0" timeOffset="3607.41">860 0,'0'356,"0"-347,1 0,1 0,0 0,0 0,0-1,1 1,0-1,1 1,0-1,9 14,-9-16,1-1,-1 0,1 1,0-2,0 1,0 0,1-1,-1 0,1 0,0-1,1 0,-1 0,0 0,11 2,-5-2</inkml:trace>
  <inkml:trace contextRef="#ctx0" brushRef="#br0" timeOffset="3970.37">727 387,'0'0,"0"0,0 0,0 0,0 0,0 0,0 0,0 0,12-4,8-2,4-2,2 0,0 0,0-1,0 0,-2 0,-3 1</inkml:trace>
  <inkml:trace contextRef="#ctx0" brushRef="#br0" timeOffset="4590.91">1266 389,'0'0,"0"0,0 0,0 0,0 0,10 0,12 1,-1 0,26-3,-41 2</inkml:trace>
  <inkml:trace contextRef="#ctx0" brushRef="#br0" timeOffset="4932.88">1201 264,'0'0,"0"0,0 0,0 0,0 0,0 0,0 0,0 0,0 0,12-1,8-3,7-2,3-2,-3 1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8-24T19:32:51.65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228 0,'-179'14,"177"-14,1 1,-1-1,0 1,0-1,0 1,1 0,-1-1,0 1,1 0,-1 0,1 0,-1 0,1 0,-1 1,1-1,0 0,0 1,0-1,0 1,0-1,0 1,0 0,0-1,0 1,1 0,-1-1,0 5,-2 5,1 0,0 1,0 16,1-13,-1 60,2-56,3-21,27-11,-14 5,0 1,1 1,0 0,0 1,26-4,-39 9,0 0,1 0,-1 0,0 1,1 0,-1 0,0 0,0 1,0-1,0 1,0 0,0 0,-1 0,1 1,0-1,-1 1,0 0,0 0,0 0,5 7,-3-4,-1 0,-1 0,1 0,-1 0,0 1,0 0,-1-1,0 1,0 0,-1 0,2 13,-4-17,1-1,0 1,-1-1,0 1,0-1,0 1,0-1,0 1,0-1,-1 0,1 0,-1 0,-2 3,-25 23,24-23,-1-1,0 0,-1-1,1 0,-1 0,1 0,-1-1,0 1,0-2,0 1,0-1,0 0,0 0,0-1,-1 0,1-1,0 1,0-1,0-1,-13-3,17 4</inkml:trace>
  <inkml:trace contextRef="#ctx0" brushRef="#br0" timeOffset="1118.55">308 28,'56'-3,"-38"1,0 1,29 2,-46-1,-1 0,1 1,0-1,-1 1,1-1,0 1,-1-1,1 1,0-1,-1 1,1 0,-1-1,1 1,-1 0,0-1,1 1,-1 0,0 0,1-1,-1 1,0 0,0 0,0 0,0 1,3 24,-3-21,1 24,-2 1,-1 0,-1 0,-1-1,-2 1,-1-1,-2-1,0 1,-2-1,-17 32,26-57</inkml:trace>
  <inkml:trace contextRef="#ctx0" brushRef="#br0" timeOffset="1466.55">366 257,'0'0,"0"0,0 0,0 0,0 0,0 0,0 0,0 0,0 0,0 0,9-1,6-1,3 0,1-1,0-1,0 0,-3 0</inkml:trace>
  <inkml:trace contextRef="#ctx0" brushRef="#br0" timeOffset="2184.73">646 369,'-4'57,"2"-41</inkml:trace>
  <inkml:trace contextRef="#ctx0" brushRef="#br0" timeOffset="2990.55">666 68,'12'-1,"1"-1,0 0,0 0,14-6,7-1,-26 7,-2 0,-1 1,1 0,0 0,-1 0,1 1,8 0,-12 0,-1 1,1-1,-1 1,1-1,-1 1,1 0,-1-1,0 1,1 0,-1 0,0 0,0 0,1 0,-1 0,0 0,0 1,0-1,0 0,-1 1,1-1,0 0,0 1,-1-1,1 1,-1-1,1 1,-1 2,5 18,-2 0,-1 0,-1 0,-1 31,-17 88,12-115,1-3</inkml:trace>
  <inkml:trace contextRef="#ctx0" brushRef="#br0" timeOffset="3326.7">775 310,'0'0,"0"0,0 0,0 0,0 0,0 0,0 0,0 0,10-2,9-1,9-3,7-1,3-3,-3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8-24T19:32:59.09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4 151,'-2'25,"0"79,3-111,0 0,0 0,1 0,0 0,4-12,-1 4,-3 11,1-7,1 1,10-20,-14 28,1 0,0 0,0 0,1 1,-1-1,0 1,0-1,1 1,-1-1,1 1,-1 0,1-1,0 1,-1 0,1 0,0 0,0 1,0-1,0 0,0 1,-1-1,1 1,0 0,3-1,-2 3,-1-1,1 1,0 0,0 0,-1 0,1 0,-1 0,0 1,0-1,0 1,0 0,3 3,-2-1,3 4,0 0,0 1,5 11,-9-17,0 0,-1 0,1 0,-1 1,0-1,-1 0,1 1,-1-1,1 0,-1 1,-1 4,3-18,-1-3,1 0,1 0,0 0,1 0,7-15,-5 18,0-1,0 1,1 0,0 0,1 0,12-10,-16 16,0 0,0 0,0 0,0 0,0 1,0-1,1 1,-1 0,1 1,0-1,-1 1,1 0,0 0,0 0,0 1,0 0,7 0,-9 1,0 0,1 0,-1 0,0 1,0-1,-1 1,1 0,0 0,0 0,-1 0,1 0,-1 1,0-1,0 1,0-1,0 1,0 0,0 0,-1 0,1 0,1 5,3 8,-1 0,6 34,-8-34,-1 20,-2-34</inkml:trace>
  <inkml:trace contextRef="#ctx0" brushRef="#br0" timeOffset="785.74">557 112,'6'24,"-3"-14,-1-1,-1 0,1 1,-1-1,-1 1,0-1,0 1,-3 11,1-13</inkml:trace>
  <inkml:trace contextRef="#ctx0" brushRef="#br0" timeOffset="1735">742 109,'0'0,"0"0,0 0,0 0,0 0,0 0,0 0,0 0,0 0,0 0,1 1,5 19,-2 0,0 0,-1 0,-1 1,0-1,-4 39,11-103,-4 30,1-1,0 1,1 0,12-19,-15 28,-1 0,1 0,-1 1,1 0,1-1,-1 1,0 1,1-1,0 1,0 0,0 0,0 0,1 1,-1-1,7-1,-10 4,0-1,0 1,0 0,0 0,1 0,-1 0,0 0,0 0,0 0,1 1,-1-1,0 1,0 0,0-1,0 1,0 0,0 0,0 0,0 1,-1-1,1 0,0 1,-1-1,1 1,-1-1,1 1,-1 0,0 0,2 2,2 6,-1-1,0 1,-1 0,4 19,-3-14,0-6,-1-6</inkml:trace>
  <inkml:trace contextRef="#ctx0" brushRef="#br0" timeOffset="2312.29">564 0,'0'0,"0"0,0 0,0 0,0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8-24T19:18:22.35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0 237,'0'0,"0"0,0 0,0 0,0 0,0 0,7 1,5-1,3-1,1 0,1-1,-1 0,0-1,-5 0</inkml:trace>
  <inkml:trace contextRef="#ctx0" brushRef="#br0" timeOffset="857.52">296 0,'0'0,"0"0,0 0,1 10,12 203,-13-213,0 0,0 0,0 0,0 0,0 0,0 0,0 0,0 0,0 0,0 0,0 0,0 0,0 0,0 0,1 0,-1 0,0 0,0 0,0 0,0 0,0 0,0 0,0 0,0 0,0 0,0 0,0 0,0 0,0 0,0 0,0 0,0 0,1 0,-1 0,0 0,0 0,0 1,0-1,0 0,0 0,0 0,0 0,0 0,0 0,0 0,0 0,0 0,0 0,0 0,0 0,0 0,0 0,0 1,0-1,0 0,0 0,0 0,0 0,0 0,0 0,0 0,0 0,0 0,-1 0,6-7,3-16,-7 22,12-36,-2 6,25-52,-50 147,14-59,-1-1,1 1,0-1,0 1,0 0,1-1,-1 1,1 0,0-1,1 1,-1-1,1 0,0 1,0-1,3 5,3 2,0 0,1-1,0 0,11 8,-16-14,-3-2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8-24T19:18:26.23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218 329,'0'0,"0"0,0 0,-1-1,-33-39,19 22,-24-23,38 39,0 1,-1 0,1 0,-1 0,1 0,-1 0,1 0,-1 1,1-1,-1 0,0 1,1-1,-1 1,0 0,0-1,1 1,-1 0,0 0,-3 0,3 1,0 0,-1 0,1 0,0 0,0 0,0 0,0 0,0 1,0-1,0 1,0-1,-2 4,-3 3,2 0,-1 0,1 0,0 1,-6 17,5-10,0 1,-3 21,7-30,1 0,0 0,0 0,1 0,1 0,-1 0,3 11,-3-18,0 0,1 1,-1-1,0 1,1-1,0 0,-1 1,1-1,0 0,-1 0,1 1,0-1,0 0,0 0,0 0,0 0,0 0,1 0,-1 0,0-1,0 1,1 0,-1-1,0 1,3 0,-2-2,-1 1,1-1,0 0,-1 1,1-1,-1 0,1 0,-1 0,1-1,-1 1,0 0,0 0,1-1,0-1,1-1,6-6,-1-1,1 0,-2-1,0 0,0 0,-1-1,-1 1,0-1,-1-1,0 1,3-21,-2-12,-1 0,-3-51,-1 58,10 70,10 51,15 143,-34-208,-1-13</inkml:trace>
  <inkml:trace contextRef="#ctx0" brushRef="#br0" timeOffset="522.31">370 0,'-3'82,"0"65,4-113,2 1,8 40,-8-55,-3-16</inkml:trace>
  <inkml:trace contextRef="#ctx0" brushRef="#br0" timeOffset="871.33">271 198,'0'0,"0"0,0 0,2 0,29 0,0-2,59-10,-64 7,-16 4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8-24T19:18:30.26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107 0,'0'0,"0"0,0 0,0 0,0 0,0 0,0 0,0 0,0 0,0 0,-3 7,-34 106,31-90,1 0,2 1,-2 24,1 90,7 1,22 154,-24-285,0-1,0 1,-1 0,0-1,0 1,-1-1,0 1,0 0,-1-1,0 0,0 1,-1-1,0 0,0 0,-6 9,9-16,-2 5,-1-1,1 0,-1 0,0 0,-1 0,1 0,-1-1,1 1,-1-1,-8 5,7-6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8-24T19:18:32.28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55 0,'-3'7,"-5"16,0-1,1 2,1-1,0 1,-5 37,8-22,1-1,1 77,1-101,2 46,1-1,10 79,-8-92,0-1,0 75,-5-109,1 12,-3 31,1-48,1-1,-1 1,0 0,0 0,0-1,0 1,-1-1,1 0,-1 0,-4 8,4-8</inkml:trace>
</inkml: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8D255-7672-4579-8769-D49D4F31B6FE}">
  <dimension ref="A1:I142"/>
  <sheetViews>
    <sheetView topLeftCell="A16" zoomScale="96" zoomScaleNormal="96" workbookViewId="0">
      <selection activeCell="I22" sqref="I22:I142"/>
    </sheetView>
  </sheetViews>
  <sheetFormatPr defaultRowHeight="15" x14ac:dyDescent="0.25"/>
  <cols>
    <col min="6" max="6" width="12.7109375" bestFit="1" customWidth="1"/>
    <col min="9" max="9" width="12.140625" bestFit="1" customWidth="1"/>
  </cols>
  <sheetData>
    <row r="1" spans="2:7" x14ac:dyDescent="0.25">
      <c r="B1" s="13" t="s">
        <v>0</v>
      </c>
      <c r="C1" s="13"/>
      <c r="D1" s="13"/>
      <c r="E1" s="13"/>
      <c r="F1" s="13"/>
      <c r="G1" s="13"/>
    </row>
    <row r="20" spans="1:9" x14ac:dyDescent="0.25">
      <c r="C20" s="7" t="s">
        <v>11</v>
      </c>
    </row>
    <row r="21" spans="1:9" x14ac:dyDescent="0.25">
      <c r="A21" s="1" t="s">
        <v>1</v>
      </c>
      <c r="B21" s="2">
        <v>0</v>
      </c>
      <c r="D21" s="1" t="s">
        <v>7</v>
      </c>
      <c r="E21" s="1" t="s">
        <v>8</v>
      </c>
      <c r="F21" s="1" t="s">
        <v>9</v>
      </c>
      <c r="G21" s="1" t="s">
        <v>10</v>
      </c>
      <c r="I21" s="1" t="s">
        <v>12</v>
      </c>
    </row>
    <row r="22" spans="1:9" x14ac:dyDescent="0.25">
      <c r="A22" s="1" t="s">
        <v>2</v>
      </c>
      <c r="B22" s="3"/>
      <c r="D22" s="2">
        <v>0</v>
      </c>
      <c r="E22" s="2">
        <f>B21</f>
        <v>0</v>
      </c>
      <c r="F22" s="2">
        <f>B23</f>
        <v>3</v>
      </c>
      <c r="G22" s="2">
        <f>-$B$27*SQRT(F22)</f>
        <v>-0.10392304845413262</v>
      </c>
      <c r="I22" s="2">
        <f>0.0009*E22^2-0.06*SQRT(3)*E22+3</f>
        <v>3</v>
      </c>
    </row>
    <row r="23" spans="1:9" x14ac:dyDescent="0.25">
      <c r="A23" s="1" t="s">
        <v>3</v>
      </c>
      <c r="B23" s="2">
        <v>3</v>
      </c>
      <c r="D23" s="2">
        <v>1</v>
      </c>
      <c r="E23" s="2">
        <f>E22+$B$25</f>
        <v>0.5</v>
      </c>
      <c r="F23" s="2">
        <f>F22+$B$25*G22</f>
        <v>2.9480384757729339</v>
      </c>
      <c r="G23" s="2">
        <f>-$B$27*SQRT(F23)</f>
        <v>-0.1030191172199731</v>
      </c>
      <c r="I23" s="2">
        <f t="shared" ref="I23:I86" si="0">0.0009*E23^2-0.06*SQRT(3)*E23+3</f>
        <v>2.9482634757729338</v>
      </c>
    </row>
    <row r="24" spans="1:9" x14ac:dyDescent="0.25">
      <c r="A24" s="1" t="s">
        <v>4</v>
      </c>
      <c r="B24" s="3"/>
      <c r="D24" s="2">
        <v>2</v>
      </c>
      <c r="E24" s="2">
        <f>E23+$B$25</f>
        <v>1</v>
      </c>
      <c r="F24" s="2">
        <f t="shared" ref="F24:F87" si="1">F23+$B$25*G23</f>
        <v>2.8965289171629474</v>
      </c>
      <c r="G24" s="2">
        <f t="shared" ref="G24:G87" si="2">-$B$27*SQRT(F24)</f>
        <v>-0.10211515118623</v>
      </c>
      <c r="I24" s="2">
        <f t="shared" si="0"/>
        <v>2.8969769515458674</v>
      </c>
    </row>
    <row r="25" spans="1:9" x14ac:dyDescent="0.25">
      <c r="A25" s="1" t="s">
        <v>5</v>
      </c>
      <c r="B25" s="2">
        <v>0.5</v>
      </c>
      <c r="D25" s="2">
        <v>3</v>
      </c>
      <c r="E25" s="2">
        <f t="shared" ref="E25:E88" si="3">E24+$B$25</f>
        <v>1.5</v>
      </c>
      <c r="F25" s="2">
        <f t="shared" si="1"/>
        <v>2.8454713415698323</v>
      </c>
      <c r="G25" s="2">
        <f t="shared" si="2"/>
        <v>-0.1012111497299156</v>
      </c>
      <c r="I25" s="2">
        <f t="shared" si="0"/>
        <v>2.8461404273188009</v>
      </c>
    </row>
    <row r="26" spans="1:9" x14ac:dyDescent="0.25">
      <c r="A26" s="4"/>
      <c r="B26" s="5"/>
      <c r="D26" s="2">
        <v>4</v>
      </c>
      <c r="E26" s="2">
        <f t="shared" si="3"/>
        <v>2</v>
      </c>
      <c r="F26" s="2">
        <f t="shared" si="1"/>
        <v>2.7948657667048744</v>
      </c>
      <c r="G26" s="2">
        <f t="shared" si="2"/>
        <v>-0.1003071122111366</v>
      </c>
      <c r="I26" s="2">
        <f t="shared" si="0"/>
        <v>2.7957539030917347</v>
      </c>
    </row>
    <row r="27" spans="1:9" x14ac:dyDescent="0.25">
      <c r="A27" s="2" t="s">
        <v>6</v>
      </c>
      <c r="B27" s="2">
        <v>0.06</v>
      </c>
      <c r="D27" s="2">
        <v>5</v>
      </c>
      <c r="E27" s="2">
        <f t="shared" si="3"/>
        <v>2.5</v>
      </c>
      <c r="F27" s="2">
        <f t="shared" si="1"/>
        <v>2.7447122105993063</v>
      </c>
      <c r="G27" s="2">
        <f t="shared" si="2"/>
        <v>-9.9403037972475988E-2</v>
      </c>
      <c r="I27" s="2">
        <f t="shared" si="0"/>
        <v>2.7458173788646683</v>
      </c>
    </row>
    <row r="28" spans="1:9" x14ac:dyDescent="0.25">
      <c r="D28" s="2">
        <v>6</v>
      </c>
      <c r="E28" s="2">
        <f t="shared" si="3"/>
        <v>3</v>
      </c>
      <c r="F28" s="2">
        <f t="shared" si="1"/>
        <v>2.6950106916130681</v>
      </c>
      <c r="G28" s="2">
        <f t="shared" si="2"/>
        <v>-9.8498926338346671E-2</v>
      </c>
      <c r="I28" s="2">
        <f t="shared" si="0"/>
        <v>2.6963308546376021</v>
      </c>
    </row>
    <row r="29" spans="1:9" x14ac:dyDescent="0.25">
      <c r="D29" s="2">
        <v>7</v>
      </c>
      <c r="E29" s="2">
        <f t="shared" si="3"/>
        <v>3.5</v>
      </c>
      <c r="F29" s="2">
        <f t="shared" si="1"/>
        <v>2.6457612284438947</v>
      </c>
      <c r="G29" s="2">
        <f t="shared" si="2"/>
        <v>-9.7594776614314871E-2</v>
      </c>
      <c r="I29" s="2">
        <f t="shared" si="0"/>
        <v>2.6472943304105359</v>
      </c>
    </row>
    <row r="30" spans="1:9" x14ac:dyDescent="0.25">
      <c r="D30" s="2">
        <v>8</v>
      </c>
      <c r="E30" s="2">
        <f t="shared" si="3"/>
        <v>4</v>
      </c>
      <c r="F30" s="2">
        <f t="shared" si="1"/>
        <v>2.5969638401367372</v>
      </c>
      <c r="G30" s="2">
        <f t="shared" si="2"/>
        <v>-9.669058808639161E-2</v>
      </c>
      <c r="I30" s="2">
        <f t="shared" si="0"/>
        <v>2.5987078061834694</v>
      </c>
    </row>
    <row r="31" spans="1:9" x14ac:dyDescent="0.25">
      <c r="D31" s="2">
        <v>9</v>
      </c>
      <c r="E31" s="2">
        <f t="shared" si="3"/>
        <v>4.5</v>
      </c>
      <c r="F31" s="2">
        <f t="shared" si="1"/>
        <v>2.5486185460935413</v>
      </c>
      <c r="G31" s="2">
        <f t="shared" si="2"/>
        <v>-9.5786360020290728E-2</v>
      </c>
      <c r="I31" s="2">
        <f t="shared" si="0"/>
        <v>2.5505712819564033</v>
      </c>
    </row>
    <row r="32" spans="1:9" x14ac:dyDescent="0.25">
      <c r="D32" s="2">
        <v>10</v>
      </c>
      <c r="E32" s="2">
        <f t="shared" si="3"/>
        <v>5</v>
      </c>
      <c r="F32" s="2">
        <f t="shared" si="1"/>
        <v>2.5007253660833961</v>
      </c>
      <c r="G32" s="2">
        <f t="shared" si="2"/>
        <v>-9.4882091660651244E-2</v>
      </c>
      <c r="I32" s="2">
        <f t="shared" si="0"/>
        <v>2.5028847577293369</v>
      </c>
    </row>
    <row r="33" spans="4:9" x14ac:dyDescent="0.25">
      <c r="D33" s="2">
        <v>11</v>
      </c>
      <c r="E33" s="2">
        <f t="shared" si="3"/>
        <v>5.5</v>
      </c>
      <c r="F33" s="2">
        <f t="shared" si="1"/>
        <v>2.4532843202530703</v>
      </c>
      <c r="G33" s="2">
        <f t="shared" si="2"/>
        <v>-9.3977782230222115E-2</v>
      </c>
      <c r="I33" s="2">
        <f t="shared" si="0"/>
        <v>2.4556482335022705</v>
      </c>
    </row>
    <row r="34" spans="4:9" x14ac:dyDescent="0.25">
      <c r="D34" s="2">
        <v>12</v>
      </c>
      <c r="E34" s="2">
        <f t="shared" si="3"/>
        <v>6</v>
      </c>
      <c r="F34" s="2">
        <f t="shared" si="1"/>
        <v>2.4062954291379595</v>
      </c>
      <c r="G34" s="2">
        <f t="shared" si="2"/>
        <v>-9.3073430929007092E-2</v>
      </c>
      <c r="I34" s="2">
        <f t="shared" si="0"/>
        <v>2.4088617092752043</v>
      </c>
    </row>
    <row r="35" spans="4:9" x14ac:dyDescent="0.25">
      <c r="D35" s="2">
        <v>13</v>
      </c>
      <c r="E35" s="2">
        <f t="shared" si="3"/>
        <v>6.5</v>
      </c>
      <c r="F35" s="2">
        <f t="shared" si="1"/>
        <v>2.3597587136734561</v>
      </c>
      <c r="G35" s="2">
        <f t="shared" si="2"/>
        <v>-9.2169036933367379E-2</v>
      </c>
      <c r="I35" s="2">
        <f t="shared" si="0"/>
        <v>2.3625251850481379</v>
      </c>
    </row>
    <row r="36" spans="4:9" x14ac:dyDescent="0.25">
      <c r="D36" s="2">
        <v>14</v>
      </c>
      <c r="E36" s="2">
        <f t="shared" si="3"/>
        <v>7</v>
      </c>
      <c r="F36" s="2">
        <f t="shared" si="1"/>
        <v>2.3136741952067723</v>
      </c>
      <c r="G36" s="2">
        <f t="shared" si="2"/>
        <v>-9.1264599395079693E-2</v>
      </c>
      <c r="I36" s="2">
        <f t="shared" si="0"/>
        <v>2.3166386608210718</v>
      </c>
    </row>
    <row r="37" spans="4:9" x14ac:dyDescent="0.25">
      <c r="D37" s="2">
        <v>15</v>
      </c>
      <c r="E37" s="2">
        <f t="shared" si="3"/>
        <v>7.5</v>
      </c>
      <c r="F37" s="2">
        <f t="shared" si="1"/>
        <v>2.2680418955092323</v>
      </c>
      <c r="G37" s="2">
        <f t="shared" si="2"/>
        <v>-9.0360117440346638E-2</v>
      </c>
      <c r="I37" s="2">
        <f t="shared" si="0"/>
        <v>2.2712021365940052</v>
      </c>
    </row>
    <row r="38" spans="4:9" x14ac:dyDescent="0.25">
      <c r="D38" s="2">
        <v>16</v>
      </c>
      <c r="E38" s="2">
        <f t="shared" si="3"/>
        <v>8</v>
      </c>
      <c r="F38" s="2">
        <f t="shared" si="1"/>
        <v>2.2228618367890589</v>
      </c>
      <c r="G38" s="2">
        <f t="shared" si="2"/>
        <v>-8.9455590168756982E-2</v>
      </c>
      <c r="I38" s="2">
        <f t="shared" si="0"/>
        <v>2.2262156123669392</v>
      </c>
    </row>
    <row r="39" spans="4:9" x14ac:dyDescent="0.25">
      <c r="D39" s="2">
        <v>17</v>
      </c>
      <c r="E39" s="2">
        <f t="shared" si="3"/>
        <v>8.5</v>
      </c>
      <c r="F39" s="2">
        <f t="shared" si="1"/>
        <v>2.1781340417046806</v>
      </c>
      <c r="G39" s="2">
        <f t="shared" si="2"/>
        <v>-8.8551016652192366E-2</v>
      </c>
      <c r="I39" s="2">
        <f t="shared" si="0"/>
        <v>2.1816790881398727</v>
      </c>
    </row>
    <row r="40" spans="4:9" x14ac:dyDescent="0.25">
      <c r="D40" s="2">
        <v>18</v>
      </c>
      <c r="E40" s="2">
        <f t="shared" si="3"/>
        <v>9</v>
      </c>
      <c r="F40" s="2">
        <f t="shared" si="1"/>
        <v>2.1338585333785844</v>
      </c>
      <c r="G40" s="2">
        <f t="shared" si="2"/>
        <v>-8.7646395933677179E-2</v>
      </c>
      <c r="I40" s="2">
        <f t="shared" si="0"/>
        <v>2.1375925639128064</v>
      </c>
    </row>
    <row r="41" spans="4:9" x14ac:dyDescent="0.25">
      <c r="D41" s="2">
        <v>19</v>
      </c>
      <c r="E41" s="2">
        <f t="shared" si="3"/>
        <v>9.5</v>
      </c>
      <c r="F41" s="2">
        <f t="shared" si="1"/>
        <v>2.0900353354117458</v>
      </c>
      <c r="G41" s="2">
        <f t="shared" si="2"/>
        <v>-8.6741727026168225E-2</v>
      </c>
      <c r="I41" s="2">
        <f t="shared" si="0"/>
        <v>2.09395603968574</v>
      </c>
    </row>
    <row r="42" spans="4:9" x14ac:dyDescent="0.25">
      <c r="D42" s="2">
        <v>20</v>
      </c>
      <c r="E42" s="2">
        <f t="shared" si="3"/>
        <v>10</v>
      </c>
      <c r="F42" s="2">
        <f t="shared" si="1"/>
        <v>2.0466644718986617</v>
      </c>
      <c r="G42" s="2">
        <f t="shared" si="2"/>
        <v>-8.5837008911280113E-2</v>
      </c>
      <c r="I42" s="2">
        <f t="shared" si="0"/>
        <v>2.0507695154586738</v>
      </c>
    </row>
    <row r="43" spans="4:9" x14ac:dyDescent="0.25">
      <c r="D43" s="2">
        <v>21</v>
      </c>
      <c r="E43" s="2">
        <f t="shared" si="3"/>
        <v>10.5</v>
      </c>
      <c r="F43" s="2">
        <f t="shared" si="1"/>
        <v>2.0037459674430216</v>
      </c>
      <c r="G43" s="2">
        <f t="shared" si="2"/>
        <v>-8.4932240537942225E-2</v>
      </c>
      <c r="I43" s="2">
        <f t="shared" si="0"/>
        <v>2.0080329912316075</v>
      </c>
    </row>
    <row r="44" spans="4:9" x14ac:dyDescent="0.25">
      <c r="D44" s="2">
        <v>22</v>
      </c>
      <c r="E44" s="2">
        <f t="shared" si="3"/>
        <v>11</v>
      </c>
      <c r="F44" s="2">
        <f t="shared" si="1"/>
        <v>1.9612798471740505</v>
      </c>
      <c r="G44" s="2">
        <f t="shared" si="2"/>
        <v>-8.4027420820983079E-2</v>
      </c>
      <c r="I44" s="2">
        <f t="shared" si="0"/>
        <v>1.965746467004541</v>
      </c>
    </row>
    <row r="45" spans="4:9" x14ac:dyDescent="0.25">
      <c r="D45" s="2">
        <v>23</v>
      </c>
      <c r="E45" s="2">
        <f t="shared" si="3"/>
        <v>11.5</v>
      </c>
      <c r="F45" s="2">
        <f t="shared" si="1"/>
        <v>1.9192661367635588</v>
      </c>
      <c r="G45" s="2">
        <f t="shared" si="2"/>
        <v>-8.3122548639636959E-2</v>
      </c>
      <c r="I45" s="2">
        <f t="shared" si="0"/>
        <v>1.9239099427774748</v>
      </c>
    </row>
    <row r="46" spans="4:9" x14ac:dyDescent="0.25">
      <c r="D46" s="2">
        <v>24</v>
      </c>
      <c r="E46" s="2">
        <f t="shared" si="3"/>
        <v>12</v>
      </c>
      <c r="F46" s="2">
        <f t="shared" si="1"/>
        <v>1.8777048624437405</v>
      </c>
      <c r="G46" s="2">
        <f t="shared" si="2"/>
        <v>-8.2217622835967868E-2</v>
      </c>
      <c r="I46" s="2">
        <f t="shared" si="0"/>
        <v>1.8825234185504085</v>
      </c>
    </row>
    <row r="47" spans="4:9" x14ac:dyDescent="0.25">
      <c r="D47" s="2">
        <v>25</v>
      </c>
      <c r="E47" s="2">
        <f t="shared" si="3"/>
        <v>12.5</v>
      </c>
      <c r="F47" s="2">
        <f t="shared" si="1"/>
        <v>1.8365960510257566</v>
      </c>
      <c r="G47" s="2">
        <f t="shared" si="2"/>
        <v>-8.1312642213205222E-2</v>
      </c>
      <c r="I47" s="2">
        <f t="shared" si="0"/>
        <v>1.8415868943233422</v>
      </c>
    </row>
    <row r="48" spans="4:9" x14ac:dyDescent="0.25">
      <c r="D48" s="2">
        <v>26</v>
      </c>
      <c r="E48" s="2">
        <f t="shared" si="3"/>
        <v>13</v>
      </c>
      <c r="F48" s="2">
        <f t="shared" si="1"/>
        <v>1.795939729919154</v>
      </c>
      <c r="G48" s="2">
        <f t="shared" si="2"/>
        <v>-8.0407605533985127E-2</v>
      </c>
      <c r="I48" s="2">
        <f t="shared" si="0"/>
        <v>1.8011003700962758</v>
      </c>
    </row>
    <row r="49" spans="4:9" x14ac:dyDescent="0.25">
      <c r="D49" s="2">
        <v>27</v>
      </c>
      <c r="E49" s="2">
        <f t="shared" si="3"/>
        <v>13.5</v>
      </c>
      <c r="F49" s="2">
        <f t="shared" si="1"/>
        <v>1.7557359271521613</v>
      </c>
      <c r="G49" s="2">
        <f t="shared" si="2"/>
        <v>-7.9502511518490915E-2</v>
      </c>
      <c r="I49" s="2">
        <f t="shared" si="0"/>
        <v>1.7610638458692096</v>
      </c>
    </row>
    <row r="50" spans="4:9" x14ac:dyDescent="0.25">
      <c r="D50" s="2">
        <v>28</v>
      </c>
      <c r="E50" s="2">
        <f t="shared" si="3"/>
        <v>14</v>
      </c>
      <c r="F50" s="2">
        <f t="shared" si="1"/>
        <v>1.7159846713929159</v>
      </c>
      <c r="G50" s="2">
        <f t="shared" si="2"/>
        <v>-7.8597358842485907E-2</v>
      </c>
      <c r="I50" s="2">
        <f t="shared" si="0"/>
        <v>1.7214773216421433</v>
      </c>
    </row>
    <row r="51" spans="4:9" x14ac:dyDescent="0.25">
      <c r="D51" s="2">
        <v>29</v>
      </c>
      <c r="E51" s="2">
        <f t="shared" si="3"/>
        <v>14.5</v>
      </c>
      <c r="F51" s="2">
        <f t="shared" si="1"/>
        <v>1.676685991971673</v>
      </c>
      <c r="G51" s="2">
        <f t="shared" si="2"/>
        <v>-7.7692146135230566E-2</v>
      </c>
      <c r="I51" s="2">
        <f t="shared" si="0"/>
        <v>1.682340797415077</v>
      </c>
    </row>
    <row r="52" spans="4:9" x14ac:dyDescent="0.25">
      <c r="D52" s="2">
        <v>30</v>
      </c>
      <c r="E52" s="2">
        <f t="shared" si="3"/>
        <v>15</v>
      </c>
      <c r="F52" s="2">
        <f t="shared" si="1"/>
        <v>1.6378399189040578</v>
      </c>
      <c r="G52" s="2">
        <f t="shared" si="2"/>
        <v>-7.6786871977276211E-2</v>
      </c>
      <c r="I52" s="2">
        <f t="shared" si="0"/>
        <v>1.6436542731880106</v>
      </c>
    </row>
    <row r="53" spans="4:9" x14ac:dyDescent="0.25">
      <c r="D53" s="2">
        <v>31</v>
      </c>
      <c r="E53" s="2">
        <f t="shared" si="3"/>
        <v>15.5</v>
      </c>
      <c r="F53" s="2">
        <f t="shared" si="1"/>
        <v>1.5994464829154196</v>
      </c>
      <c r="G53" s="2">
        <f t="shared" si="2"/>
        <v>-7.5881534898125977E-2</v>
      </c>
      <c r="I53" s="2">
        <f t="shared" si="0"/>
        <v>1.6054177489609445</v>
      </c>
    </row>
    <row r="54" spans="4:9" x14ac:dyDescent="0.25">
      <c r="D54" s="2">
        <v>32</v>
      </c>
      <c r="E54" s="2">
        <f t="shared" si="3"/>
        <v>16</v>
      </c>
      <c r="F54" s="2">
        <f t="shared" si="1"/>
        <v>1.5615057154663565</v>
      </c>
      <c r="G54" s="2">
        <f t="shared" si="2"/>
        <v>-7.4976133373753556E-2</v>
      </c>
      <c r="I54" s="2">
        <f t="shared" si="0"/>
        <v>1.5676312247338779</v>
      </c>
    </row>
    <row r="55" spans="4:9" x14ac:dyDescent="0.25">
      <c r="D55" s="2">
        <v>33</v>
      </c>
      <c r="E55" s="2">
        <f t="shared" si="3"/>
        <v>16.5</v>
      </c>
      <c r="F55" s="2">
        <f t="shared" si="1"/>
        <v>1.5240176487794797</v>
      </c>
      <c r="G55" s="2">
        <f t="shared" si="2"/>
        <v>-7.4070665823969248E-2</v>
      </c>
      <c r="I55" s="2">
        <f t="shared" si="0"/>
        <v>1.5302947005068117</v>
      </c>
    </row>
    <row r="56" spans="4:9" x14ac:dyDescent="0.25">
      <c r="D56" s="2">
        <v>34</v>
      </c>
      <c r="E56" s="2">
        <f t="shared" si="3"/>
        <v>17</v>
      </c>
      <c r="F56" s="2">
        <f t="shared" si="1"/>
        <v>1.4869823158674951</v>
      </c>
      <c r="G56" s="2">
        <f t="shared" si="2"/>
        <v>-7.316513060962157E-2</v>
      </c>
      <c r="I56" s="2">
        <f t="shared" si="0"/>
        <v>1.4934081762797453</v>
      </c>
    </row>
    <row r="57" spans="4:9" x14ac:dyDescent="0.25">
      <c r="D57" s="2">
        <v>35</v>
      </c>
      <c r="E57" s="2">
        <f t="shared" si="3"/>
        <v>17.5</v>
      </c>
      <c r="F57" s="2">
        <f t="shared" si="1"/>
        <v>1.4503997505626842</v>
      </c>
      <c r="G57" s="2">
        <f t="shared" si="2"/>
        <v>-7.2259526029622295E-2</v>
      </c>
      <c r="I57" s="2">
        <f t="shared" si="0"/>
        <v>1.456971652052679</v>
      </c>
    </row>
    <row r="58" spans="4:9" x14ac:dyDescent="0.25">
      <c r="D58" s="2">
        <v>36</v>
      </c>
      <c r="E58" s="2">
        <f t="shared" si="3"/>
        <v>18</v>
      </c>
      <c r="F58" s="2">
        <f t="shared" si="1"/>
        <v>1.414269987547873</v>
      </c>
      <c r="G58" s="2">
        <f t="shared" si="2"/>
        <v>-7.1353850317781325E-2</v>
      </c>
      <c r="I58" s="2">
        <f t="shared" si="0"/>
        <v>1.4209851278256127</v>
      </c>
    </row>
    <row r="59" spans="4:9" x14ac:dyDescent="0.25">
      <c r="D59" s="2">
        <v>37</v>
      </c>
      <c r="E59" s="2">
        <f t="shared" si="3"/>
        <v>18.5</v>
      </c>
      <c r="F59" s="2">
        <f t="shared" si="1"/>
        <v>1.3785930623889824</v>
      </c>
      <c r="G59" s="2">
        <f t="shared" si="2"/>
        <v>-7.0448101639436225E-2</v>
      </c>
      <c r="I59" s="2">
        <f t="shared" si="0"/>
        <v>1.3854486035985465</v>
      </c>
    </row>
    <row r="60" spans="4:9" x14ac:dyDescent="0.25">
      <c r="D60" s="2">
        <v>38</v>
      </c>
      <c r="E60" s="2">
        <f t="shared" si="3"/>
        <v>19</v>
      </c>
      <c r="F60" s="2">
        <f t="shared" si="1"/>
        <v>1.3433690115692642</v>
      </c>
      <c r="G60" s="2">
        <f t="shared" si="2"/>
        <v>-6.9542278087860704E-2</v>
      </c>
      <c r="I60" s="2">
        <f t="shared" si="0"/>
        <v>1.3503620793714801</v>
      </c>
    </row>
    <row r="61" spans="4:9" x14ac:dyDescent="0.25">
      <c r="D61" s="2">
        <v>39</v>
      </c>
      <c r="E61" s="2">
        <f t="shared" si="3"/>
        <v>19.5</v>
      </c>
      <c r="F61" s="2">
        <f t="shared" si="1"/>
        <v>1.308597872525334</v>
      </c>
      <c r="G61" s="2">
        <f t="shared" si="2"/>
        <v>-6.8636377680434166E-2</v>
      </c>
      <c r="I61" s="2">
        <f t="shared" si="0"/>
        <v>1.315725555144414</v>
      </c>
    </row>
    <row r="62" spans="4:9" x14ac:dyDescent="0.25">
      <c r="D62" s="2">
        <v>40</v>
      </c>
      <c r="E62" s="2">
        <f t="shared" si="3"/>
        <v>20</v>
      </c>
      <c r="F62" s="2">
        <f t="shared" si="1"/>
        <v>1.2742796836851169</v>
      </c>
      <c r="G62" s="2">
        <f t="shared" si="2"/>
        <v>-6.7730398354552884E-2</v>
      </c>
      <c r="I62" s="2">
        <f t="shared" si="0"/>
        <v>1.2815390309173473</v>
      </c>
    </row>
    <row r="63" spans="4:9" x14ac:dyDescent="0.25">
      <c r="D63" s="2">
        <v>41</v>
      </c>
      <c r="E63" s="2">
        <f t="shared" si="3"/>
        <v>20.5</v>
      </c>
      <c r="F63" s="2">
        <f t="shared" si="1"/>
        <v>1.2404144845078404</v>
      </c>
      <c r="G63" s="2">
        <f t="shared" si="2"/>
        <v>-6.6824337963261746E-2</v>
      </c>
      <c r="I63" s="2">
        <f t="shared" si="0"/>
        <v>1.2478025066902814</v>
      </c>
    </row>
    <row r="64" spans="4:9" x14ac:dyDescent="0.25">
      <c r="D64" s="2">
        <v>42</v>
      </c>
      <c r="E64" s="2">
        <f t="shared" si="3"/>
        <v>21</v>
      </c>
      <c r="F64" s="2">
        <f t="shared" si="1"/>
        <v>1.2070023155262095</v>
      </c>
      <c r="G64" s="2">
        <f t="shared" si="2"/>
        <v>-6.591819427058325E-2</v>
      </c>
      <c r="I64" s="2">
        <f t="shared" si="0"/>
        <v>1.2145159824632148</v>
      </c>
    </row>
    <row r="65" spans="4:9" x14ac:dyDescent="0.25">
      <c r="D65" s="2">
        <v>43</v>
      </c>
      <c r="E65" s="2">
        <f t="shared" si="3"/>
        <v>21.5</v>
      </c>
      <c r="F65" s="2">
        <f t="shared" si="1"/>
        <v>1.174043218390918</v>
      </c>
      <c r="G65" s="2">
        <f t="shared" si="2"/>
        <v>-6.5011964946518147E-2</v>
      </c>
      <c r="I65" s="2">
        <f t="shared" si="0"/>
        <v>1.1816794582361485</v>
      </c>
    </row>
    <row r="66" spans="4:9" x14ac:dyDescent="0.25">
      <c r="D66" s="2">
        <v>44</v>
      </c>
      <c r="E66" s="2">
        <f t="shared" si="3"/>
        <v>22</v>
      </c>
      <c r="F66" s="2">
        <f t="shared" si="1"/>
        <v>1.141537235917659</v>
      </c>
      <c r="G66" s="2">
        <f t="shared" si="2"/>
        <v>-6.4105647561689696E-2</v>
      </c>
      <c r="I66" s="2">
        <f t="shared" si="0"/>
        <v>1.1492929340090821</v>
      </c>
    </row>
    <row r="67" spans="4:9" x14ac:dyDescent="0.25">
      <c r="D67" s="2">
        <v>45</v>
      </c>
      <c r="E67" s="2">
        <f t="shared" si="3"/>
        <v>22.5</v>
      </c>
      <c r="F67" s="2">
        <f t="shared" si="1"/>
        <v>1.1094844121368141</v>
      </c>
      <c r="G67" s="2">
        <f t="shared" si="2"/>
        <v>-6.3199239581600439E-2</v>
      </c>
      <c r="I67" s="2">
        <f t="shared" si="0"/>
        <v>1.1173564097820159</v>
      </c>
    </row>
    <row r="68" spans="4:9" x14ac:dyDescent="0.25">
      <c r="D68" s="2">
        <v>46</v>
      </c>
      <c r="E68" s="2">
        <f t="shared" si="3"/>
        <v>23</v>
      </c>
      <c r="F68" s="2">
        <f t="shared" si="1"/>
        <v>1.077884792346014</v>
      </c>
      <c r="G68" s="2">
        <f t="shared" si="2"/>
        <v>-6.2292738360467434E-2</v>
      </c>
      <c r="I68" s="2">
        <f t="shared" si="0"/>
        <v>1.0858698855549498</v>
      </c>
    </row>
    <row r="69" spans="4:9" x14ac:dyDescent="0.25">
      <c r="D69" s="2">
        <v>47</v>
      </c>
      <c r="E69" s="2">
        <f t="shared" si="3"/>
        <v>23.5</v>
      </c>
      <c r="F69" s="2">
        <f t="shared" si="1"/>
        <v>1.0467384231657804</v>
      </c>
      <c r="G69" s="2">
        <f t="shared" si="2"/>
        <v>-6.1386141134598199E-2</v>
      </c>
      <c r="I69" s="2">
        <f t="shared" si="0"/>
        <v>1.0548333613278833</v>
      </c>
    </row>
    <row r="70" spans="4:9" x14ac:dyDescent="0.25">
      <c r="D70" s="2">
        <v>48</v>
      </c>
      <c r="E70" s="2">
        <f t="shared" si="3"/>
        <v>24</v>
      </c>
      <c r="F70" s="2">
        <f t="shared" si="1"/>
        <v>1.0160453525984812</v>
      </c>
      <c r="G70" s="2">
        <f t="shared" si="2"/>
        <v>-6.0479445015265573E-2</v>
      </c>
      <c r="I70" s="2">
        <f t="shared" si="0"/>
        <v>1.0242468371008171</v>
      </c>
    </row>
    <row r="71" spans="4:9" x14ac:dyDescent="0.25">
      <c r="D71" s="2">
        <v>49</v>
      </c>
      <c r="E71" s="2">
        <f t="shared" si="3"/>
        <v>24.5</v>
      </c>
      <c r="F71" s="2">
        <f t="shared" si="1"/>
        <v>0.98580563009084843</v>
      </c>
      <c r="G71" s="2">
        <f t="shared" si="2"/>
        <v>-5.9572646981035295E-2</v>
      </c>
      <c r="I71" s="2">
        <f t="shared" si="0"/>
        <v>0.99411031287375051</v>
      </c>
    </row>
    <row r="72" spans="4:9" x14ac:dyDescent="0.25">
      <c r="D72" s="2">
        <v>50</v>
      </c>
      <c r="E72" s="2">
        <f t="shared" si="3"/>
        <v>25</v>
      </c>
      <c r="F72" s="2">
        <f t="shared" si="1"/>
        <v>0.95601930660033074</v>
      </c>
      <c r="G72" s="2">
        <f t="shared" si="2"/>
        <v>-5.8665743869494996E-2</v>
      </c>
      <c r="I72" s="2">
        <f t="shared" si="0"/>
        <v>0.96442378864668443</v>
      </c>
    </row>
    <row r="73" spans="4:9" x14ac:dyDescent="0.25">
      <c r="D73" s="2">
        <v>51</v>
      </c>
      <c r="E73" s="2">
        <f t="shared" si="3"/>
        <v>25.5</v>
      </c>
      <c r="F73" s="2">
        <f t="shared" si="1"/>
        <v>0.9266864346655832</v>
      </c>
      <c r="G73" s="2">
        <f t="shared" si="2"/>
        <v>-5.7758732368327639E-2</v>
      </c>
      <c r="I73" s="2">
        <f t="shared" si="0"/>
        <v>0.93518726441961775</v>
      </c>
    </row>
    <row r="74" spans="4:9" x14ac:dyDescent="0.25">
      <c r="D74" s="2">
        <v>52</v>
      </c>
      <c r="E74" s="2">
        <f t="shared" si="3"/>
        <v>26</v>
      </c>
      <c r="F74" s="2">
        <f t="shared" si="1"/>
        <v>0.89780706848141933</v>
      </c>
      <c r="G74" s="2">
        <f t="shared" si="2"/>
        <v>-5.6851609005665875E-2</v>
      </c>
      <c r="I74" s="2">
        <f t="shared" si="0"/>
        <v>0.90640074019255179</v>
      </c>
    </row>
    <row r="75" spans="4:9" x14ac:dyDescent="0.25">
      <c r="D75" s="2">
        <v>53</v>
      </c>
      <c r="E75" s="2">
        <f t="shared" si="3"/>
        <v>26.5</v>
      </c>
      <c r="F75" s="2">
        <f t="shared" si="1"/>
        <v>0.86938126397858639</v>
      </c>
      <c r="G75" s="2">
        <f t="shared" si="2"/>
        <v>-5.5944370139656689E-2</v>
      </c>
      <c r="I75" s="2">
        <f t="shared" si="0"/>
        <v>0.87806421596548567</v>
      </c>
    </row>
    <row r="76" spans="4:9" x14ac:dyDescent="0.25">
      <c r="D76" s="2">
        <v>54</v>
      </c>
      <c r="E76" s="2">
        <f t="shared" si="3"/>
        <v>27</v>
      </c>
      <c r="F76" s="2">
        <f t="shared" si="1"/>
        <v>0.84140907890875805</v>
      </c>
      <c r="G76" s="2">
        <f t="shared" si="2"/>
        <v>-5.5037011947157245E-2</v>
      </c>
      <c r="I76" s="2">
        <f t="shared" si="0"/>
        <v>0.85017769173841895</v>
      </c>
    </row>
    <row r="77" spans="4:9" x14ac:dyDescent="0.25">
      <c r="D77" s="2">
        <v>55</v>
      </c>
      <c r="E77" s="2">
        <f t="shared" si="3"/>
        <v>27.5</v>
      </c>
      <c r="F77" s="2">
        <f t="shared" si="1"/>
        <v>0.81389057293517941</v>
      </c>
      <c r="G77" s="2">
        <f t="shared" si="2"/>
        <v>-5.41295304114736E-2</v>
      </c>
      <c r="I77" s="2">
        <f t="shared" si="0"/>
        <v>0.82274116751135296</v>
      </c>
    </row>
    <row r="78" spans="4:9" x14ac:dyDescent="0.25">
      <c r="D78" s="2">
        <v>56</v>
      </c>
      <c r="E78" s="2">
        <f t="shared" si="3"/>
        <v>28</v>
      </c>
      <c r="F78" s="2">
        <f t="shared" si="1"/>
        <v>0.78682580772944266</v>
      </c>
      <c r="G78" s="2">
        <f t="shared" si="2"/>
        <v>-5.3221921309043262E-2</v>
      </c>
      <c r="I78" s="2">
        <f t="shared" si="0"/>
        <v>0.79575464328428636</v>
      </c>
    </row>
    <row r="79" spans="4:9" x14ac:dyDescent="0.25">
      <c r="D79" s="2">
        <v>57</v>
      </c>
      <c r="E79" s="2">
        <f t="shared" si="3"/>
        <v>28.5</v>
      </c>
      <c r="F79" s="2">
        <f t="shared" si="1"/>
        <v>0.76021484707492104</v>
      </c>
      <c r="G79" s="2">
        <f t="shared" si="2"/>
        <v>-5.2314180194950162E-2</v>
      </c>
      <c r="I79" s="2">
        <f t="shared" si="0"/>
        <v>0.76921811905722004</v>
      </c>
    </row>
    <row r="80" spans="4:9" x14ac:dyDescent="0.25">
      <c r="D80" s="2">
        <v>58</v>
      </c>
      <c r="E80" s="2">
        <f t="shared" si="3"/>
        <v>29</v>
      </c>
      <c r="F80" s="2">
        <f t="shared" si="1"/>
        <v>0.73405775697744591</v>
      </c>
      <c r="G80" s="2">
        <f t="shared" si="2"/>
        <v>-5.1406302387147093E-2</v>
      </c>
      <c r="I80" s="2">
        <f t="shared" si="0"/>
        <v>0.74313159483015401</v>
      </c>
    </row>
    <row r="81" spans="4:9" x14ac:dyDescent="0.25">
      <c r="D81" s="2">
        <v>59</v>
      </c>
      <c r="E81" s="2">
        <f t="shared" si="3"/>
        <v>29.5</v>
      </c>
      <c r="F81" s="2">
        <f t="shared" si="1"/>
        <v>0.70835460578387233</v>
      </c>
      <c r="G81" s="2">
        <f t="shared" si="2"/>
        <v>-5.0498282949244327E-2</v>
      </c>
      <c r="I81" s="2">
        <f t="shared" si="0"/>
        <v>0.71749507060308737</v>
      </c>
    </row>
    <row r="82" spans="4:9" x14ac:dyDescent="0.25">
      <c r="D82" s="2">
        <v>60</v>
      </c>
      <c r="E82" s="2">
        <f t="shared" si="3"/>
        <v>30</v>
      </c>
      <c r="F82" s="2">
        <f t="shared" si="1"/>
        <v>0.68310546430925012</v>
      </c>
      <c r="G82" s="2">
        <f t="shared" si="2"/>
        <v>-4.9590116671704855E-2</v>
      </c>
      <c r="I82" s="2">
        <f t="shared" si="0"/>
        <v>0.69230854637602146</v>
      </c>
    </row>
    <row r="83" spans="4:9" x14ac:dyDescent="0.25">
      <c r="D83" s="2">
        <v>61</v>
      </c>
      <c r="E83" s="2">
        <f t="shared" si="3"/>
        <v>30.5</v>
      </c>
      <c r="F83" s="2">
        <f t="shared" si="1"/>
        <v>0.65831040597339774</v>
      </c>
      <c r="G83" s="2">
        <f t="shared" si="2"/>
        <v>-4.8681798051265851E-2</v>
      </c>
      <c r="I83" s="2">
        <f t="shared" si="0"/>
        <v>0.66757202214895495</v>
      </c>
    </row>
    <row r="84" spans="4:9" x14ac:dyDescent="0.25">
      <c r="D84" s="2">
        <v>62</v>
      </c>
      <c r="E84" s="2">
        <f t="shared" si="3"/>
        <v>31</v>
      </c>
      <c r="F84" s="2">
        <f t="shared" si="1"/>
        <v>0.63396950694776477</v>
      </c>
      <c r="G84" s="2">
        <f t="shared" si="2"/>
        <v>-4.7773321268381089E-2</v>
      </c>
      <c r="I84" s="2">
        <f t="shared" si="0"/>
        <v>0.64328549792188872</v>
      </c>
    </row>
    <row r="85" spans="4:9" x14ac:dyDescent="0.25">
      <c r="D85" s="2">
        <v>63</v>
      </c>
      <c r="E85" s="2">
        <f t="shared" si="3"/>
        <v>31.5</v>
      </c>
      <c r="F85" s="2">
        <f t="shared" si="1"/>
        <v>0.61008284631357423</v>
      </c>
      <c r="G85" s="2">
        <f t="shared" si="2"/>
        <v>-4.6864680162451412E-2</v>
      </c>
      <c r="I85" s="2">
        <f t="shared" si="0"/>
        <v>0.61944897369482188</v>
      </c>
    </row>
    <row r="86" spans="4:9" x14ac:dyDescent="0.25">
      <c r="D86" s="2">
        <v>64</v>
      </c>
      <c r="E86" s="2">
        <f t="shared" si="3"/>
        <v>32</v>
      </c>
      <c r="F86" s="2">
        <f t="shared" si="1"/>
        <v>0.58665050623234849</v>
      </c>
      <c r="G86" s="2">
        <f t="shared" si="2"/>
        <v>-4.5955868204577033E-2</v>
      </c>
      <c r="I86" s="2">
        <f t="shared" si="0"/>
        <v>0.59606244946775622</v>
      </c>
    </row>
    <row r="87" spans="4:9" x14ac:dyDescent="0.25">
      <c r="D87" s="2">
        <v>65</v>
      </c>
      <c r="E87" s="2">
        <f t="shared" si="3"/>
        <v>32.5</v>
      </c>
      <c r="F87" s="2">
        <f t="shared" si="1"/>
        <v>0.56367257213005995</v>
      </c>
      <c r="G87" s="2">
        <f t="shared" si="2"/>
        <v>-4.5046878467527751E-2</v>
      </c>
      <c r="I87" s="2">
        <f t="shared" ref="I87:I142" si="4">0.0009*E87^2-0.06*SQRT(3)*E87+3</f>
        <v>0.57312592524068995</v>
      </c>
    </row>
    <row r="88" spans="4:9" x14ac:dyDescent="0.25">
      <c r="D88" s="2">
        <v>66</v>
      </c>
      <c r="E88" s="2">
        <f t="shared" si="3"/>
        <v>33</v>
      </c>
      <c r="F88" s="2">
        <f t="shared" ref="F88:F142" si="5">F87+$B$25*G87</f>
        <v>0.54114913289629607</v>
      </c>
      <c r="G88" s="2">
        <f t="shared" ref="G88:G142" si="6">-$B$27*SQRT(F88)</f>
        <v>-4.4137703592582449E-2</v>
      </c>
      <c r="I88" s="2">
        <f t="shared" si="4"/>
        <v>0.55063940101362352</v>
      </c>
    </row>
    <row r="89" spans="4:9" x14ac:dyDescent="0.25">
      <c r="D89" s="2">
        <v>67</v>
      </c>
      <c r="E89" s="2">
        <f t="shared" ref="E89:E142" si="7">E88+$B$25</f>
        <v>33.5</v>
      </c>
      <c r="F89" s="2">
        <f t="shared" si="5"/>
        <v>0.51908028110000481</v>
      </c>
      <c r="G89" s="2">
        <f t="shared" si="6"/>
        <v>-4.3228335752837133E-2</v>
      </c>
      <c r="I89" s="2">
        <f t="shared" si="4"/>
        <v>0.52860287678655737</v>
      </c>
    </row>
    <row r="90" spans="4:9" x14ac:dyDescent="0.25">
      <c r="D90" s="2">
        <v>68</v>
      </c>
      <c r="E90" s="2">
        <f t="shared" si="7"/>
        <v>34</v>
      </c>
      <c r="F90" s="2">
        <f t="shared" si="5"/>
        <v>0.49746611322358625</v>
      </c>
      <c r="G90" s="2">
        <f t="shared" si="6"/>
        <v>-4.2318766612519682E-2</v>
      </c>
      <c r="I90" s="2">
        <f t="shared" si="4"/>
        <v>0.50701635255949062</v>
      </c>
    </row>
    <row r="91" spans="4:9" x14ac:dyDescent="0.25">
      <c r="D91" s="2">
        <v>69</v>
      </c>
      <c r="E91" s="2">
        <f t="shared" si="7"/>
        <v>34.5</v>
      </c>
      <c r="F91" s="2">
        <f t="shared" si="5"/>
        <v>0.47630672991732642</v>
      </c>
      <c r="G91" s="2">
        <f t="shared" si="6"/>
        <v>-4.1408987281777068E-2</v>
      </c>
      <c r="I91" s="2">
        <f t="shared" si="4"/>
        <v>0.4858798283324246</v>
      </c>
    </row>
    <row r="92" spans="4:9" x14ac:dyDescent="0.25">
      <c r="D92" s="2">
        <v>70</v>
      </c>
      <c r="E92" s="2">
        <f t="shared" si="7"/>
        <v>35</v>
      </c>
      <c r="F92" s="2">
        <f t="shared" si="5"/>
        <v>0.45560223627643787</v>
      </c>
      <c r="G92" s="2">
        <f t="shared" si="6"/>
        <v>-4.0498988266315691E-2</v>
      </c>
      <c r="I92" s="2">
        <f t="shared" si="4"/>
        <v>0.46519330410535797</v>
      </c>
    </row>
    <row r="93" spans="4:9" x14ac:dyDescent="0.25">
      <c r="D93" s="2">
        <v>71</v>
      </c>
      <c r="E93" s="2">
        <f t="shared" si="7"/>
        <v>35.5</v>
      </c>
      <c r="F93" s="2">
        <f t="shared" si="5"/>
        <v>0.43535274214328001</v>
      </c>
      <c r="G93" s="2">
        <f t="shared" si="6"/>
        <v>-3.9588759411173874E-2</v>
      </c>
      <c r="I93" s="2">
        <f t="shared" si="4"/>
        <v>0.44495677987829207</v>
      </c>
    </row>
    <row r="94" spans="4:9" x14ac:dyDescent="0.25">
      <c r="D94" s="2">
        <v>72</v>
      </c>
      <c r="E94" s="2">
        <f t="shared" si="7"/>
        <v>36</v>
      </c>
      <c r="F94" s="2">
        <f t="shared" si="5"/>
        <v>0.41555836243769306</v>
      </c>
      <c r="G94" s="2">
        <f t="shared" si="6"/>
        <v>-3.8678289837784902E-2</v>
      </c>
      <c r="I94" s="2">
        <f t="shared" si="4"/>
        <v>0.42517025565122557</v>
      </c>
    </row>
    <row r="95" spans="4:9" x14ac:dyDescent="0.25">
      <c r="D95" s="2">
        <v>73</v>
      </c>
      <c r="E95" s="2">
        <f t="shared" si="7"/>
        <v>36.5</v>
      </c>
      <c r="F95" s="2">
        <f t="shared" si="5"/>
        <v>0.39621921751880063</v>
      </c>
      <c r="G95" s="2">
        <f t="shared" si="6"/>
        <v>-3.7767567873344482E-2</v>
      </c>
      <c r="I95" s="2">
        <f t="shared" si="4"/>
        <v>0.40583373142415891</v>
      </c>
    </row>
    <row r="96" spans="4:9" x14ac:dyDescent="0.25">
      <c r="D96" s="2">
        <v>74</v>
      </c>
      <c r="E96" s="2">
        <f t="shared" si="7"/>
        <v>37</v>
      </c>
      <c r="F96" s="2">
        <f t="shared" si="5"/>
        <v>0.3773354335821284</v>
      </c>
      <c r="G96" s="2">
        <f t="shared" si="6"/>
        <v>-3.685658097132264E-2</v>
      </c>
      <c r="I96" s="2">
        <f t="shared" si="4"/>
        <v>0.38694720719709297</v>
      </c>
    </row>
    <row r="97" spans="4:9" x14ac:dyDescent="0.25">
      <c r="D97" s="2">
        <v>75</v>
      </c>
      <c r="E97" s="2">
        <f t="shared" si="7"/>
        <v>37.5</v>
      </c>
      <c r="F97" s="2">
        <f t="shared" si="5"/>
        <v>0.3589071430964671</v>
      </c>
      <c r="G97" s="2">
        <f t="shared" si="6"/>
        <v>-3.5945315621750788E-2</v>
      </c>
      <c r="I97" s="2">
        <f t="shared" si="4"/>
        <v>0.36851068297002643</v>
      </c>
    </row>
    <row r="98" spans="4:9" x14ac:dyDescent="0.25">
      <c r="D98" s="2">
        <v>76</v>
      </c>
      <c r="E98" s="2">
        <f t="shared" si="7"/>
        <v>38</v>
      </c>
      <c r="F98" s="2">
        <f t="shared" si="5"/>
        <v>0.34093448528559173</v>
      </c>
      <c r="G98" s="2">
        <f t="shared" si="6"/>
        <v>-3.5033757249660361E-2</v>
      </c>
      <c r="I98" s="2">
        <f t="shared" si="4"/>
        <v>0.35052415874296017</v>
      </c>
    </row>
    <row r="99" spans="4:9" x14ac:dyDescent="0.25">
      <c r="D99" s="2">
        <v>77</v>
      </c>
      <c r="E99" s="2">
        <f t="shared" si="7"/>
        <v>38.5</v>
      </c>
      <c r="F99" s="2">
        <f t="shared" si="5"/>
        <v>0.32341760666076153</v>
      </c>
      <c r="G99" s="2">
        <f t="shared" si="6"/>
        <v>-3.41218900997401E-2</v>
      </c>
      <c r="I99" s="2">
        <f t="shared" si="4"/>
        <v>0.33298763451589375</v>
      </c>
    </row>
    <row r="100" spans="4:9" x14ac:dyDescent="0.25">
      <c r="D100" s="2">
        <v>78</v>
      </c>
      <c r="E100" s="2">
        <f t="shared" si="7"/>
        <v>39</v>
      </c>
      <c r="F100" s="2">
        <f t="shared" si="5"/>
        <v>0.30635666161089148</v>
      </c>
      <c r="G100" s="2">
        <f t="shared" si="6"/>
        <v>-3.3209697104900092E-2</v>
      </c>
      <c r="I100" s="2">
        <f t="shared" si="4"/>
        <v>0.31590111028882806</v>
      </c>
    </row>
    <row r="101" spans="4:9" x14ac:dyDescent="0.25">
      <c r="D101" s="2">
        <v>79</v>
      </c>
      <c r="E101" s="2">
        <f t="shared" si="7"/>
        <v>39.5</v>
      </c>
      <c r="F101" s="2">
        <f t="shared" si="5"/>
        <v>0.28975181305844144</v>
      </c>
      <c r="G101" s="2">
        <f t="shared" si="6"/>
        <v>-3.2297159735964226E-2</v>
      </c>
      <c r="I101" s="2">
        <f t="shared" si="4"/>
        <v>0.29926458606176176</v>
      </c>
    </row>
    <row r="102" spans="4:9" x14ac:dyDescent="0.25">
      <c r="D102" s="2">
        <v>80</v>
      </c>
      <c r="E102" s="2">
        <f t="shared" si="7"/>
        <v>40</v>
      </c>
      <c r="F102" s="2">
        <f t="shared" si="5"/>
        <v>0.27360323319045932</v>
      </c>
      <c r="G102" s="2">
        <f t="shared" si="6"/>
        <v>-3.1384257829135509E-2</v>
      </c>
      <c r="I102" s="2">
        <f t="shared" si="4"/>
        <v>0.28307806183469486</v>
      </c>
    </row>
    <row r="103" spans="4:9" x14ac:dyDescent="0.25">
      <c r="D103" s="2">
        <v>81</v>
      </c>
      <c r="E103" s="2">
        <f t="shared" si="7"/>
        <v>40.5</v>
      </c>
      <c r="F103" s="2">
        <f t="shared" si="5"/>
        <v>0.25791110427589159</v>
      </c>
      <c r="G103" s="2">
        <f t="shared" si="6"/>
        <v>-3.0470969387159472E-2</v>
      </c>
      <c r="I103" s="2">
        <f t="shared" si="4"/>
        <v>0.26734153760762824</v>
      </c>
    </row>
    <row r="104" spans="4:9" x14ac:dyDescent="0.25">
      <c r="D104" s="2">
        <v>82</v>
      </c>
      <c r="E104" s="2">
        <f t="shared" si="7"/>
        <v>41</v>
      </c>
      <c r="F104" s="2">
        <f t="shared" si="5"/>
        <v>0.24267561958231185</v>
      </c>
      <c r="G104" s="2">
        <f t="shared" si="6"/>
        <v>-2.9557270349210574E-2</v>
      </c>
      <c r="I104" s="2">
        <f t="shared" si="4"/>
        <v>0.2520550133805628</v>
      </c>
    </row>
    <row r="105" spans="4:9" x14ac:dyDescent="0.25">
      <c r="D105" s="2">
        <v>83</v>
      </c>
      <c r="E105" s="2">
        <f t="shared" si="7"/>
        <v>41.5</v>
      </c>
      <c r="F105" s="2">
        <f t="shared" si="5"/>
        <v>0.22789698440770656</v>
      </c>
      <c r="G105" s="2">
        <f t="shared" si="6"/>
        <v>-2.8643134323389673E-2</v>
      </c>
      <c r="I105" s="2">
        <f t="shared" si="4"/>
        <v>0.23721848915349586</v>
      </c>
    </row>
    <row r="106" spans="4:9" x14ac:dyDescent="0.25">
      <c r="D106" s="2">
        <v>84</v>
      </c>
      <c r="E106" s="2">
        <f t="shared" si="7"/>
        <v>42</v>
      </c>
      <c r="F106" s="2">
        <f t="shared" si="5"/>
        <v>0.21357541724601173</v>
      </c>
      <c r="G106" s="2">
        <f t="shared" si="6"/>
        <v>-2.7728532274277375E-2</v>
      </c>
      <c r="I106" s="2">
        <f t="shared" si="4"/>
        <v>0.22283196492642965</v>
      </c>
    </row>
    <row r="107" spans="4:9" x14ac:dyDescent="0.25">
      <c r="D107" s="2">
        <v>85</v>
      </c>
      <c r="E107" s="2">
        <f t="shared" si="7"/>
        <v>42.5</v>
      </c>
      <c r="F107" s="2">
        <f t="shared" si="5"/>
        <v>0.19971115110887305</v>
      </c>
      <c r="G107" s="2">
        <f t="shared" si="6"/>
        <v>-2.681343215614038E-2</v>
      </c>
      <c r="I107" s="2">
        <f t="shared" si="4"/>
        <v>0.20889544069936372</v>
      </c>
    </row>
    <row r="108" spans="4:9" x14ac:dyDescent="0.25">
      <c r="D108" s="2">
        <v>86</v>
      </c>
      <c r="E108" s="2">
        <f t="shared" si="7"/>
        <v>43</v>
      </c>
      <c r="F108" s="2">
        <f t="shared" si="5"/>
        <v>0.18630443503080285</v>
      </c>
      <c r="G108" s="2">
        <f t="shared" si="6"/>
        <v>-2.5897798480003859E-2</v>
      </c>
      <c r="I108" s="2">
        <f t="shared" si="4"/>
        <v>0.19540891647229719</v>
      </c>
    </row>
    <row r="109" spans="4:9" x14ac:dyDescent="0.25">
      <c r="D109" s="2">
        <v>87</v>
      </c>
      <c r="E109" s="2">
        <f t="shared" si="7"/>
        <v>43.5</v>
      </c>
      <c r="F109" s="2">
        <f t="shared" si="5"/>
        <v>0.17335553579080093</v>
      </c>
      <c r="G109" s="2">
        <f t="shared" si="6"/>
        <v>-2.49815917997009E-2</v>
      </c>
      <c r="I109" s="2">
        <f t="shared" si="4"/>
        <v>0.18237239224523094</v>
      </c>
    </row>
    <row r="110" spans="4:9" x14ac:dyDescent="0.25">
      <c r="D110" s="2">
        <v>88</v>
      </c>
      <c r="E110" s="2">
        <f t="shared" si="7"/>
        <v>44</v>
      </c>
      <c r="F110" s="2">
        <f t="shared" si="5"/>
        <v>0.16086473989095049</v>
      </c>
      <c r="G110" s="2">
        <f t="shared" si="6"/>
        <v>-2.4064768097935656E-2</v>
      </c>
      <c r="I110" s="2">
        <f t="shared" si="4"/>
        <v>0.16978586801816409</v>
      </c>
    </row>
    <row r="111" spans="4:9" x14ac:dyDescent="0.25">
      <c r="D111" s="2">
        <v>89</v>
      </c>
      <c r="E111" s="2">
        <f t="shared" si="7"/>
        <v>44.5</v>
      </c>
      <c r="F111" s="2">
        <f t="shared" si="5"/>
        <v>0.14883235584198265</v>
      </c>
      <c r="G111" s="2">
        <f t="shared" si="6"/>
        <v>-2.3147278047993842E-2</v>
      </c>
      <c r="I111" s="2">
        <f t="shared" si="4"/>
        <v>0.15764934379109841</v>
      </c>
    </row>
    <row r="112" spans="4:9" x14ac:dyDescent="0.25">
      <c r="D112" s="2">
        <v>90</v>
      </c>
      <c r="E112" s="2">
        <f t="shared" si="7"/>
        <v>45</v>
      </c>
      <c r="F112" s="2">
        <f t="shared" si="5"/>
        <v>0.13725871681798574</v>
      </c>
      <c r="G112" s="2">
        <f t="shared" si="6"/>
        <v>-2.2229066119492033E-2</v>
      </c>
      <c r="I112" s="2">
        <f t="shared" si="4"/>
        <v>0.14596281956403168</v>
      </c>
    </row>
    <row r="113" spans="4:9" x14ac:dyDescent="0.25">
      <c r="D113" s="2">
        <v>91</v>
      </c>
      <c r="E113" s="2">
        <f t="shared" si="7"/>
        <v>45.5</v>
      </c>
      <c r="F113" s="2">
        <f t="shared" si="5"/>
        <v>0.12614418375823971</v>
      </c>
      <c r="G113" s="2">
        <f t="shared" si="6"/>
        <v>-2.1310069486739431E-2</v>
      </c>
      <c r="I113" s="2">
        <f t="shared" si="4"/>
        <v>0.13472629533696523</v>
      </c>
    </row>
    <row r="114" spans="4:9" x14ac:dyDescent="0.25">
      <c r="D114" s="2">
        <v>92</v>
      </c>
      <c r="E114" s="2">
        <f t="shared" si="7"/>
        <v>46</v>
      </c>
      <c r="F114" s="2">
        <f t="shared" si="5"/>
        <v>0.11548914901486999</v>
      </c>
      <c r="G114" s="2">
        <f t="shared" si="6"/>
        <v>-2.0390216684810683E-2</v>
      </c>
      <c r="I114" s="2">
        <f t="shared" si="4"/>
        <v>0.12393977110989951</v>
      </c>
    </row>
    <row r="115" spans="4:9" x14ac:dyDescent="0.25">
      <c r="D115" s="2">
        <v>93</v>
      </c>
      <c r="E115" s="2">
        <f t="shared" si="7"/>
        <v>46.5</v>
      </c>
      <c r="F115" s="2">
        <f t="shared" si="5"/>
        <v>0.10529404067246464</v>
      </c>
      <c r="G115" s="2">
        <f t="shared" si="6"/>
        <v>-1.9469425939684832E-2</v>
      </c>
      <c r="I115" s="2">
        <f t="shared" si="4"/>
        <v>0.11360324688283274</v>
      </c>
    </row>
    <row r="116" spans="4:9" x14ac:dyDescent="0.25">
      <c r="D116" s="2">
        <v>94</v>
      </c>
      <c r="E116" s="2">
        <f t="shared" si="7"/>
        <v>47</v>
      </c>
      <c r="F116" s="2">
        <f t="shared" si="5"/>
        <v>9.5559327702622224E-2</v>
      </c>
      <c r="G116" s="2">
        <f t="shared" si="6"/>
        <v>-1.8547603072349806E-2</v>
      </c>
      <c r="I116" s="2">
        <f t="shared" si="4"/>
        <v>0.1037167226557667</v>
      </c>
    </row>
    <row r="117" spans="4:9" x14ac:dyDescent="0.25">
      <c r="D117" s="2">
        <v>95</v>
      </c>
      <c r="E117" s="2">
        <f t="shared" si="7"/>
        <v>47.5</v>
      </c>
      <c r="F117" s="2">
        <f t="shared" si="5"/>
        <v>8.6285526166447316E-2</v>
      </c>
      <c r="G117" s="2">
        <f t="shared" si="6"/>
        <v>-1.7624638838830441E-2</v>
      </c>
      <c r="I117" s="2">
        <f t="shared" si="4"/>
        <v>9.4280198428700057E-2</v>
      </c>
    </row>
    <row r="118" spans="4:9" x14ac:dyDescent="0.25">
      <c r="D118" s="2">
        <v>96</v>
      </c>
      <c r="E118" s="2">
        <f t="shared" si="7"/>
        <v>48</v>
      </c>
      <c r="F118" s="2">
        <f t="shared" si="5"/>
        <v>7.7473206747032092E-2</v>
      </c>
      <c r="G118" s="2">
        <f t="shared" si="6"/>
        <v>-1.6700405512720808E-2</v>
      </c>
      <c r="I118" s="2">
        <f t="shared" si="4"/>
        <v>8.529367420163414E-2</v>
      </c>
    </row>
    <row r="119" spans="4:9" x14ac:dyDescent="0.25">
      <c r="D119" s="2">
        <v>97</v>
      </c>
      <c r="E119" s="2">
        <f t="shared" si="7"/>
        <v>48.5</v>
      </c>
      <c r="F119" s="2">
        <f t="shared" si="5"/>
        <v>6.9123003990671686E-2</v>
      </c>
      <c r="G119" s="2">
        <f t="shared" si="6"/>
        <v>-1.5774752434393954E-2</v>
      </c>
      <c r="I119" s="2">
        <f t="shared" si="4"/>
        <v>7.6757149974567618E-2</v>
      </c>
    </row>
    <row r="120" spans="4:9" x14ac:dyDescent="0.25">
      <c r="D120" s="2">
        <v>98</v>
      </c>
      <c r="E120" s="2">
        <f t="shared" si="7"/>
        <v>49</v>
      </c>
      <c r="F120" s="2">
        <f t="shared" si="5"/>
        <v>6.1235627773474709E-2</v>
      </c>
      <c r="G120" s="2">
        <f t="shared" si="6"/>
        <v>-1.4847500125762213E-2</v>
      </c>
      <c r="I120" s="2">
        <f t="shared" si="4"/>
        <v>6.8670625747500935E-2</v>
      </c>
    </row>
    <row r="121" spans="4:9" x14ac:dyDescent="0.25">
      <c r="D121" s="2">
        <v>99</v>
      </c>
      <c r="E121" s="2">
        <f t="shared" si="7"/>
        <v>49.5</v>
      </c>
      <c r="F121" s="2">
        <f t="shared" si="5"/>
        <v>5.3811877710593606E-2</v>
      </c>
      <c r="G121" s="2">
        <f t="shared" si="6"/>
        <v>-1.3918432374306273E-2</v>
      </c>
      <c r="I121" s="2">
        <f t="shared" si="4"/>
        <v>6.1034101520435424E-2</v>
      </c>
    </row>
    <row r="122" spans="4:9" x14ac:dyDescent="0.25">
      <c r="D122" s="2">
        <v>100</v>
      </c>
      <c r="E122" s="2">
        <f t="shared" si="7"/>
        <v>50</v>
      </c>
      <c r="F122" s="2">
        <f t="shared" si="5"/>
        <v>4.6852661523440468E-2</v>
      </c>
      <c r="G122" s="2">
        <f t="shared" si="6"/>
        <v>-1.2987285377798767E-2</v>
      </c>
      <c r="I122" s="2">
        <f t="shared" si="4"/>
        <v>5.3847577293368865E-2</v>
      </c>
    </row>
    <row r="123" spans="4:9" x14ac:dyDescent="0.25">
      <c r="D123" s="2">
        <v>101</v>
      </c>
      <c r="E123" s="2">
        <f t="shared" si="7"/>
        <v>50.5</v>
      </c>
      <c r="F123" s="2">
        <f t="shared" si="5"/>
        <v>4.0359018834541086E-2</v>
      </c>
      <c r="G123" s="2">
        <f t="shared" si="6"/>
        <v>-1.2053732525833975E-2</v>
      </c>
      <c r="I123" s="2">
        <f t="shared" si="4"/>
        <v>4.7111053066302144E-2</v>
      </c>
    </row>
    <row r="124" spans="4:9" x14ac:dyDescent="0.25">
      <c r="D124" s="2">
        <v>102</v>
      </c>
      <c r="E124" s="2">
        <f t="shared" si="7"/>
        <v>51</v>
      </c>
      <c r="F124" s="2">
        <f t="shared" si="5"/>
        <v>3.43321525716241E-2</v>
      </c>
      <c r="G124" s="2">
        <f t="shared" si="6"/>
        <v>-1.1117362513557195E-2</v>
      </c>
      <c r="I124" s="2">
        <f t="shared" si="4"/>
        <v>4.0824528839235708E-2</v>
      </c>
    </row>
    <row r="125" spans="4:9" x14ac:dyDescent="0.25">
      <c r="D125" s="2">
        <v>103</v>
      </c>
      <c r="E125" s="2">
        <f t="shared" si="7"/>
        <v>51.5</v>
      </c>
      <c r="F125" s="2">
        <f t="shared" si="5"/>
        <v>2.8773471314845502E-2</v>
      </c>
      <c r="G125" s="2">
        <f t="shared" si="6"/>
        <v>-1.01776469153456E-2</v>
      </c>
      <c r="I125" s="2">
        <f t="shared" si="4"/>
        <v>3.4988004612169998E-2</v>
      </c>
    </row>
    <row r="126" spans="4:9" x14ac:dyDescent="0.25">
      <c r="D126" s="2">
        <v>104</v>
      </c>
      <c r="E126" s="2">
        <f t="shared" si="7"/>
        <v>52</v>
      </c>
      <c r="F126" s="2">
        <f t="shared" si="5"/>
        <v>2.3684647857172704E-2</v>
      </c>
      <c r="G126" s="2">
        <f t="shared" si="6"/>
        <v>-9.2338904198513046E-3</v>
      </c>
      <c r="I126" s="2">
        <f t="shared" si="4"/>
        <v>2.960148038510324E-2</v>
      </c>
    </row>
    <row r="127" spans="4:9" x14ac:dyDescent="0.25">
      <c r="D127" s="2">
        <v>105</v>
      </c>
      <c r="E127" s="2">
        <f t="shared" si="7"/>
        <v>52.5</v>
      </c>
      <c r="F127" s="2">
        <f t="shared" si="5"/>
        <v>1.9067702647247053E-2</v>
      </c>
      <c r="G127" s="2">
        <f t="shared" si="6"/>
        <v>-8.2851511470877458E-3</v>
      </c>
      <c r="I127" s="2">
        <f t="shared" si="4"/>
        <v>2.4664956158036766E-2</v>
      </c>
    </row>
    <row r="128" spans="4:9" x14ac:dyDescent="0.25">
      <c r="D128" s="2">
        <v>106</v>
      </c>
      <c r="E128" s="2">
        <f t="shared" si="7"/>
        <v>53</v>
      </c>
      <c r="F128" s="2">
        <f t="shared" si="5"/>
        <v>1.4925127073703181E-2</v>
      </c>
      <c r="G128" s="2">
        <f t="shared" si="6"/>
        <v>-7.3301062383386677E-3</v>
      </c>
      <c r="I128" s="2">
        <f t="shared" si="4"/>
        <v>2.0178431930971019E-2</v>
      </c>
    </row>
    <row r="129" spans="4:9" x14ac:dyDescent="0.25">
      <c r="D129" s="2">
        <v>107</v>
      </c>
      <c r="E129" s="2">
        <f t="shared" si="7"/>
        <v>53.5</v>
      </c>
      <c r="F129" s="2">
        <f t="shared" si="5"/>
        <v>1.1260073954533847E-2</v>
      </c>
      <c r="G129" s="2">
        <f t="shared" si="6"/>
        <v>-6.3668097377196564E-3</v>
      </c>
      <c r="I129" s="2">
        <f t="shared" si="4"/>
        <v>1.6141907703904668E-2</v>
      </c>
    </row>
    <row r="130" spans="4:9" x14ac:dyDescent="0.25">
      <c r="D130" s="2">
        <v>108</v>
      </c>
      <c r="E130" s="2">
        <f t="shared" si="7"/>
        <v>54</v>
      </c>
      <c r="F130" s="2">
        <f t="shared" si="5"/>
        <v>8.0766690856740181E-3</v>
      </c>
      <c r="G130" s="2">
        <f t="shared" si="6"/>
        <v>-5.3922174203593146E-3</v>
      </c>
      <c r="I130" s="2">
        <f t="shared" si="4"/>
        <v>1.2555383476838156E-2</v>
      </c>
    </row>
    <row r="131" spans="4:9" x14ac:dyDescent="0.25">
      <c r="D131" s="2">
        <v>109</v>
      </c>
      <c r="E131" s="2">
        <f t="shared" si="7"/>
        <v>54.5</v>
      </c>
      <c r="F131" s="2">
        <f t="shared" si="5"/>
        <v>5.3805603754943608E-3</v>
      </c>
      <c r="G131" s="2">
        <f t="shared" si="6"/>
        <v>-4.4011381882167371E-3</v>
      </c>
      <c r="I131" s="2">
        <f t="shared" si="4"/>
        <v>9.4188592497723711E-3</v>
      </c>
    </row>
    <row r="132" spans="4:9" x14ac:dyDescent="0.25">
      <c r="D132" s="2">
        <v>110</v>
      </c>
      <c r="E132" s="2">
        <f t="shared" si="7"/>
        <v>55</v>
      </c>
      <c r="F132" s="2">
        <f t="shared" si="5"/>
        <v>3.1799912813859923E-3</v>
      </c>
      <c r="G132" s="2">
        <f t="shared" si="6"/>
        <v>-3.3834846849054262E-3</v>
      </c>
      <c r="I132" s="2">
        <f t="shared" si="4"/>
        <v>6.7323350227059819E-3</v>
      </c>
    </row>
    <row r="133" spans="4:9" x14ac:dyDescent="0.25">
      <c r="D133" s="2">
        <v>111</v>
      </c>
      <c r="E133" s="2">
        <f t="shared" si="7"/>
        <v>55.5</v>
      </c>
      <c r="F133" s="2">
        <f t="shared" si="5"/>
        <v>1.4882489389332792E-3</v>
      </c>
      <c r="G133" s="2">
        <f t="shared" si="6"/>
        <v>-2.3146697777782052E-3</v>
      </c>
      <c r="I133" s="2">
        <f t="shared" si="4"/>
        <v>4.4958107956389881E-3</v>
      </c>
    </row>
    <row r="134" spans="4:9" x14ac:dyDescent="0.25">
      <c r="D134" s="6">
        <v>112</v>
      </c>
      <c r="E134" s="6">
        <f t="shared" si="7"/>
        <v>56</v>
      </c>
      <c r="F134" s="6">
        <f t="shared" si="5"/>
        <v>3.3091405004417656E-4</v>
      </c>
      <c r="G134" s="6">
        <f t="shared" si="6"/>
        <v>-1.0914625876130778E-3</v>
      </c>
      <c r="I134" s="2">
        <f t="shared" si="4"/>
        <v>2.7092865685727219E-3</v>
      </c>
    </row>
    <row r="135" spans="4:9" x14ac:dyDescent="0.25">
      <c r="D135" s="2">
        <v>113</v>
      </c>
      <c r="E135" s="2">
        <f t="shared" si="7"/>
        <v>56.5</v>
      </c>
      <c r="F135" s="2">
        <f t="shared" si="5"/>
        <v>-2.1481724376236236E-4</v>
      </c>
      <c r="G135" s="2" t="e">
        <f t="shared" si="6"/>
        <v>#NUM!</v>
      </c>
      <c r="I135" s="2">
        <f t="shared" si="4"/>
        <v>1.3727623415067391E-3</v>
      </c>
    </row>
    <row r="136" spans="4:9" x14ac:dyDescent="0.25">
      <c r="D136" s="2">
        <v>114</v>
      </c>
      <c r="E136" s="2">
        <f t="shared" si="7"/>
        <v>57</v>
      </c>
      <c r="F136" s="2" t="e">
        <f t="shared" si="5"/>
        <v>#NUM!</v>
      </c>
      <c r="G136" s="2" t="e">
        <f t="shared" si="6"/>
        <v>#NUM!</v>
      </c>
      <c r="I136" s="2">
        <f t="shared" si="4"/>
        <v>4.8623811444015175E-4</v>
      </c>
    </row>
    <row r="137" spans="4:9" x14ac:dyDescent="0.25">
      <c r="D137" s="2">
        <v>115</v>
      </c>
      <c r="E137" s="6">
        <f t="shared" si="7"/>
        <v>57.5</v>
      </c>
      <c r="F137" s="2" t="e">
        <f t="shared" si="5"/>
        <v>#NUM!</v>
      </c>
      <c r="G137" s="2" t="e">
        <f t="shared" si="6"/>
        <v>#NUM!</v>
      </c>
      <c r="I137" s="2">
        <f t="shared" si="4"/>
        <v>4.9713887373847854E-5</v>
      </c>
    </row>
    <row r="138" spans="4:9" x14ac:dyDescent="0.25">
      <c r="D138" s="2">
        <v>116</v>
      </c>
      <c r="E138" s="2">
        <f t="shared" si="7"/>
        <v>58</v>
      </c>
      <c r="F138" s="2" t="e">
        <f t="shared" si="5"/>
        <v>#NUM!</v>
      </c>
      <c r="G138" s="2" t="e">
        <f t="shared" si="6"/>
        <v>#NUM!</v>
      </c>
      <c r="I138" s="2">
        <f t="shared" si="4"/>
        <v>6.3189660308271556E-5</v>
      </c>
    </row>
    <row r="139" spans="4:9" x14ac:dyDescent="0.25">
      <c r="D139" s="2">
        <v>117</v>
      </c>
      <c r="E139" s="2">
        <f t="shared" si="7"/>
        <v>58.5</v>
      </c>
      <c r="F139" s="2" t="e">
        <f t="shared" si="5"/>
        <v>#NUM!</v>
      </c>
      <c r="G139" s="2" t="e">
        <f t="shared" si="6"/>
        <v>#NUM!</v>
      </c>
      <c r="I139" s="2">
        <f t="shared" si="4"/>
        <v>5.266654332416465E-4</v>
      </c>
    </row>
    <row r="140" spans="4:9" x14ac:dyDescent="0.25">
      <c r="D140" s="2">
        <v>118</v>
      </c>
      <c r="E140" s="2">
        <f t="shared" si="7"/>
        <v>59</v>
      </c>
      <c r="F140" s="2" t="e">
        <f t="shared" si="5"/>
        <v>#NUM!</v>
      </c>
      <c r="G140" s="2" t="e">
        <f t="shared" si="6"/>
        <v>#NUM!</v>
      </c>
      <c r="I140" s="2">
        <f t="shared" si="4"/>
        <v>1.4401412061748609E-3</v>
      </c>
    </row>
    <row r="141" spans="4:9" x14ac:dyDescent="0.25">
      <c r="D141" s="2">
        <v>119</v>
      </c>
      <c r="E141" s="2">
        <f t="shared" si="7"/>
        <v>59.5</v>
      </c>
      <c r="F141" s="2" t="e">
        <f t="shared" si="5"/>
        <v>#NUM!</v>
      </c>
      <c r="G141" s="2" t="e">
        <f t="shared" si="6"/>
        <v>#NUM!</v>
      </c>
      <c r="I141" s="2">
        <f t="shared" si="4"/>
        <v>2.8036169791083587E-3</v>
      </c>
    </row>
    <row r="142" spans="4:9" x14ac:dyDescent="0.25">
      <c r="D142" s="2">
        <v>119</v>
      </c>
      <c r="E142" s="2">
        <f t="shared" si="7"/>
        <v>60</v>
      </c>
      <c r="F142" s="2" t="e">
        <f t="shared" si="5"/>
        <v>#NUM!</v>
      </c>
      <c r="G142" s="2" t="e">
        <f t="shared" si="6"/>
        <v>#NUM!</v>
      </c>
      <c r="I142" s="2">
        <f t="shared" si="4"/>
        <v>4.6170927520425842E-3</v>
      </c>
    </row>
  </sheetData>
  <mergeCells count="1">
    <mergeCell ref="B1:G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72503-43F5-4954-B733-83CFC66EACAF}">
  <dimension ref="A25:M146"/>
  <sheetViews>
    <sheetView topLeftCell="A18" zoomScale="81" workbookViewId="0">
      <selection activeCell="H50" sqref="H50"/>
    </sheetView>
  </sheetViews>
  <sheetFormatPr defaultRowHeight="15" x14ac:dyDescent="0.25"/>
  <cols>
    <col min="1" max="2" width="9.28515625" bestFit="1" customWidth="1"/>
    <col min="3" max="3" width="9.85546875" customWidth="1"/>
    <col min="4" max="4" width="12.85546875" bestFit="1" customWidth="1"/>
    <col min="5" max="6" width="12.140625" bestFit="1" customWidth="1"/>
    <col min="7" max="7" width="12.28515625" bestFit="1" customWidth="1"/>
    <col min="13" max="13" width="9.28515625" bestFit="1" customWidth="1"/>
  </cols>
  <sheetData>
    <row r="25" spans="1:13" x14ac:dyDescent="0.25">
      <c r="A25" s="11" t="s">
        <v>7</v>
      </c>
      <c r="B25" s="11" t="s">
        <v>8</v>
      </c>
      <c r="C25" s="11" t="s">
        <v>13</v>
      </c>
      <c r="D25" s="11" t="s">
        <v>14</v>
      </c>
      <c r="E25" s="11" t="s">
        <v>17</v>
      </c>
      <c r="F25" s="11" t="s">
        <v>18</v>
      </c>
      <c r="G25" s="11" t="s">
        <v>15</v>
      </c>
      <c r="L25" s="11" t="s">
        <v>1</v>
      </c>
      <c r="M25" s="10">
        <v>0</v>
      </c>
    </row>
    <row r="26" spans="1:13" x14ac:dyDescent="0.25">
      <c r="A26" s="2">
        <v>0</v>
      </c>
      <c r="B26" s="2">
        <v>0</v>
      </c>
      <c r="C26" s="2">
        <f t="shared" ref="C26:C57" si="0">$M$29*-$M$30*SQRT(E26)</f>
        <v>-5.1961524227066312E-2</v>
      </c>
      <c r="D26" s="2">
        <f t="shared" ref="D26:D57" si="1">$M$29*(-$M$30*SQRT(E26+C26))</f>
        <v>-5.1509558609986551E-2</v>
      </c>
      <c r="E26" s="2">
        <f>M26</f>
        <v>3</v>
      </c>
      <c r="F26" s="2">
        <f>0.0009*B26^2-0.06*SQRT(3)*B26+3</f>
        <v>3</v>
      </c>
      <c r="G26" s="2">
        <f>ABS(E26-F26)</f>
        <v>0</v>
      </c>
      <c r="L26" s="11" t="s">
        <v>3</v>
      </c>
      <c r="M26" s="10">
        <v>3</v>
      </c>
    </row>
    <row r="27" spans="1:13" x14ac:dyDescent="0.25">
      <c r="A27" s="2">
        <v>1</v>
      </c>
      <c r="B27" s="2">
        <f t="shared" ref="B27:B58" si="2">$M$29+B26</f>
        <v>0.5</v>
      </c>
      <c r="C27" s="2">
        <f t="shared" si="0"/>
        <v>-5.1511532812791798E-2</v>
      </c>
      <c r="D27" s="2">
        <f t="shared" si="1"/>
        <v>-5.1059549872593014E-2</v>
      </c>
      <c r="E27" s="2">
        <f>E26+1/2*(D26+C26)</f>
        <v>2.9482644585814737</v>
      </c>
      <c r="F27" s="2">
        <f>0.0009*B27^2-0.06*SQRT(3)*B27+3</f>
        <v>2.9482634757729338</v>
      </c>
      <c r="G27" s="2">
        <f t="shared" ref="G27:G90" si="3">ABS(E27-F27)</f>
        <v>9.8280853988441663E-7</v>
      </c>
      <c r="L27" s="11" t="s">
        <v>16</v>
      </c>
      <c r="M27" s="10"/>
    </row>
    <row r="28" spans="1:13" x14ac:dyDescent="0.25">
      <c r="A28" s="2">
        <v>2</v>
      </c>
      <c r="B28" s="2">
        <f t="shared" si="2"/>
        <v>1</v>
      </c>
      <c r="C28" s="2">
        <f t="shared" si="0"/>
        <v>-5.1061541550514344E-2</v>
      </c>
      <c r="D28" s="2">
        <f t="shared" si="1"/>
        <v>-5.0609540979141866E-2</v>
      </c>
      <c r="E28" s="2">
        <f t="shared" ref="E28:E38" si="4">E27+1/2*(D27+C27)</f>
        <v>2.8969789172387812</v>
      </c>
      <c r="F28" s="2">
        <f t="shared" ref="F28:F90" si="5">0.0009*B28^2-0.06*SQRT(3)*B28+3</f>
        <v>2.8969769515458674</v>
      </c>
      <c r="G28" s="2">
        <f t="shared" si="3"/>
        <v>1.9656929137745749E-6</v>
      </c>
      <c r="L28" s="11" t="s">
        <v>4</v>
      </c>
      <c r="M28" s="10"/>
    </row>
    <row r="29" spans="1:13" x14ac:dyDescent="0.25">
      <c r="A29" s="2">
        <v>3</v>
      </c>
      <c r="B29" s="2">
        <f t="shared" si="2"/>
        <v>1.5</v>
      </c>
      <c r="C29" s="2">
        <f t="shared" si="0"/>
        <v>-5.0611550444306264E-2</v>
      </c>
      <c r="D29" s="2">
        <f t="shared" si="1"/>
        <v>-5.0159531925414558E-2</v>
      </c>
      <c r="E29" s="2">
        <f t="shared" si="4"/>
        <v>2.8461433759739529</v>
      </c>
      <c r="F29" s="2">
        <f t="shared" si="5"/>
        <v>2.8461404273188009</v>
      </c>
      <c r="G29" s="2">
        <f t="shared" si="3"/>
        <v>2.9486551520463422E-6</v>
      </c>
      <c r="L29" s="11" t="s">
        <v>5</v>
      </c>
      <c r="M29" s="10">
        <v>0.5</v>
      </c>
    </row>
    <row r="30" spans="1:13" x14ac:dyDescent="0.25">
      <c r="A30" s="2">
        <v>4</v>
      </c>
      <c r="B30" s="2">
        <f t="shared" si="2"/>
        <v>2</v>
      </c>
      <c r="C30" s="2">
        <f t="shared" si="0"/>
        <v>-5.0161559498386646E-2</v>
      </c>
      <c r="D30" s="2">
        <f t="shared" si="1"/>
        <v>-4.9709522707039093E-2</v>
      </c>
      <c r="E30" s="2">
        <f t="shared" si="4"/>
        <v>2.7957578347890926</v>
      </c>
      <c r="F30" s="2">
        <f t="shared" si="5"/>
        <v>2.7957539030917347</v>
      </c>
      <c r="G30" s="2">
        <f t="shared" si="3"/>
        <v>3.9316973579062164E-6</v>
      </c>
      <c r="L30" s="11" t="s">
        <v>6</v>
      </c>
      <c r="M30" s="10">
        <v>0.06</v>
      </c>
    </row>
    <row r="31" spans="1:13" x14ac:dyDescent="0.25">
      <c r="A31" s="2">
        <v>5</v>
      </c>
      <c r="B31" s="2">
        <f t="shared" si="2"/>
        <v>2.5</v>
      </c>
      <c r="C31" s="2">
        <f t="shared" si="0"/>
        <v>-4.9711568717128021E-2</v>
      </c>
      <c r="D31" s="2">
        <f t="shared" si="1"/>
        <v>-4.9259513319483035E-2</v>
      </c>
      <c r="E31" s="2">
        <f t="shared" si="4"/>
        <v>2.7458222936863796</v>
      </c>
      <c r="F31" s="2">
        <f t="shared" si="5"/>
        <v>2.7458173788646683</v>
      </c>
      <c r="G31" s="2">
        <f t="shared" si="3"/>
        <v>4.9148217113881287E-6</v>
      </c>
    </row>
    <row r="32" spans="1:13" x14ac:dyDescent="0.25">
      <c r="A32" s="2">
        <v>6</v>
      </c>
      <c r="B32" s="2">
        <f t="shared" si="2"/>
        <v>3</v>
      </c>
      <c r="C32" s="2">
        <f t="shared" si="0"/>
        <v>-4.9261578105063451E-2</v>
      </c>
      <c r="D32" s="2">
        <f t="shared" si="1"/>
        <v>-4.8809503758046026E-2</v>
      </c>
      <c r="E32" s="2">
        <f t="shared" si="4"/>
        <v>2.6963367526680742</v>
      </c>
      <c r="F32" s="2">
        <f t="shared" si="5"/>
        <v>2.6963308546376021</v>
      </c>
      <c r="G32" s="2">
        <f t="shared" si="3"/>
        <v>5.8980304720179788E-6</v>
      </c>
    </row>
    <row r="33" spans="1:7" x14ac:dyDescent="0.25">
      <c r="A33" s="2">
        <v>7</v>
      </c>
      <c r="B33" s="2">
        <f t="shared" si="2"/>
        <v>3.5</v>
      </c>
      <c r="C33" s="2">
        <f t="shared" si="0"/>
        <v>-4.8811587666893884E-2</v>
      </c>
      <c r="D33" s="2">
        <f t="shared" si="1"/>
        <v>-4.8359494017851994E-2</v>
      </c>
      <c r="E33" s="2">
        <f t="shared" si="4"/>
        <v>2.6473012117365196</v>
      </c>
      <c r="F33" s="2">
        <f t="shared" si="5"/>
        <v>2.6472943304105359</v>
      </c>
      <c r="G33" s="2">
        <f t="shared" si="3"/>
        <v>6.8813259836986163E-6</v>
      </c>
    </row>
    <row r="34" spans="1:7" hidden="1" x14ac:dyDescent="0.25">
      <c r="A34" s="2">
        <v>8</v>
      </c>
      <c r="B34" s="2">
        <f t="shared" si="2"/>
        <v>4</v>
      </c>
      <c r="C34" s="2">
        <f t="shared" si="0"/>
        <v>-4.8361597407496085E-2</v>
      </c>
      <c r="D34" s="2">
        <f t="shared" si="1"/>
        <v>-4.7909484093840805E-2</v>
      </c>
      <c r="E34" s="2">
        <f t="shared" si="4"/>
        <v>2.5987156708941468</v>
      </c>
      <c r="F34" s="2">
        <f t="shared" si="5"/>
        <v>2.5987078061834694</v>
      </c>
      <c r="G34" s="2">
        <f t="shared" si="3"/>
        <v>7.8647106773743758E-6</v>
      </c>
    </row>
    <row r="35" spans="1:7" x14ac:dyDescent="0.25">
      <c r="A35" s="2">
        <v>9</v>
      </c>
      <c r="B35" s="2">
        <f t="shared" si="2"/>
        <v>4.5</v>
      </c>
      <c r="C35" s="2">
        <f t="shared" si="0"/>
        <v>-4.7911607331930853E-2</v>
      </c>
      <c r="D35" s="2">
        <f t="shared" si="1"/>
        <v>-4.7459473980759545E-2</v>
      </c>
      <c r="E35" s="2">
        <f t="shared" si="4"/>
        <v>2.5505801301434783</v>
      </c>
      <c r="F35" s="2">
        <f t="shared" si="5"/>
        <v>2.5505712819564033</v>
      </c>
      <c r="G35" s="2">
        <f t="shared" si="3"/>
        <v>8.8481870750278802E-6</v>
      </c>
    </row>
    <row r="36" spans="1:7" x14ac:dyDescent="0.25">
      <c r="A36" s="2">
        <v>10</v>
      </c>
      <c r="B36" s="2">
        <f t="shared" si="2"/>
        <v>5</v>
      </c>
      <c r="C36" s="2">
        <f t="shared" si="0"/>
        <v>-4.7461617445451854E-2</v>
      </c>
      <c r="D36" s="2">
        <f t="shared" si="1"/>
        <v>-4.7009463673153229E-2</v>
      </c>
      <c r="E36" s="2">
        <f t="shared" si="4"/>
        <v>2.5028945894871333</v>
      </c>
      <c r="F36" s="2">
        <f t="shared" si="5"/>
        <v>2.5028847577293369</v>
      </c>
      <c r="G36" s="2">
        <f t="shared" si="3"/>
        <v>9.8317577963413783E-6</v>
      </c>
    </row>
    <row r="37" spans="1:7" x14ac:dyDescent="0.25">
      <c r="A37" s="2">
        <v>11</v>
      </c>
      <c r="B37" s="2">
        <f t="shared" si="2"/>
        <v>5.5</v>
      </c>
      <c r="C37" s="2">
        <f t="shared" si="0"/>
        <v>-4.7011627753514848E-2</v>
      </c>
      <c r="D37" s="2">
        <f t="shared" si="1"/>
        <v>-4.6559453165354987E-2</v>
      </c>
      <c r="E37" s="2">
        <f t="shared" si="4"/>
        <v>2.4556590489278309</v>
      </c>
      <c r="F37" s="2">
        <f t="shared" si="5"/>
        <v>2.4556482335022705</v>
      </c>
      <c r="G37" s="2">
        <f t="shared" si="3"/>
        <v>1.0815425560473102E-5</v>
      </c>
    </row>
    <row r="38" spans="1:7" x14ac:dyDescent="0.25">
      <c r="A38" s="2">
        <v>12</v>
      </c>
      <c r="B38" s="2">
        <f t="shared" si="2"/>
        <v>6</v>
      </c>
      <c r="C38" s="2">
        <f t="shared" si="0"/>
        <v>-4.6561638261787532E-2</v>
      </c>
      <c r="D38" s="2">
        <f t="shared" si="1"/>
        <v>-4.6109442451475677E-2</v>
      </c>
      <c r="E38" s="2">
        <f t="shared" si="4"/>
        <v>2.4088735084683961</v>
      </c>
      <c r="F38" s="2">
        <f t="shared" si="5"/>
        <v>2.4088617092752043</v>
      </c>
      <c r="G38" s="2">
        <f t="shared" si="3"/>
        <v>1.1799193191830426E-5</v>
      </c>
    </row>
    <row r="39" spans="1:7" x14ac:dyDescent="0.25">
      <c r="A39" s="2">
        <v>13</v>
      </c>
      <c r="B39" s="2">
        <f t="shared" si="2"/>
        <v>6.5</v>
      </c>
      <c r="C39" s="2">
        <f t="shared" si="0"/>
        <v>-4.6111648976159894E-2</v>
      </c>
      <c r="D39" s="2">
        <f t="shared" si="1"/>
        <v>-4.565943152539291E-2</v>
      </c>
      <c r="E39" s="2">
        <f t="shared" ref="E39:E83" si="6">E38+1/2*(D38+C38)</f>
        <v>2.3625379681117646</v>
      </c>
      <c r="F39" s="2">
        <f t="shared" si="5"/>
        <v>2.3625251850481379</v>
      </c>
      <c r="G39" s="2">
        <f t="shared" si="3"/>
        <v>1.2783063626731206E-5</v>
      </c>
    </row>
    <row r="40" spans="1:7" x14ac:dyDescent="0.25">
      <c r="A40" s="2">
        <v>14</v>
      </c>
      <c r="B40" s="2">
        <f t="shared" si="2"/>
        <v>7</v>
      </c>
      <c r="C40" s="2">
        <f t="shared" si="0"/>
        <v>-4.5661659902755281E-2</v>
      </c>
      <c r="D40" s="2">
        <f t="shared" si="1"/>
        <v>-4.5209420380739343E-2</v>
      </c>
      <c r="E40" s="2">
        <f t="shared" si="6"/>
        <v>2.3166524278609884</v>
      </c>
      <c r="F40" s="2">
        <f t="shared" si="5"/>
        <v>2.3166386608210718</v>
      </c>
      <c r="G40" s="2">
        <f t="shared" si="3"/>
        <v>1.3767039916512402E-5</v>
      </c>
    </row>
    <row r="41" spans="1:7" x14ac:dyDescent="0.25">
      <c r="A41" s="2">
        <v>15</v>
      </c>
      <c r="B41" s="2">
        <f t="shared" si="2"/>
        <v>7.5</v>
      </c>
      <c r="C41" s="2">
        <f t="shared" si="0"/>
        <v>-4.5211671047941999E-2</v>
      </c>
      <c r="D41" s="2">
        <f t="shared" si="1"/>
        <v>-4.4759409010890316E-2</v>
      </c>
      <c r="E41" s="2">
        <f t="shared" si="6"/>
        <v>2.2712168877192411</v>
      </c>
      <c r="F41" s="2">
        <f t="shared" si="5"/>
        <v>2.2712021365940052</v>
      </c>
      <c r="G41" s="2">
        <f t="shared" si="3"/>
        <v>1.4751125235967777E-5</v>
      </c>
    </row>
    <row r="42" spans="1:7" x14ac:dyDescent="0.25">
      <c r="A42" s="2">
        <v>16</v>
      </c>
      <c r="B42" s="2">
        <f t="shared" si="2"/>
        <v>8</v>
      </c>
      <c r="C42" s="2">
        <f t="shared" si="0"/>
        <v>-4.4761682418345744E-2</v>
      </c>
      <c r="D42" s="2">
        <f t="shared" si="1"/>
        <v>-4.4309397408950749E-2</v>
      </c>
      <c r="E42" s="2">
        <f t="shared" si="6"/>
        <v>2.2262313476898248</v>
      </c>
      <c r="F42" s="2">
        <f t="shared" si="5"/>
        <v>2.2262156123669392</v>
      </c>
      <c r="G42" s="2">
        <f t="shared" si="3"/>
        <v>1.5735322885568337E-5</v>
      </c>
    </row>
    <row r="43" spans="1:7" x14ac:dyDescent="0.25">
      <c r="A43" s="2">
        <v>17</v>
      </c>
      <c r="B43" s="2">
        <f t="shared" si="2"/>
        <v>8.5</v>
      </c>
      <c r="C43" s="2">
        <f t="shared" si="0"/>
        <v>-4.4311694020862692E-2</v>
      </c>
      <c r="D43" s="2">
        <f t="shared" si="1"/>
        <v>-4.3859385567741174E-2</v>
      </c>
      <c r="E43" s="2">
        <f t="shared" si="6"/>
        <v>2.1816958077761766</v>
      </c>
      <c r="F43" s="2">
        <f t="shared" si="5"/>
        <v>2.1816790881398727</v>
      </c>
      <c r="G43" s="2">
        <f t="shared" si="3"/>
        <v>1.6719636303896834E-5</v>
      </c>
    </row>
    <row r="44" spans="1:7" x14ac:dyDescent="0.25">
      <c r="A44" s="2">
        <v>18</v>
      </c>
      <c r="B44" s="2">
        <f t="shared" si="2"/>
        <v>9</v>
      </c>
      <c r="C44" s="2">
        <f t="shared" si="0"/>
        <v>-4.3861705862673503E-2</v>
      </c>
      <c r="D44" s="2">
        <f t="shared" si="1"/>
        <v>-4.3409373479782923E-2</v>
      </c>
      <c r="E44" s="2">
        <f t="shared" si="6"/>
        <v>2.1376102679818745</v>
      </c>
      <c r="F44" s="2">
        <f t="shared" si="5"/>
        <v>2.1375925639128064</v>
      </c>
      <c r="G44" s="2">
        <f t="shared" si="3"/>
        <v>1.7704069068091854E-5</v>
      </c>
    </row>
    <row r="45" spans="1:7" x14ac:dyDescent="0.25">
      <c r="A45" s="2">
        <v>19</v>
      </c>
      <c r="B45" s="2">
        <f t="shared" si="2"/>
        <v>9.5</v>
      </c>
      <c r="C45" s="2">
        <f t="shared" si="0"/>
        <v>-4.3411717951258068E-2</v>
      </c>
      <c r="D45" s="2">
        <f t="shared" si="1"/>
        <v>-4.2959361137282402E-2</v>
      </c>
      <c r="E45" s="2">
        <f t="shared" si="6"/>
        <v>2.0939747283106462</v>
      </c>
      <c r="F45" s="2">
        <f t="shared" si="5"/>
        <v>2.09395603968574</v>
      </c>
      <c r="G45" s="2">
        <f t="shared" si="3"/>
        <v>1.8688624906282314E-5</v>
      </c>
    </row>
    <row r="46" spans="1:7" x14ac:dyDescent="0.25">
      <c r="A46" s="2">
        <v>20</v>
      </c>
      <c r="B46" s="2">
        <f t="shared" si="2"/>
        <v>10</v>
      </c>
      <c r="C46" s="2">
        <f t="shared" si="0"/>
        <v>-4.2961730294411304E-2</v>
      </c>
      <c r="D46" s="2">
        <f t="shared" si="1"/>
        <v>-4.2509348532114292E-2</v>
      </c>
      <c r="E46" s="2">
        <f t="shared" si="6"/>
        <v>2.0507891887663758</v>
      </c>
      <c r="F46" s="2">
        <f t="shared" si="5"/>
        <v>2.0507695154586738</v>
      </c>
      <c r="G46" s="2">
        <f t="shared" si="3"/>
        <v>1.9673307702028353E-5</v>
      </c>
    </row>
    <row r="47" spans="1:7" x14ac:dyDescent="0.25">
      <c r="A47" s="2">
        <v>21</v>
      </c>
      <c r="B47" s="2">
        <f t="shared" si="2"/>
        <v>10.5</v>
      </c>
      <c r="C47" s="2">
        <f t="shared" si="0"/>
        <v>-4.2511742900259941E-2</v>
      </c>
      <c r="D47" s="2">
        <f t="shared" si="1"/>
        <v>-4.205933565580379E-2</v>
      </c>
      <c r="E47" s="2">
        <f t="shared" si="6"/>
        <v>2.0080536493531129</v>
      </c>
      <c r="F47" s="2">
        <f t="shared" si="5"/>
        <v>2.0080329912316075</v>
      </c>
      <c r="G47" s="2">
        <f t="shared" si="3"/>
        <v>2.0658121505423566E-5</v>
      </c>
    </row>
    <row r="48" spans="1:7" x14ac:dyDescent="0.25">
      <c r="A48" s="2">
        <v>22</v>
      </c>
      <c r="B48" s="2">
        <f t="shared" si="2"/>
        <v>11</v>
      </c>
      <c r="C48" s="2">
        <f t="shared" si="0"/>
        <v>-4.2061755777280302E-2</v>
      </c>
      <c r="D48" s="2">
        <f t="shared" si="1"/>
        <v>-4.1609322499507488E-2</v>
      </c>
      <c r="E48" s="2">
        <f t="shared" si="6"/>
        <v>1.965768110075081</v>
      </c>
      <c r="F48" s="2">
        <f t="shared" si="5"/>
        <v>1.965746467004541</v>
      </c>
      <c r="G48" s="2">
        <f t="shared" si="3"/>
        <v>2.1643070539978382E-5</v>
      </c>
    </row>
    <row r="49" spans="1:7" x14ac:dyDescent="0.25">
      <c r="A49" s="2">
        <v>23</v>
      </c>
      <c r="B49" s="2">
        <f t="shared" si="2"/>
        <v>11.5</v>
      </c>
      <c r="C49" s="2">
        <f t="shared" si="0"/>
        <v>-4.1611768934317346E-2</v>
      </c>
      <c r="D49" s="2">
        <f t="shared" si="1"/>
        <v>-4.1159309053993273E-2</v>
      </c>
      <c r="E49" s="2">
        <f t="shared" si="6"/>
        <v>1.923932570936687</v>
      </c>
      <c r="F49" s="2">
        <f t="shared" si="5"/>
        <v>1.9239099427774748</v>
      </c>
      <c r="G49" s="2">
        <f t="shared" si="3"/>
        <v>2.2628159212167986E-5</v>
      </c>
    </row>
    <row r="50" spans="1:7" x14ac:dyDescent="0.25">
      <c r="A50" s="2">
        <v>24</v>
      </c>
      <c r="B50" s="2">
        <f t="shared" si="2"/>
        <v>12</v>
      </c>
      <c r="C50" s="2">
        <f t="shared" si="0"/>
        <v>-4.116178238060493E-2</v>
      </c>
      <c r="D50" s="2">
        <f t="shared" si="1"/>
        <v>-4.0709295309618587E-2</v>
      </c>
      <c r="E50" s="2">
        <f t="shared" si="6"/>
        <v>1.8825470319425317</v>
      </c>
      <c r="F50" s="2">
        <f t="shared" si="5"/>
        <v>1.8825234185504085</v>
      </c>
      <c r="G50" s="2">
        <f t="shared" si="3"/>
        <v>2.3613392123200683E-5</v>
      </c>
    </row>
    <row r="51" spans="1:7" x14ac:dyDescent="0.25">
      <c r="A51" s="2">
        <v>25</v>
      </c>
      <c r="B51" s="2">
        <f t="shared" si="2"/>
        <v>12.5</v>
      </c>
      <c r="C51" s="2">
        <f t="shared" si="0"/>
        <v>-4.0711796125787396E-2</v>
      </c>
      <c r="D51" s="2">
        <f t="shared" si="1"/>
        <v>-4.0259281256307455E-2</v>
      </c>
      <c r="E51" s="2">
        <f t="shared" si="6"/>
        <v>1.8416114930974199</v>
      </c>
      <c r="F51" s="2">
        <f t="shared" si="5"/>
        <v>1.8415868943233422</v>
      </c>
      <c r="G51" s="2">
        <f t="shared" si="3"/>
        <v>2.4598774077677632E-5</v>
      </c>
    </row>
    <row r="52" spans="1:7" x14ac:dyDescent="0.25">
      <c r="A52" s="2">
        <v>26</v>
      </c>
      <c r="B52" s="2">
        <f t="shared" si="2"/>
        <v>13</v>
      </c>
      <c r="C52" s="2">
        <f t="shared" si="0"/>
        <v>-4.0261810179942667E-2</v>
      </c>
      <c r="D52" s="2">
        <f t="shared" si="1"/>
        <v>-3.9809266883525839E-2</v>
      </c>
      <c r="E52" s="2">
        <f t="shared" si="6"/>
        <v>1.8011259544063725</v>
      </c>
      <c r="F52" s="2">
        <f t="shared" si="5"/>
        <v>1.8011003700962758</v>
      </c>
      <c r="G52" s="2">
        <f t="shared" si="3"/>
        <v>2.5584310096693486E-5</v>
      </c>
    </row>
    <row r="53" spans="1:7" x14ac:dyDescent="0.25">
      <c r="A53" s="2">
        <v>27</v>
      </c>
      <c r="B53" s="2">
        <f t="shared" si="2"/>
        <v>13.5</v>
      </c>
      <c r="C53" s="2">
        <f t="shared" si="0"/>
        <v>-3.9811824553606864E-2</v>
      </c>
      <c r="D53" s="2">
        <f t="shared" si="1"/>
        <v>-3.9359252180255259E-2</v>
      </c>
      <c r="E53" s="2">
        <f t="shared" si="6"/>
        <v>1.7610904158746381</v>
      </c>
      <c r="F53" s="2">
        <f t="shared" si="5"/>
        <v>1.7610638458692096</v>
      </c>
      <c r="G53" s="2">
        <f t="shared" si="3"/>
        <v>2.6570005428494525E-5</v>
      </c>
    </row>
    <row r="54" spans="1:7" x14ac:dyDescent="0.25">
      <c r="A54" s="2">
        <v>28</v>
      </c>
      <c r="B54" s="2">
        <f t="shared" si="2"/>
        <v>14</v>
      </c>
      <c r="C54" s="2">
        <f t="shared" si="0"/>
        <v>-3.9361839257800652E-2</v>
      </c>
      <c r="D54" s="2">
        <f t="shared" si="1"/>
        <v>-3.8909237134964691E-2</v>
      </c>
      <c r="E54" s="2">
        <f t="shared" si="6"/>
        <v>1.7215048775077071</v>
      </c>
      <c r="F54" s="2">
        <f t="shared" si="5"/>
        <v>1.7214773216421433</v>
      </c>
      <c r="G54" s="2">
        <f t="shared" si="3"/>
        <v>2.7555865563799742E-5</v>
      </c>
    </row>
    <row r="55" spans="1:7" x14ac:dyDescent="0.25">
      <c r="A55" s="2">
        <v>29</v>
      </c>
      <c r="B55" s="2">
        <f t="shared" si="2"/>
        <v>14.5</v>
      </c>
      <c r="C55" s="2">
        <f t="shared" si="0"/>
        <v>-3.8911854304057421E-2</v>
      </c>
      <c r="D55" s="2">
        <f t="shared" si="1"/>
        <v>-3.8459221735580404E-2</v>
      </c>
      <c r="E55" s="2">
        <f t="shared" si="6"/>
        <v>1.6823693393113244</v>
      </c>
      <c r="F55" s="2">
        <f t="shared" si="5"/>
        <v>1.682340797415077</v>
      </c>
      <c r="G55" s="2">
        <f t="shared" si="3"/>
        <v>2.8541896247347154E-5</v>
      </c>
    </row>
    <row r="56" spans="1:7" x14ac:dyDescent="0.25">
      <c r="A56" s="2">
        <v>30</v>
      </c>
      <c r="B56" s="2">
        <f t="shared" si="2"/>
        <v>15</v>
      </c>
      <c r="C56" s="2">
        <f t="shared" si="0"/>
        <v>-3.8461869704453464E-2</v>
      </c>
      <c r="D56" s="2">
        <f t="shared" si="1"/>
        <v>-3.8009205969453598E-2</v>
      </c>
      <c r="E56" s="2">
        <f t="shared" si="6"/>
        <v>1.6436838012915054</v>
      </c>
      <c r="F56" s="2">
        <f t="shared" si="5"/>
        <v>1.6436542731880106</v>
      </c>
      <c r="G56" s="2">
        <f t="shared" si="3"/>
        <v>2.9528103494769198E-5</v>
      </c>
    </row>
    <row r="57" spans="1:7" x14ac:dyDescent="0.25">
      <c r="A57" s="2">
        <v>31</v>
      </c>
      <c r="B57" s="2">
        <f t="shared" si="2"/>
        <v>15.5</v>
      </c>
      <c r="C57" s="2">
        <f t="shared" si="0"/>
        <v>-3.8011885471640271E-2</v>
      </c>
      <c r="D57" s="2">
        <f t="shared" si="1"/>
        <v>-3.7559189823325803E-2</v>
      </c>
      <c r="E57" s="2">
        <f t="shared" si="6"/>
        <v>1.6054482634545519</v>
      </c>
      <c r="F57" s="2">
        <f t="shared" si="5"/>
        <v>1.6054177489609445</v>
      </c>
      <c r="G57" s="2">
        <f t="shared" si="3"/>
        <v>3.0514493607469717E-5</v>
      </c>
    </row>
    <row r="58" spans="1:7" x14ac:dyDescent="0.25">
      <c r="A58" s="2">
        <v>32</v>
      </c>
      <c r="B58" s="2">
        <f t="shared" si="2"/>
        <v>16</v>
      </c>
      <c r="C58" s="2">
        <f t="shared" ref="C58:C89" si="7">$M$29*-$M$30*SQRT(E58)</f>
        <v>-3.7561901618879227E-2</v>
      </c>
      <c r="D58" s="2">
        <f t="shared" ref="D58:D89" si="8">$M$29*(-$M$30*SQRT(E58+C58))</f>
        <v>-3.7109173283291705E-2</v>
      </c>
      <c r="E58" s="2">
        <f t="shared" si="6"/>
        <v>1.567662725807069</v>
      </c>
      <c r="F58" s="2">
        <f t="shared" si="5"/>
        <v>1.5676312247338779</v>
      </c>
      <c r="G58" s="2">
        <f t="shared" si="3"/>
        <v>3.1501073191053663E-5</v>
      </c>
    </row>
    <row r="59" spans="1:7" x14ac:dyDescent="0.25">
      <c r="A59" s="2">
        <v>33</v>
      </c>
      <c r="B59" s="2">
        <f t="shared" ref="B59:B90" si="9">$M$29+B58</f>
        <v>16.5</v>
      </c>
      <c r="C59" s="2">
        <f t="shared" si="7"/>
        <v>-3.7111918160078784E-2</v>
      </c>
      <c r="D59" s="2">
        <f t="shared" si="8"/>
        <v>-3.6659156334759184E-2</v>
      </c>
      <c r="E59" s="2">
        <f t="shared" si="6"/>
        <v>1.5303271883559835</v>
      </c>
      <c r="F59" s="2">
        <f t="shared" si="5"/>
        <v>1.5302947005068117</v>
      </c>
      <c r="G59" s="2">
        <f t="shared" si="3"/>
        <v>3.2487849171758398E-5</v>
      </c>
    </row>
    <row r="60" spans="1:7" x14ac:dyDescent="0.25">
      <c r="A60" s="2">
        <v>34</v>
      </c>
      <c r="B60" s="2">
        <f t="shared" si="9"/>
        <v>17</v>
      </c>
      <c r="C60" s="2">
        <f t="shared" si="7"/>
        <v>-3.6661935109834398E-2</v>
      </c>
      <c r="D60" s="2">
        <f t="shared" si="8"/>
        <v>-3.6209138962406399E-2</v>
      </c>
      <c r="E60" s="2">
        <f t="shared" si="6"/>
        <v>1.4934416511085644</v>
      </c>
      <c r="F60" s="2">
        <f t="shared" si="5"/>
        <v>1.4934081762797453</v>
      </c>
      <c r="G60" s="2">
        <f t="shared" si="3"/>
        <v>3.3474828819102243E-5</v>
      </c>
    </row>
    <row r="61" spans="1:7" x14ac:dyDescent="0.25">
      <c r="A61" s="2">
        <v>35</v>
      </c>
      <c r="B61" s="2">
        <f t="shared" si="9"/>
        <v>17.5</v>
      </c>
      <c r="C61" s="2">
        <f t="shared" si="7"/>
        <v>-3.6211952483471525E-2</v>
      </c>
      <c r="D61" s="2">
        <f t="shared" si="8"/>
        <v>-3.5759121150135603E-2</v>
      </c>
      <c r="E61" s="2">
        <f t="shared" si="6"/>
        <v>1.457006114072444</v>
      </c>
      <c r="F61" s="2">
        <f t="shared" si="5"/>
        <v>1.456971652052679</v>
      </c>
      <c r="G61" s="2">
        <f t="shared" si="3"/>
        <v>3.4462019764980312E-5</v>
      </c>
    </row>
    <row r="62" spans="1:7" x14ac:dyDescent="0.25">
      <c r="A62" s="2">
        <v>36</v>
      </c>
      <c r="B62" s="2">
        <f t="shared" si="9"/>
        <v>18</v>
      </c>
      <c r="C62" s="2">
        <f t="shared" si="7"/>
        <v>-3.5761970297091807E-2</v>
      </c>
      <c r="D62" s="2">
        <f t="shared" si="8"/>
        <v>-3.5309102881023381E-2</v>
      </c>
      <c r="E62" s="2">
        <f t="shared" si="6"/>
        <v>1.4210205772556403</v>
      </c>
      <c r="F62" s="2">
        <f t="shared" si="5"/>
        <v>1.4209851278256127</v>
      </c>
      <c r="G62" s="2">
        <f t="shared" si="3"/>
        <v>3.5449430027645334E-5</v>
      </c>
    </row>
    <row r="63" spans="1:7" x14ac:dyDescent="0.25">
      <c r="A63" s="2">
        <v>37</v>
      </c>
      <c r="B63" s="2">
        <f t="shared" si="9"/>
        <v>18.5</v>
      </c>
      <c r="C63" s="2">
        <f t="shared" si="7"/>
        <v>-3.5311988567622812E-2</v>
      </c>
      <c r="D63" s="2">
        <f t="shared" si="8"/>
        <v>-3.4859084137267064E-2</v>
      </c>
      <c r="E63" s="2">
        <f t="shared" si="6"/>
        <v>1.3854850406665828</v>
      </c>
      <c r="F63" s="2">
        <f t="shared" si="5"/>
        <v>1.3854486035985465</v>
      </c>
      <c r="G63" s="2">
        <f t="shared" si="3"/>
        <v>3.6437068036354603E-5</v>
      </c>
    </row>
    <row r="64" spans="1:7" x14ac:dyDescent="0.25">
      <c r="A64" s="2">
        <v>38</v>
      </c>
      <c r="B64" s="2">
        <f t="shared" si="9"/>
        <v>19</v>
      </c>
      <c r="C64" s="2">
        <f t="shared" si="7"/>
        <v>-3.4862007312871757E-2</v>
      </c>
      <c r="D64" s="2">
        <f t="shared" si="8"/>
        <v>-3.4409064900126816E-2</v>
      </c>
      <c r="E64" s="2">
        <f t="shared" si="6"/>
        <v>1.3503995043141379</v>
      </c>
      <c r="F64" s="2">
        <f t="shared" si="5"/>
        <v>1.3503620793714801</v>
      </c>
      <c r="G64" s="2">
        <f t="shared" si="3"/>
        <v>3.7424942657793281E-5</v>
      </c>
    </row>
    <row r="65" spans="1:7" x14ac:dyDescent="0.25">
      <c r="A65" s="2">
        <v>39</v>
      </c>
      <c r="B65" s="2">
        <f t="shared" si="9"/>
        <v>19.5</v>
      </c>
      <c r="C65" s="2">
        <f t="shared" si="7"/>
        <v>-3.4412026551583312E-2</v>
      </c>
      <c r="D65" s="2">
        <f t="shared" si="8"/>
        <v>-3.395904514986324E-2</v>
      </c>
      <c r="E65" s="2">
        <f t="shared" si="6"/>
        <v>1.3157639682076385</v>
      </c>
      <c r="F65" s="2">
        <f t="shared" si="5"/>
        <v>1.315725555144414</v>
      </c>
      <c r="G65" s="2">
        <f t="shared" si="3"/>
        <v>3.8413063224496113E-5</v>
      </c>
    </row>
    <row r="66" spans="1:7" x14ac:dyDescent="0.25">
      <c r="A66" s="2">
        <v>40</v>
      </c>
      <c r="B66" s="2">
        <f t="shared" si="9"/>
        <v>20</v>
      </c>
      <c r="C66" s="2">
        <f t="shared" si="7"/>
        <v>-3.3962046303502143E-2</v>
      </c>
      <c r="D66" s="2">
        <f t="shared" si="8"/>
        <v>-3.3509024865669722E-2</v>
      </c>
      <c r="E66" s="2">
        <f t="shared" si="6"/>
        <v>1.2815784323569153</v>
      </c>
      <c r="F66" s="2">
        <f t="shared" si="5"/>
        <v>1.2815390309173473</v>
      </c>
      <c r="G66" s="2">
        <f t="shared" si="3"/>
        <v>3.9401439567932073E-5</v>
      </c>
    </row>
    <row r="67" spans="1:7" x14ac:dyDescent="0.25">
      <c r="A67" s="2">
        <v>41</v>
      </c>
      <c r="B67" s="2">
        <f t="shared" si="9"/>
        <v>20.5</v>
      </c>
      <c r="C67" s="2">
        <f t="shared" si="7"/>
        <v>-3.3512066589440531E-2</v>
      </c>
      <c r="D67" s="2">
        <f t="shared" si="8"/>
        <v>-3.3059004025599435E-2</v>
      </c>
      <c r="E67" s="2">
        <f t="shared" si="6"/>
        <v>1.2478428967723294</v>
      </c>
      <c r="F67" s="2">
        <f t="shared" si="5"/>
        <v>1.2478025066902814</v>
      </c>
      <c r="G67" s="2">
        <f t="shared" si="3"/>
        <v>4.0390082048036291E-5</v>
      </c>
    </row>
    <row r="68" spans="1:7" x14ac:dyDescent="0.25">
      <c r="A68" s="2">
        <v>42</v>
      </c>
      <c r="B68" s="2">
        <f t="shared" si="9"/>
        <v>21</v>
      </c>
      <c r="C68" s="2">
        <f t="shared" si="7"/>
        <v>-3.3062087431351458E-2</v>
      </c>
      <c r="D68" s="2">
        <f t="shared" si="8"/>
        <v>-3.2608982606486085E-2</v>
      </c>
      <c r="E68" s="2">
        <f t="shared" si="6"/>
        <v>1.2145573614648093</v>
      </c>
      <c r="F68" s="2">
        <f t="shared" si="5"/>
        <v>1.2145159824632148</v>
      </c>
      <c r="G68" s="2">
        <f t="shared" si="3"/>
        <v>4.1379001594510356E-5</v>
      </c>
    </row>
    <row r="69" spans="1:7" x14ac:dyDescent="0.25">
      <c r="A69" s="2">
        <v>43</v>
      </c>
      <c r="B69" s="2">
        <f t="shared" si="9"/>
        <v>21.5</v>
      </c>
      <c r="C69" s="2">
        <f t="shared" si="7"/>
        <v>-3.2612108852407895E-2</v>
      </c>
      <c r="D69" s="2">
        <f t="shared" si="8"/>
        <v>-3.2158960583858032E-2</v>
      </c>
      <c r="E69" s="2">
        <f t="shared" si="6"/>
        <v>1.1817218264458906</v>
      </c>
      <c r="F69" s="2">
        <f t="shared" si="5"/>
        <v>1.1816794582361485</v>
      </c>
      <c r="G69" s="2">
        <f t="shared" si="3"/>
        <v>4.2368209742127405E-5</v>
      </c>
    </row>
    <row r="70" spans="1:7" x14ac:dyDescent="0.25">
      <c r="A70" s="2">
        <v>44</v>
      </c>
      <c r="B70" s="2">
        <f t="shared" si="9"/>
        <v>22</v>
      </c>
      <c r="C70" s="2">
        <f t="shared" si="7"/>
        <v>-3.216213087708869E-2</v>
      </c>
      <c r="D70" s="2">
        <f t="shared" si="8"/>
        <v>-3.1708937931845052E-2</v>
      </c>
      <c r="E70" s="2">
        <f t="shared" si="6"/>
        <v>1.1493362917277576</v>
      </c>
      <c r="F70" s="2">
        <f t="shared" si="5"/>
        <v>1.1492929340090821</v>
      </c>
      <c r="G70" s="2">
        <f t="shared" si="3"/>
        <v>4.3357718675585133E-5</v>
      </c>
    </row>
    <row r="71" spans="1:7" x14ac:dyDescent="0.25">
      <c r="A71" s="2">
        <v>45</v>
      </c>
      <c r="B71" s="2">
        <f t="shared" si="9"/>
        <v>22.5</v>
      </c>
      <c r="C71" s="2">
        <f t="shared" si="7"/>
        <v>-3.1712153531271915E-2</v>
      </c>
      <c r="D71" s="2">
        <f t="shared" si="8"/>
        <v>-3.1258914623076998E-2</v>
      </c>
      <c r="E71" s="2">
        <f t="shared" si="6"/>
        <v>1.1174007573232907</v>
      </c>
      <c r="F71" s="2">
        <f t="shared" si="5"/>
        <v>1.1173564097820159</v>
      </c>
      <c r="G71" s="2">
        <f t="shared" si="3"/>
        <v>4.4347541274802893E-5</v>
      </c>
    </row>
    <row r="72" spans="1:7" x14ac:dyDescent="0.25">
      <c r="A72" s="2">
        <v>46</v>
      </c>
      <c r="B72" s="2">
        <f t="shared" si="9"/>
        <v>23</v>
      </c>
      <c r="C72" s="2">
        <f t="shared" si="7"/>
        <v>-3.1262176842336238E-2</v>
      </c>
      <c r="D72" s="2">
        <f t="shared" si="8"/>
        <v>-3.0808890628573466E-2</v>
      </c>
      <c r="E72" s="2">
        <f t="shared" si="6"/>
        <v>1.0859152232461162</v>
      </c>
      <c r="F72" s="2">
        <f t="shared" si="5"/>
        <v>1.0858698855549498</v>
      </c>
      <c r="G72" s="2">
        <f t="shared" si="3"/>
        <v>4.5337691166436045E-5</v>
      </c>
    </row>
    <row r="73" spans="1:7" x14ac:dyDescent="0.25">
      <c r="A73" s="2">
        <v>47</v>
      </c>
      <c r="B73" s="2">
        <f t="shared" si="9"/>
        <v>23.5</v>
      </c>
      <c r="C73" s="2">
        <f t="shared" si="7"/>
        <v>-3.0812200839271369E-2</v>
      </c>
      <c r="D73" s="2">
        <f t="shared" si="8"/>
        <v>-3.0358865917623649E-2</v>
      </c>
      <c r="E73" s="2">
        <f t="shared" si="6"/>
        <v>1.0548796895106614</v>
      </c>
      <c r="F73" s="2">
        <f t="shared" si="5"/>
        <v>1.0548333613278833</v>
      </c>
      <c r="G73" s="2">
        <f t="shared" si="3"/>
        <v>4.6328182778054838E-5</v>
      </c>
    </row>
    <row r="74" spans="1:7" x14ac:dyDescent="0.25">
      <c r="A74" s="2">
        <v>48</v>
      </c>
      <c r="B74" s="2">
        <f t="shared" si="9"/>
        <v>24</v>
      </c>
      <c r="C74" s="2">
        <f t="shared" si="7"/>
        <v>-3.0362225552798203E-2</v>
      </c>
      <c r="D74" s="2">
        <f t="shared" si="8"/>
        <v>-2.9908840457655225E-2</v>
      </c>
      <c r="E74" s="2">
        <f t="shared" si="6"/>
        <v>1.0242941561322139</v>
      </c>
      <c r="F74" s="2">
        <f t="shared" si="5"/>
        <v>1.0242468371008171</v>
      </c>
      <c r="G74" s="2">
        <f t="shared" si="3"/>
        <v>4.7319031396764188E-5</v>
      </c>
    </row>
    <row r="75" spans="1:7" x14ac:dyDescent="0.25">
      <c r="A75" s="2">
        <v>49</v>
      </c>
      <c r="B75" s="2">
        <f t="shared" si="9"/>
        <v>24.5</v>
      </c>
      <c r="C75" s="2">
        <f t="shared" si="7"/>
        <v>-2.9912251015500126E-2</v>
      </c>
      <c r="D75" s="2">
        <f t="shared" si="8"/>
        <v>-2.945881421409114E-2</v>
      </c>
      <c r="E75" s="2">
        <f t="shared" si="6"/>
        <v>0.99415862312698711</v>
      </c>
      <c r="F75" s="2">
        <f t="shared" si="5"/>
        <v>0.99411031287375051</v>
      </c>
      <c r="G75" s="2">
        <f t="shared" si="3"/>
        <v>4.8310253236594214E-5</v>
      </c>
    </row>
    <row r="76" spans="1:7" x14ac:dyDescent="0.25">
      <c r="A76" s="2">
        <v>50</v>
      </c>
      <c r="B76" s="2">
        <f t="shared" si="9"/>
        <v>25</v>
      </c>
      <c r="C76" s="2">
        <f t="shared" si="7"/>
        <v>-2.9462277261966228E-2</v>
      </c>
      <c r="D76" s="2">
        <f t="shared" si="8"/>
        <v>-2.9008787150193002E-2</v>
      </c>
      <c r="E76" s="2">
        <f t="shared" si="6"/>
        <v>0.96447309051219143</v>
      </c>
      <c r="F76" s="2">
        <f t="shared" si="5"/>
        <v>0.96442378864668443</v>
      </c>
      <c r="G76" s="2">
        <f t="shared" si="3"/>
        <v>4.9301865507000997E-5</v>
      </c>
    </row>
    <row r="77" spans="1:7" x14ac:dyDescent="0.25">
      <c r="A77" s="2">
        <v>51</v>
      </c>
      <c r="B77" s="2">
        <f t="shared" si="9"/>
        <v>25.5</v>
      </c>
      <c r="C77" s="2">
        <f t="shared" si="7"/>
        <v>-2.9012304328948097E-2</v>
      </c>
      <c r="D77" s="2">
        <f t="shared" si="8"/>
        <v>-2.8558759226889517E-2</v>
      </c>
      <c r="E77" s="2">
        <f t="shared" si="6"/>
        <v>0.93523755830611177</v>
      </c>
      <c r="F77" s="2">
        <f t="shared" si="5"/>
        <v>0.93518726441961775</v>
      </c>
      <c r="G77" s="2">
        <f t="shared" si="3"/>
        <v>5.0293886494023887E-5</v>
      </c>
    </row>
    <row r="78" spans="1:7" x14ac:dyDescent="0.25">
      <c r="A78" s="2">
        <v>52</v>
      </c>
      <c r="B78" s="2">
        <f t="shared" si="9"/>
        <v>26</v>
      </c>
      <c r="C78" s="2">
        <f t="shared" si="7"/>
        <v>-2.8562332255531474E-2</v>
      </c>
      <c r="D78" s="2">
        <f t="shared" si="8"/>
        <v>-2.8108730402588364E-2</v>
      </c>
      <c r="E78" s="2">
        <f t="shared" si="6"/>
        <v>0.90645202652819301</v>
      </c>
      <c r="F78" s="2">
        <f t="shared" si="5"/>
        <v>0.90640074019255179</v>
      </c>
      <c r="G78" s="2">
        <f t="shared" si="3"/>
        <v>5.1286335641220759E-5</v>
      </c>
    </row>
    <row r="79" spans="1:7" x14ac:dyDescent="0.25">
      <c r="A79" s="2">
        <v>53</v>
      </c>
      <c r="B79" s="2">
        <f t="shared" si="9"/>
        <v>26.5</v>
      </c>
      <c r="C79" s="2">
        <f t="shared" si="7"/>
        <v>-2.811236108332453E-2</v>
      </c>
      <c r="D79" s="2">
        <f t="shared" si="8"/>
        <v>-2.7658700632969505E-2</v>
      </c>
      <c r="E79" s="2">
        <f t="shared" si="6"/>
        <v>0.87811649519913304</v>
      </c>
      <c r="F79" s="2">
        <f t="shared" si="5"/>
        <v>0.87806421596548567</v>
      </c>
      <c r="G79" s="2">
        <f t="shared" si="3"/>
        <v>5.227923364736764E-5</v>
      </c>
    </row>
    <row r="80" spans="1:7" x14ac:dyDescent="0.25">
      <c r="A80" s="2">
        <v>54</v>
      </c>
      <c r="B80" s="2">
        <f t="shared" si="9"/>
        <v>27</v>
      </c>
      <c r="C80" s="2">
        <f t="shared" si="7"/>
        <v>-2.766239085666471E-2</v>
      </c>
      <c r="D80" s="2">
        <f t="shared" si="8"/>
        <v>-2.7208669870757908E-2</v>
      </c>
      <c r="E80" s="2">
        <f t="shared" si="6"/>
        <v>0.850230964340986</v>
      </c>
      <c r="F80" s="2">
        <f t="shared" si="5"/>
        <v>0.85017769173841895</v>
      </c>
      <c r="G80" s="2">
        <f t="shared" si="3"/>
        <v>5.3272602567044913E-5</v>
      </c>
    </row>
    <row r="81" spans="1:7" x14ac:dyDescent="0.25">
      <c r="A81" s="2">
        <v>55</v>
      </c>
      <c r="B81" s="2">
        <f t="shared" si="9"/>
        <v>27.5</v>
      </c>
      <c r="C81" s="2">
        <f t="shared" si="7"/>
        <v>-2.7212421622846195E-2</v>
      </c>
      <c r="D81" s="2">
        <f t="shared" si="8"/>
        <v>-2.6758638065473093E-2</v>
      </c>
      <c r="E81" s="2">
        <f t="shared" si="6"/>
        <v>0.82279543397727473</v>
      </c>
      <c r="F81" s="2">
        <f t="shared" si="5"/>
        <v>0.82274116751135296</v>
      </c>
      <c r="G81" s="2">
        <f t="shared" si="3"/>
        <v>5.4266465921770646E-5</v>
      </c>
    </row>
    <row r="82" spans="1:7" x14ac:dyDescent="0.25">
      <c r="A82" s="2">
        <v>56</v>
      </c>
      <c r="B82" s="2">
        <f t="shared" si="9"/>
        <v>28</v>
      </c>
      <c r="C82" s="2">
        <f t="shared" si="7"/>
        <v>-2.6762453432370572E-2</v>
      </c>
      <c r="D82" s="2">
        <f t="shared" si="8"/>
        <v>-2.6308605163152796E-2</v>
      </c>
      <c r="E82" s="2">
        <f t="shared" si="6"/>
        <v>0.79580990413311503</v>
      </c>
      <c r="F82" s="2">
        <f t="shared" si="5"/>
        <v>0.79575464328428636</v>
      </c>
      <c r="G82" s="2">
        <f t="shared" si="3"/>
        <v>5.5260848828675435E-5</v>
      </c>
    </row>
    <row r="83" spans="1:7" x14ac:dyDescent="0.25">
      <c r="A83" s="2">
        <v>57</v>
      </c>
      <c r="B83" s="2">
        <f t="shared" si="9"/>
        <v>28.5</v>
      </c>
      <c r="C83" s="2">
        <f t="shared" si="7"/>
        <v>-2.6312486339223399E-2</v>
      </c>
      <c r="D83" s="2">
        <f t="shared" si="8"/>
        <v>-2.5858571106047543E-2</v>
      </c>
      <c r="E83" s="2">
        <f t="shared" si="6"/>
        <v>0.76927437483535333</v>
      </c>
      <c r="F83" s="2">
        <f t="shared" si="5"/>
        <v>0.76921811905722004</v>
      </c>
      <c r="G83" s="2">
        <f t="shared" si="3"/>
        <v>5.6255778133285084E-5</v>
      </c>
    </row>
    <row r="84" spans="1:7" x14ac:dyDescent="0.25">
      <c r="A84" s="2">
        <v>58</v>
      </c>
      <c r="B84" s="2">
        <f t="shared" si="9"/>
        <v>29</v>
      </c>
      <c r="C84" s="2">
        <f t="shared" si="7"/>
        <v>-2.5862520401179891E-2</v>
      </c>
      <c r="D84" s="2">
        <f t="shared" si="8"/>
        <v>-2.5408535832282506E-2</v>
      </c>
      <c r="E84" s="2">
        <f t="shared" ref="E84:E100" si="10">E83+1/2*(D83+C83)</f>
        <v>0.74318884611271785</v>
      </c>
      <c r="F84" s="2">
        <f t="shared" si="5"/>
        <v>0.74313159483015401</v>
      </c>
      <c r="G84" s="2">
        <f t="shared" si="3"/>
        <v>5.7251282563841599E-5</v>
      </c>
    </row>
    <row r="85" spans="1:7" x14ac:dyDescent="0.25">
      <c r="A85" s="2">
        <v>59</v>
      </c>
      <c r="B85" s="2">
        <f t="shared" si="9"/>
        <v>29.5</v>
      </c>
      <c r="C85" s="2">
        <f t="shared" si="7"/>
        <v>-2.5412555680143386E-2</v>
      </c>
      <c r="D85" s="2">
        <f t="shared" si="8"/>
        <v>-2.4958499275482469E-2</v>
      </c>
      <c r="E85" s="2">
        <f t="shared" si="10"/>
        <v>0.71755331799598665</v>
      </c>
      <c r="F85" s="2">
        <f t="shared" si="5"/>
        <v>0.71749507060308737</v>
      </c>
      <c r="G85" s="2">
        <f t="shared" si="3"/>
        <v>5.8247392899279937E-5</v>
      </c>
    </row>
    <row r="86" spans="1:7" x14ac:dyDescent="0.25">
      <c r="A86" s="2">
        <v>60</v>
      </c>
      <c r="B86" s="2">
        <f t="shared" si="9"/>
        <v>30</v>
      </c>
      <c r="C86" s="2">
        <f t="shared" si="7"/>
        <v>-2.4962592242520731E-2</v>
      </c>
      <c r="D86" s="2">
        <f t="shared" si="8"/>
        <v>-2.4508461364355121E-2</v>
      </c>
      <c r="E86" s="2">
        <f t="shared" si="10"/>
        <v>0.69236779051817376</v>
      </c>
      <c r="F86" s="2">
        <f t="shared" si="5"/>
        <v>0.69230854637602146</v>
      </c>
      <c r="G86" s="2">
        <f t="shared" si="3"/>
        <v>5.924414215230378E-5</v>
      </c>
    </row>
    <row r="87" spans="1:7" x14ac:dyDescent="0.25">
      <c r="A87" s="2">
        <v>61</v>
      </c>
      <c r="B87" s="2">
        <f t="shared" si="9"/>
        <v>30.5</v>
      </c>
      <c r="C87" s="2">
        <f t="shared" si="7"/>
        <v>-2.4512630159639382E-2</v>
      </c>
      <c r="D87" s="2">
        <f t="shared" si="8"/>
        <v>-2.4058422022227202E-2</v>
      </c>
      <c r="E87" s="2">
        <f t="shared" si="10"/>
        <v>0.66763226371473583</v>
      </c>
      <c r="F87" s="2">
        <f t="shared" si="5"/>
        <v>0.66757202214895495</v>
      </c>
      <c r="G87" s="2">
        <f t="shared" si="3"/>
        <v>6.0241565780883022E-5</v>
      </c>
    </row>
    <row r="88" spans="1:7" x14ac:dyDescent="0.25">
      <c r="A88" s="2">
        <v>62</v>
      </c>
      <c r="B88" s="2">
        <f t="shared" si="9"/>
        <v>31</v>
      </c>
      <c r="C88" s="2">
        <f t="shared" si="7"/>
        <v>-2.4062669508211725E-2</v>
      </c>
      <c r="D88" s="2">
        <f t="shared" si="8"/>
        <v>-2.3608381166527106E-2</v>
      </c>
      <c r="E88" s="2">
        <f t="shared" si="10"/>
        <v>0.64334673762380257</v>
      </c>
      <c r="F88" s="2">
        <f t="shared" si="5"/>
        <v>0.64328549792188872</v>
      </c>
      <c r="G88" s="2">
        <f t="shared" si="3"/>
        <v>6.1239701913851086E-5</v>
      </c>
    </row>
    <row r="89" spans="1:7" x14ac:dyDescent="0.25">
      <c r="A89" s="2">
        <v>63</v>
      </c>
      <c r="B89" s="2">
        <f t="shared" si="9"/>
        <v>31.5</v>
      </c>
      <c r="C89" s="2">
        <f t="shared" si="7"/>
        <v>-2.361271037085302E-2</v>
      </c>
      <c r="D89" s="2">
        <f t="shared" si="8"/>
        <v>-2.3158338708206643E-2</v>
      </c>
      <c r="E89" s="2">
        <f t="shared" si="10"/>
        <v>0.61951121228643313</v>
      </c>
      <c r="F89" s="2">
        <f t="shared" si="5"/>
        <v>0.61944897369482188</v>
      </c>
      <c r="G89" s="2">
        <f t="shared" si="3"/>
        <v>6.2238591611252225E-5</v>
      </c>
    </row>
    <row r="90" spans="1:7" x14ac:dyDescent="0.25">
      <c r="A90" s="2">
        <v>64</v>
      </c>
      <c r="B90" s="2">
        <f t="shared" si="9"/>
        <v>32</v>
      </c>
      <c r="C90" s="2">
        <f t="shared" ref="C90:C121" si="11">$M$29*-$M$30*SQRT(E90)</f>
        <v>-2.316275283666026E-2</v>
      </c>
      <c r="D90" s="2">
        <f t="shared" ref="D90:D121" si="12">$M$29*(-$M$30*SQRT(E90+C90))</f>
        <v>-2.2708294551093411E-2</v>
      </c>
      <c r="E90" s="2">
        <f t="shared" si="10"/>
        <v>0.59612568774690333</v>
      </c>
      <c r="F90" s="2">
        <f t="shared" si="5"/>
        <v>0.59606244946775622</v>
      </c>
      <c r="G90" s="2">
        <f t="shared" si="3"/>
        <v>6.3238279147115328E-5</v>
      </c>
    </row>
    <row r="91" spans="1:7" x14ac:dyDescent="0.25">
      <c r="A91" s="2">
        <v>65</v>
      </c>
      <c r="B91" s="2">
        <f t="shared" ref="B91:B122" si="13">$M$29+B90</f>
        <v>32.5</v>
      </c>
      <c r="C91" s="2">
        <f t="shared" si="11"/>
        <v>-2.2712797001860512E-2</v>
      </c>
      <c r="D91" s="2">
        <f t="shared" si="12"/>
        <v>-2.2258248591163893E-2</v>
      </c>
      <c r="E91" s="2">
        <f t="shared" si="10"/>
        <v>0.57319016405302647</v>
      </c>
      <c r="F91" s="2">
        <f t="shared" ref="F91:F143" si="14">0.0009*B91^2-0.06*SQRT(3)*B91+3</f>
        <v>0.57312592524068995</v>
      </c>
      <c r="G91" s="2">
        <f t="shared" ref="G91:G144" si="15">ABS(E91-F91)</f>
        <v>6.4238812336525619E-5</v>
      </c>
    </row>
    <row r="92" spans="1:7" x14ac:dyDescent="0.25">
      <c r="A92" s="2">
        <v>66</v>
      </c>
      <c r="B92" s="2">
        <f t="shared" si="13"/>
        <v>33</v>
      </c>
      <c r="C92" s="2">
        <f t="shared" si="11"/>
        <v>-2.2262842970538665E-2</v>
      </c>
      <c r="D92" s="2">
        <f t="shared" si="12"/>
        <v>-2.180820071572568E-2</v>
      </c>
      <c r="E92" s="2">
        <f t="shared" si="10"/>
        <v>0.5507046412565143</v>
      </c>
      <c r="F92" s="2">
        <f t="shared" si="14"/>
        <v>0.55063940101362352</v>
      </c>
      <c r="G92" s="2">
        <f t="shared" si="15"/>
        <v>6.5240242890785005E-5</v>
      </c>
    </row>
    <row r="93" spans="1:7" x14ac:dyDescent="0.25">
      <c r="A93" s="2">
        <v>67</v>
      </c>
      <c r="B93" s="2">
        <f t="shared" si="13"/>
        <v>33.5</v>
      </c>
      <c r="C93" s="2">
        <f t="shared" si="11"/>
        <v>-2.1812890855456183E-2</v>
      </c>
      <c r="D93" s="2">
        <f t="shared" si="12"/>
        <v>-2.1358150802495361E-2</v>
      </c>
      <c r="E93" s="2">
        <f t="shared" si="10"/>
        <v>0.52866911941338213</v>
      </c>
      <c r="F93" s="2">
        <f t="shared" si="14"/>
        <v>0.52860287678655737</v>
      </c>
      <c r="G93" s="2">
        <f t="shared" si="15"/>
        <v>6.6242626824752904E-5</v>
      </c>
    </row>
    <row r="94" spans="1:7" x14ac:dyDescent="0.25">
      <c r="A94" s="2">
        <v>68</v>
      </c>
      <c r="B94" s="2">
        <f t="shared" si="13"/>
        <v>34</v>
      </c>
      <c r="C94" s="2">
        <f t="shared" si="11"/>
        <v>-2.1362940778974361E-2</v>
      </c>
      <c r="D94" s="2">
        <f t="shared" si="12"/>
        <v>-2.0908098718556135E-2</v>
      </c>
      <c r="E94" s="2">
        <f t="shared" si="10"/>
        <v>0.50708359858440633</v>
      </c>
      <c r="F94" s="2">
        <f t="shared" si="14"/>
        <v>0.50701635255949062</v>
      </c>
      <c r="G94" s="2">
        <f t="shared" si="15"/>
        <v>6.7246024915701419E-5</v>
      </c>
    </row>
    <row r="95" spans="1:7" x14ac:dyDescent="0.25">
      <c r="A95" s="2">
        <v>69</v>
      </c>
      <c r="B95" s="2">
        <f t="shared" si="13"/>
        <v>34.5</v>
      </c>
      <c r="C95" s="2">
        <f t="shared" si="11"/>
        <v>-2.0912992874098077E-2</v>
      </c>
      <c r="D95" s="2">
        <f t="shared" si="12"/>
        <v>-2.0458044319176468E-2</v>
      </c>
      <c r="E95" s="2">
        <f t="shared" si="10"/>
        <v>0.48594807883564106</v>
      </c>
      <c r="F95" s="2">
        <f t="shared" si="14"/>
        <v>0.4858798283324246</v>
      </c>
      <c r="G95" s="2">
        <f t="shared" si="15"/>
        <v>6.8250503216460423E-5</v>
      </c>
    </row>
    <row r="96" spans="1:7" x14ac:dyDescent="0.25">
      <c r="A96" s="2">
        <v>70</v>
      </c>
      <c r="B96" s="2">
        <f t="shared" si="13"/>
        <v>35</v>
      </c>
      <c r="C96" s="2">
        <f t="shared" si="11"/>
        <v>-2.0463047285658689E-2</v>
      </c>
      <c r="D96" s="2">
        <f t="shared" si="12"/>
        <v>-2.0007987446467736E-2</v>
      </c>
      <c r="E96" s="2">
        <f t="shared" si="10"/>
        <v>0.46526256023900381</v>
      </c>
      <c r="F96" s="2">
        <f t="shared" si="14"/>
        <v>0.46519330410535797</v>
      </c>
      <c r="G96" s="2">
        <f t="shared" si="15"/>
        <v>6.9256133645834161E-5</v>
      </c>
    </row>
    <row r="97" spans="1:7" x14ac:dyDescent="0.25">
      <c r="A97" s="2">
        <v>71</v>
      </c>
      <c r="B97" s="2">
        <f t="shared" si="13"/>
        <v>35.5</v>
      </c>
      <c r="C97" s="2">
        <f t="shared" si="11"/>
        <v>-2.0013104171658292E-2</v>
      </c>
      <c r="D97" s="2">
        <f t="shared" si="12"/>
        <v>-1.9557927927854577E-2</v>
      </c>
      <c r="E97" s="2">
        <f t="shared" si="10"/>
        <v>0.44502704287294059</v>
      </c>
      <c r="F97" s="2">
        <f t="shared" si="14"/>
        <v>0.44495677987829207</v>
      </c>
      <c r="G97" s="2">
        <f t="shared" si="15"/>
        <v>7.0262994648517818E-5</v>
      </c>
    </row>
    <row r="98" spans="1:7" x14ac:dyDescent="0.25">
      <c r="A98" s="2">
        <v>72</v>
      </c>
      <c r="B98" s="2">
        <f t="shared" si="13"/>
        <v>36</v>
      </c>
      <c r="C98" s="2">
        <f t="shared" si="11"/>
        <v>-1.9563163704801576E-2</v>
      </c>
      <c r="D98" s="2">
        <f t="shared" si="12"/>
        <v>-1.9107865574326827E-2</v>
      </c>
      <c r="E98" s="2">
        <f t="shared" si="10"/>
        <v>0.42524152682318417</v>
      </c>
      <c r="F98" s="2">
        <f t="shared" si="14"/>
        <v>0.42517025565122557</v>
      </c>
      <c r="G98" s="2">
        <f t="shared" si="15"/>
        <v>7.127117195859789E-5</v>
      </c>
    </row>
    <row r="99" spans="1:7" x14ac:dyDescent="0.25">
      <c r="A99" s="2">
        <v>73</v>
      </c>
      <c r="B99" s="2">
        <f t="shared" si="13"/>
        <v>36.5</v>
      </c>
      <c r="C99" s="2">
        <f t="shared" si="11"/>
        <v>-1.9113226074246547E-2</v>
      </c>
      <c r="D99" s="2">
        <f t="shared" si="12"/>
        <v>-1.865780017843572E-2</v>
      </c>
      <c r="E99" s="2">
        <f t="shared" si="10"/>
        <v>0.40590601218361999</v>
      </c>
      <c r="F99" s="2">
        <f t="shared" si="14"/>
        <v>0.40583373142415891</v>
      </c>
      <c r="G99" s="2">
        <f t="shared" si="15"/>
        <v>7.2280759461085253E-5</v>
      </c>
    </row>
    <row r="100" spans="1:7" x14ac:dyDescent="0.25">
      <c r="A100" s="2">
        <v>74</v>
      </c>
      <c r="B100" s="2">
        <f t="shared" si="13"/>
        <v>37</v>
      </c>
      <c r="C100" s="2">
        <f t="shared" si="11"/>
        <v>-1.8663291487611477E-2</v>
      </c>
      <c r="D100" s="2">
        <f t="shared" si="12"/>
        <v>-1.8207731511989643E-2</v>
      </c>
      <c r="E100" s="2">
        <f t="shared" si="10"/>
        <v>0.38702049905727887</v>
      </c>
      <c r="F100" s="2">
        <f t="shared" si="14"/>
        <v>0.38694720719709297</v>
      </c>
      <c r="G100" s="2">
        <f t="shared" si="15"/>
        <v>7.3291860185897839E-5</v>
      </c>
    </row>
    <row r="101" spans="1:7" x14ac:dyDescent="0.25">
      <c r="A101" s="2">
        <v>75</v>
      </c>
      <c r="B101" s="2">
        <f t="shared" si="13"/>
        <v>37.5</v>
      </c>
      <c r="C101" s="2">
        <f t="shared" si="11"/>
        <v>-1.8213360173282976E-2</v>
      </c>
      <c r="D101" s="2">
        <f t="shared" si="12"/>
        <v>-1.7757659323395517E-2</v>
      </c>
      <c r="E101" s="2">
        <f t="shared" ref="E101:E115" si="16">E100+1/2*(D100+C100)</f>
        <v>0.36858498755747832</v>
      </c>
      <c r="F101" s="2">
        <f t="shared" si="14"/>
        <v>0.36851068297002643</v>
      </c>
      <c r="G101" s="2">
        <f t="shared" si="15"/>
        <v>7.4304587451889947E-5</v>
      </c>
    </row>
    <row r="102" spans="1:7" x14ac:dyDescent="0.25">
      <c r="A102" s="2">
        <v>76</v>
      </c>
      <c r="B102" s="2">
        <f t="shared" si="13"/>
        <v>38</v>
      </c>
      <c r="C102" s="2">
        <f t="shared" si="11"/>
        <v>-1.7763432383079151E-2</v>
      </c>
      <c r="D102" s="2">
        <f t="shared" si="12"/>
        <v>-1.7307583334580653E-2</v>
      </c>
      <c r="E102" s="2">
        <f t="shared" si="16"/>
        <v>0.35059947780913908</v>
      </c>
      <c r="F102" s="2">
        <f t="shared" si="14"/>
        <v>0.35052415874296017</v>
      </c>
      <c r="G102" s="2">
        <f t="shared" si="15"/>
        <v>7.5319066178913818E-5</v>
      </c>
    </row>
    <row r="103" spans="1:7" x14ac:dyDescent="0.25">
      <c r="A103" s="2">
        <v>77</v>
      </c>
      <c r="B103" s="2">
        <f t="shared" si="13"/>
        <v>38.5</v>
      </c>
      <c r="C103" s="2">
        <f t="shared" si="11"/>
        <v>-1.7313508395333348E-2</v>
      </c>
      <c r="D103" s="2">
        <f t="shared" si="12"/>
        <v>-1.6857503237415625E-2</v>
      </c>
      <c r="E103" s="2">
        <f t="shared" si="16"/>
        <v>0.33306396995030918</v>
      </c>
      <c r="F103" s="2">
        <f t="shared" si="14"/>
        <v>0.33298763451589375</v>
      </c>
      <c r="G103" s="2">
        <f t="shared" si="15"/>
        <v>7.6335434415431003E-5</v>
      </c>
    </row>
    <row r="104" spans="1:7" x14ac:dyDescent="0.25">
      <c r="A104" s="2">
        <v>78</v>
      </c>
      <c r="B104" s="2">
        <f t="shared" si="13"/>
        <v>39</v>
      </c>
      <c r="C104" s="2">
        <f t="shared" si="11"/>
        <v>-1.6863588518477943E-2</v>
      </c>
      <c r="D104" s="2">
        <f t="shared" si="12"/>
        <v>-1.6407418689541358E-2</v>
      </c>
      <c r="E104" s="2">
        <f t="shared" si="16"/>
        <v>0.31597846413393471</v>
      </c>
      <c r="F104" s="2">
        <f t="shared" si="14"/>
        <v>0.31590111028882806</v>
      </c>
      <c r="G104" s="2">
        <f t="shared" si="15"/>
        <v>7.7353845106653552E-5</v>
      </c>
    </row>
    <row r="105" spans="1:7" x14ac:dyDescent="0.25">
      <c r="A105" s="2">
        <v>79</v>
      </c>
      <c r="B105" s="2">
        <f t="shared" si="13"/>
        <v>39.5</v>
      </c>
      <c r="C105" s="2">
        <f t="shared" si="11"/>
        <v>-1.6413673095225595E-2</v>
      </c>
      <c r="D105" s="2">
        <f t="shared" si="12"/>
        <v>-1.5957329309481256E-2</v>
      </c>
      <c r="E105" s="2">
        <f t="shared" si="16"/>
        <v>0.29934296052992504</v>
      </c>
      <c r="F105" s="2">
        <f t="shared" si="14"/>
        <v>0.29926458606176176</v>
      </c>
      <c r="G105" s="2">
        <f t="shared" si="15"/>
        <v>7.8374468163278088E-5</v>
      </c>
    </row>
    <row r="106" spans="1:7" x14ac:dyDescent="0.25">
      <c r="A106" s="2">
        <v>80</v>
      </c>
      <c r="B106" s="2">
        <f t="shared" si="13"/>
        <v>40</v>
      </c>
      <c r="C106" s="2">
        <f t="shared" si="11"/>
        <v>-1.5963762507467168E-2</v>
      </c>
      <c r="D106" s="2">
        <f t="shared" si="12"/>
        <v>-1.5507234670891327E-2</v>
      </c>
      <c r="E106" s="2">
        <f t="shared" si="16"/>
        <v>0.28315745932757164</v>
      </c>
      <c r="F106" s="2">
        <f t="shared" si="14"/>
        <v>0.28307806183469486</v>
      </c>
      <c r="G106" s="2">
        <f t="shared" si="15"/>
        <v>7.9397492876775999E-5</v>
      </c>
    </row>
    <row r="107" spans="1:7" x14ac:dyDescent="0.25">
      <c r="A107" s="2">
        <v>81</v>
      </c>
      <c r="B107" s="2">
        <f t="shared" si="13"/>
        <v>40.5</v>
      </c>
      <c r="C107" s="2">
        <f t="shared" si="11"/>
        <v>-1.551385718203417E-2</v>
      </c>
      <c r="D107" s="2">
        <f t="shared" si="12"/>
        <v>-1.5057134295765658E-2</v>
      </c>
      <c r="E107" s="2">
        <f t="shared" si="16"/>
        <v>0.26742196073839242</v>
      </c>
      <c r="F107" s="2">
        <f t="shared" si="14"/>
        <v>0.26734153760762824</v>
      </c>
      <c r="G107" s="2">
        <f t="shared" si="15"/>
        <v>8.0423130764173401E-5</v>
      </c>
    </row>
    <row r="108" spans="1:7" x14ac:dyDescent="0.25">
      <c r="A108" s="2">
        <v>82</v>
      </c>
      <c r="B108" s="2">
        <f t="shared" si="13"/>
        <v>41</v>
      </c>
      <c r="C108" s="2">
        <f t="shared" si="11"/>
        <v>-1.5063957597508804E-2</v>
      </c>
      <c r="D108" s="2">
        <f t="shared" si="12"/>
        <v>-1.4607027646368897E-2</v>
      </c>
      <c r="E108" s="2">
        <f t="shared" si="16"/>
        <v>0.25213646499949249</v>
      </c>
      <c r="F108" s="2">
        <f t="shared" si="14"/>
        <v>0.2520550133805628</v>
      </c>
      <c r="G108" s="2">
        <f t="shared" si="15"/>
        <v>8.1451618929695435E-5</v>
      </c>
    </row>
    <row r="109" spans="1:7" x14ac:dyDescent="0.25">
      <c r="A109" s="2">
        <v>83</v>
      </c>
      <c r="B109" s="2">
        <f t="shared" si="13"/>
        <v>41.5</v>
      </c>
      <c r="C109" s="2">
        <f t="shared" si="11"/>
        <v>-1.461406429231096E-2</v>
      </c>
      <c r="D109" s="2">
        <f t="shared" si="12"/>
        <v>-1.4156914115608614E-2</v>
      </c>
      <c r="E109" s="2">
        <f t="shared" si="16"/>
        <v>0.23730097237755365</v>
      </c>
      <c r="F109" s="2">
        <f t="shared" si="14"/>
        <v>0.23721848915349586</v>
      </c>
      <c r="G109" s="2">
        <f t="shared" si="15"/>
        <v>8.2483224057794402E-5</v>
      </c>
    </row>
    <row r="110" spans="1:7" x14ac:dyDescent="0.25">
      <c r="A110" s="2">
        <v>84</v>
      </c>
      <c r="B110" s="2">
        <f t="shared" si="13"/>
        <v>42</v>
      </c>
      <c r="C110" s="2">
        <f t="shared" si="11"/>
        <v>-1.4164177874350295E-2</v>
      </c>
      <c r="D110" s="2">
        <f t="shared" si="12"/>
        <v>-1.3706793015483935E-2</v>
      </c>
      <c r="E110" s="2">
        <f t="shared" si="16"/>
        <v>0.22291548317359386</v>
      </c>
      <c r="F110" s="2">
        <f t="shared" si="14"/>
        <v>0.22283196492642965</v>
      </c>
      <c r="G110" s="2">
        <f t="shared" si="15"/>
        <v>8.3518247164210413E-5</v>
      </c>
    </row>
    <row r="111" spans="1:7" x14ac:dyDescent="0.25">
      <c r="A111" s="2">
        <v>85</v>
      </c>
      <c r="B111" s="2">
        <f t="shared" si="13"/>
        <v>42.5</v>
      </c>
      <c r="C111" s="2">
        <f t="shared" si="11"/>
        <v>-1.3714299032608596E-2</v>
      </c>
      <c r="D111" s="2">
        <f t="shared" si="12"/>
        <v>-1.3256663563146698E-2</v>
      </c>
      <c r="E111" s="2">
        <f t="shared" si="16"/>
        <v>0.20897999772867676</v>
      </c>
      <c r="F111" s="2">
        <f t="shared" si="14"/>
        <v>0.20889544069936372</v>
      </c>
      <c r="G111" s="2">
        <f t="shared" si="15"/>
        <v>8.4557029313037102E-5</v>
      </c>
    </row>
    <row r="112" spans="1:7" x14ac:dyDescent="0.25">
      <c r="A112" s="2">
        <v>86</v>
      </c>
      <c r="B112" s="2">
        <f t="shared" si="13"/>
        <v>43</v>
      </c>
      <c r="C112" s="2">
        <f t="shared" si="11"/>
        <v>-1.3264428551118182E-2</v>
      </c>
      <c r="D112" s="2">
        <f t="shared" si="12"/>
        <v>-1.280652486397902E-2</v>
      </c>
      <c r="E112" s="2">
        <f t="shared" si="16"/>
        <v>0.19549451643079913</v>
      </c>
      <c r="F112" s="2">
        <f t="shared" si="14"/>
        <v>0.19540891647229719</v>
      </c>
      <c r="G112" s="2">
        <f t="shared" si="15"/>
        <v>8.5599958501936246E-5</v>
      </c>
    </row>
    <row r="113" spans="1:7" x14ac:dyDescent="0.25">
      <c r="A113" s="2">
        <v>87</v>
      </c>
      <c r="B113" s="2">
        <f t="shared" si="13"/>
        <v>43.5</v>
      </c>
      <c r="C113" s="2">
        <f t="shared" si="11"/>
        <v>-1.2814567325935179E-2</v>
      </c>
      <c r="D113" s="2">
        <f t="shared" si="12"/>
        <v>-1.2356375890914933E-2</v>
      </c>
      <c r="E113" s="2">
        <f t="shared" si="16"/>
        <v>0.18245903972325053</v>
      </c>
      <c r="F113" s="2">
        <f t="shared" si="14"/>
        <v>0.18237239224523094</v>
      </c>
      <c r="G113" s="2">
        <f t="shared" si="15"/>
        <v>8.6647478019591384E-5</v>
      </c>
    </row>
    <row r="114" spans="1:7" x14ac:dyDescent="0.25">
      <c r="A114" s="2">
        <v>88</v>
      </c>
      <c r="B114" s="2">
        <f t="shared" si="13"/>
        <v>44</v>
      </c>
      <c r="C114" s="2">
        <f t="shared" si="11"/>
        <v>-1.2364716385883783E-2</v>
      </c>
      <c r="D114" s="2">
        <f t="shared" si="12"/>
        <v>-1.1906215458996512E-2</v>
      </c>
      <c r="E114" s="2">
        <f t="shared" si="16"/>
        <v>0.16987356811482549</v>
      </c>
      <c r="F114" s="2">
        <f t="shared" si="14"/>
        <v>0.16978586801816409</v>
      </c>
      <c r="G114" s="2">
        <f t="shared" si="15"/>
        <v>8.770009666139722E-5</v>
      </c>
    </row>
    <row r="115" spans="1:7" x14ac:dyDescent="0.25">
      <c r="A115" s="2">
        <v>89</v>
      </c>
      <c r="B115" s="2">
        <f t="shared" si="13"/>
        <v>44.5</v>
      </c>
      <c r="C115" s="2">
        <f t="shared" si="11"/>
        <v>-1.1914876918086346E-2</v>
      </c>
      <c r="D115" s="2">
        <f t="shared" si="12"/>
        <v>-1.1456042193832436E-2</v>
      </c>
      <c r="E115" s="2">
        <f t="shared" si="16"/>
        <v>0.15773810219238535</v>
      </c>
      <c r="F115" s="2">
        <f t="shared" si="14"/>
        <v>0.15764934379109841</v>
      </c>
      <c r="G115" s="2">
        <f t="shared" si="15"/>
        <v>8.8758401286942457E-5</v>
      </c>
    </row>
    <row r="116" spans="1:7" x14ac:dyDescent="0.25">
      <c r="A116" s="2">
        <v>90</v>
      </c>
      <c r="B116" s="2">
        <f t="shared" si="13"/>
        <v>45</v>
      </c>
      <c r="C116" s="2">
        <f t="shared" si="11"/>
        <v>-1.1465050299618548E-2</v>
      </c>
      <c r="D116" s="2">
        <f t="shared" si="12"/>
        <v>-1.1005854492183996E-2</v>
      </c>
      <c r="E116" s="2">
        <f t="shared" ref="E116:E126" si="17">E115+1/2*(D115+C115)</f>
        <v>0.14605264263642595</v>
      </c>
      <c r="F116" s="2">
        <f t="shared" si="14"/>
        <v>0.14596281956403168</v>
      </c>
      <c r="G116" s="2">
        <f t="shared" si="15"/>
        <v>8.9823072394273895E-5</v>
      </c>
    </row>
    <row r="117" spans="1:7" x14ac:dyDescent="0.25">
      <c r="A117" s="2">
        <v>91</v>
      </c>
      <c r="B117" s="2">
        <f t="shared" si="13"/>
        <v>45.5</v>
      </c>
      <c r="C117" s="2">
        <f t="shared" si="11"/>
        <v>-1.1015238137075032E-2</v>
      </c>
      <c r="D117" s="2">
        <f t="shared" si="12"/>
        <v>-1.0555650472287565E-2</v>
      </c>
      <c r="E117" s="2">
        <f t="shared" si="17"/>
        <v>0.13481719024052469</v>
      </c>
      <c r="F117" s="2">
        <f t="shared" si="14"/>
        <v>0.13472629533696523</v>
      </c>
      <c r="G117" s="2">
        <f t="shared" si="15"/>
        <v>9.0894903559457507E-5</v>
      </c>
    </row>
    <row r="118" spans="1:7" x14ac:dyDescent="0.25">
      <c r="A118" s="2">
        <v>92</v>
      </c>
      <c r="B118" s="2">
        <f t="shared" si="13"/>
        <v>46</v>
      </c>
      <c r="C118" s="2">
        <f t="shared" si="11"/>
        <v>-1.0565442316451264E-2</v>
      </c>
      <c r="D118" s="2">
        <f t="shared" si="12"/>
        <v>-1.0105427910655386E-2</v>
      </c>
      <c r="E118" s="2">
        <f t="shared" si="17"/>
        <v>0.12403174593584339</v>
      </c>
      <c r="F118" s="2">
        <f t="shared" si="14"/>
        <v>0.12393977110989951</v>
      </c>
      <c r="G118" s="2">
        <f t="shared" si="15"/>
        <v>9.1974825943877403E-5</v>
      </c>
    </row>
    <row r="119" spans="1:7" x14ac:dyDescent="0.25">
      <c r="A119" s="2">
        <v>93</v>
      </c>
      <c r="B119" s="2">
        <f t="shared" si="13"/>
        <v>46.5</v>
      </c>
      <c r="C119" s="2">
        <f t="shared" si="11"/>
        <v>-1.0115665066621229E-2</v>
      </c>
      <c r="D119" s="2">
        <f t="shared" si="12"/>
        <v>-9.6551841608589692E-3</v>
      </c>
      <c r="E119" s="2">
        <f t="shared" si="17"/>
        <v>0.11369631082229006</v>
      </c>
      <c r="F119" s="2">
        <f t="shared" si="14"/>
        <v>0.11360324688283274</v>
      </c>
      <c r="G119" s="2">
        <f t="shared" si="15"/>
        <v>9.3063939457321831E-5</v>
      </c>
    </row>
    <row r="120" spans="1:7" x14ac:dyDescent="0.25">
      <c r="A120" s="2">
        <v>94</v>
      </c>
      <c r="B120" s="2">
        <f t="shared" si="13"/>
        <v>47</v>
      </c>
      <c r="C120" s="2">
        <f t="shared" si="11"/>
        <v>-9.6659090409384127E-3</v>
      </c>
      <c r="D120" s="2">
        <f t="shared" si="12"/>
        <v>-9.2049160480066512E-3</v>
      </c>
      <c r="E120" s="2">
        <f t="shared" si="17"/>
        <v>0.10381088620854996</v>
      </c>
      <c r="F120" s="2">
        <f t="shared" si="14"/>
        <v>0.1037167226557667</v>
      </c>
      <c r="G120" s="2">
        <f t="shared" si="15"/>
        <v>9.4163552783257942E-5</v>
      </c>
    </row>
    <row r="121" spans="1:7" x14ac:dyDescent="0.25">
      <c r="A121" s="2">
        <v>95</v>
      </c>
      <c r="B121" s="2">
        <f t="shared" si="13"/>
        <v>47.5</v>
      </c>
      <c r="C121" s="2">
        <f t="shared" si="11"/>
        <v>-9.2161774232959338E-3</v>
      </c>
      <c r="D121" s="2">
        <f t="shared" si="12"/>
        <v>-8.7546197299884672E-3</v>
      </c>
      <c r="E121" s="2">
        <f t="shared" si="17"/>
        <v>9.4375473664077433E-2</v>
      </c>
      <c r="F121" s="2">
        <f t="shared" si="14"/>
        <v>9.4280198428700057E-2</v>
      </c>
      <c r="G121" s="2">
        <f t="shared" si="15"/>
        <v>9.5275235377376144E-5</v>
      </c>
    </row>
    <row r="122" spans="1:7" x14ac:dyDescent="0.25">
      <c r="A122" s="2">
        <v>96</v>
      </c>
      <c r="B122" s="2">
        <f t="shared" si="13"/>
        <v>48</v>
      </c>
      <c r="C122" s="2">
        <f t="shared" ref="C122:C144" si="18">$M$29*-$M$30*SQRT(E122)</f>
        <v>-8.7664740676449675E-3</v>
      </c>
      <c r="D122" s="2">
        <f t="shared" ref="D122:D153" si="19">$M$29*(-$M$30*SQRT(E122+C122))</f>
        <v>-8.304290512609204E-3</v>
      </c>
      <c r="E122" s="2">
        <f t="shared" si="17"/>
        <v>8.5390075087435235E-2</v>
      </c>
      <c r="F122" s="2">
        <f t="shared" si="14"/>
        <v>8.529367420163414E-2</v>
      </c>
      <c r="G122" s="2">
        <f t="shared" si="15"/>
        <v>9.6400885801095626E-5</v>
      </c>
    </row>
    <row r="123" spans="1:7" x14ac:dyDescent="0.25">
      <c r="A123" s="2">
        <v>97</v>
      </c>
      <c r="B123" s="2">
        <f t="shared" ref="B123:B144" si="20">$M$29+B122</f>
        <v>48.5</v>
      </c>
      <c r="C123" s="2">
        <f t="shared" si="18"/>
        <v>-8.3168036839628076E-3</v>
      </c>
      <c r="D123" s="2">
        <f t="shared" si="19"/>
        <v>-7.8539225996956969E-3</v>
      </c>
      <c r="E123" s="2">
        <f t="shared" si="17"/>
        <v>7.6854692797308152E-2</v>
      </c>
      <c r="F123" s="2">
        <f t="shared" si="14"/>
        <v>7.6757149974567618E-2</v>
      </c>
      <c r="G123" s="2">
        <f t="shared" si="15"/>
        <v>9.7542822740534496E-5</v>
      </c>
    </row>
    <row r="124" spans="1:7" x14ac:dyDescent="0.25">
      <c r="A124" s="2">
        <v>98</v>
      </c>
      <c r="B124" s="2">
        <f t="shared" si="20"/>
        <v>49</v>
      </c>
      <c r="C124" s="2">
        <f t="shared" si="18"/>
        <v>-7.8671720897620506E-3</v>
      </c>
      <c r="D124" s="2">
        <f t="shared" si="19"/>
        <v>-7.4035087498526778E-3</v>
      </c>
      <c r="E124" s="2">
        <f t="shared" si="17"/>
        <v>6.8769329655478897E-2</v>
      </c>
      <c r="F124" s="2">
        <f t="shared" si="14"/>
        <v>6.8670625747500935E-2</v>
      </c>
      <c r="G124" s="2">
        <f t="shared" si="15"/>
        <v>9.8703907977962246E-5</v>
      </c>
    </row>
    <row r="125" spans="1:7" x14ac:dyDescent="0.25">
      <c r="A125" s="2">
        <v>99</v>
      </c>
      <c r="B125" s="2">
        <f t="shared" si="20"/>
        <v>49.5</v>
      </c>
      <c r="C125" s="2">
        <f t="shared" si="18"/>
        <v>-7.4175865557541271E-3</v>
      </c>
      <c r="D125" s="2">
        <f t="shared" si="19"/>
        <v>-6.9530397965153097E-3</v>
      </c>
      <c r="E125" s="2">
        <f t="shared" si="17"/>
        <v>6.1133989235671531E-2</v>
      </c>
      <c r="F125" s="2">
        <f t="shared" si="14"/>
        <v>6.1034101520435424E-2</v>
      </c>
      <c r="G125" s="2">
        <f t="shared" si="15"/>
        <v>9.9887715236106345E-5</v>
      </c>
    </row>
    <row r="126" spans="1:7" x14ac:dyDescent="0.25">
      <c r="A126" s="2">
        <v>100</v>
      </c>
      <c r="B126" s="2">
        <f t="shared" si="20"/>
        <v>50</v>
      </c>
      <c r="C126" s="2">
        <f t="shared" si="18"/>
        <v>-6.9680562894958832E-3</v>
      </c>
      <c r="D126" s="2">
        <f t="shared" si="19"/>
        <v>-6.5025039633234234E-3</v>
      </c>
      <c r="E126" s="2">
        <f t="shared" si="17"/>
        <v>5.3948676059536814E-2</v>
      </c>
      <c r="F126" s="2">
        <f t="shared" si="14"/>
        <v>5.3847577293368865E-2</v>
      </c>
      <c r="G126" s="2">
        <f t="shared" si="15"/>
        <v>1.0109876616794938E-4</v>
      </c>
    </row>
    <row r="127" spans="1:7" x14ac:dyDescent="0.25">
      <c r="A127" s="2">
        <v>101</v>
      </c>
      <c r="B127" s="2">
        <f t="shared" si="20"/>
        <v>50.5</v>
      </c>
      <c r="C127" s="2">
        <f t="shared" si="18"/>
        <v>-6.5185931258067067E-3</v>
      </c>
      <c r="D127" s="2">
        <f t="shared" si="19"/>
        <v>-6.0518858652975609E-3</v>
      </c>
      <c r="E127" s="2">
        <f t="shared" ref="E127:E144" si="21">E126+1/2*(D126+C126)</f>
        <v>4.7213395933127164E-2</v>
      </c>
      <c r="F127" s="2">
        <f t="shared" si="14"/>
        <v>4.7111053066302144E-2</v>
      </c>
      <c r="G127" s="2">
        <f t="shared" si="15"/>
        <v>1.0234286682501981E-4</v>
      </c>
    </row>
    <row r="128" spans="1:7" x14ac:dyDescent="0.25">
      <c r="A128" s="2">
        <v>102</v>
      </c>
      <c r="B128" s="2">
        <f t="shared" si="20"/>
        <v>51</v>
      </c>
      <c r="C128" s="2">
        <f t="shared" si="18"/>
        <v>-6.0692125349024913E-3</v>
      </c>
      <c r="D128" s="2">
        <f t="shared" si="19"/>
        <v>-5.6011650138525007E-3</v>
      </c>
      <c r="E128" s="2">
        <f t="shared" si="21"/>
        <v>4.0928156437575032E-2</v>
      </c>
      <c r="F128" s="2">
        <f t="shared" si="14"/>
        <v>4.0824528839235708E-2</v>
      </c>
      <c r="G128" s="2">
        <f t="shared" si="15"/>
        <v>1.036275983393245E-4</v>
      </c>
    </row>
    <row r="129" spans="1:7" x14ac:dyDescent="0.25">
      <c r="A129" s="2">
        <v>103</v>
      </c>
      <c r="B129" s="2">
        <f t="shared" si="20"/>
        <v>51.5</v>
      </c>
      <c r="C129" s="2">
        <f t="shared" si="18"/>
        <v>-5.6199351327998245E-3</v>
      </c>
      <c r="D129" s="2">
        <f t="shared" si="19"/>
        <v>-5.1503135125308564E-3</v>
      </c>
      <c r="E129" s="2">
        <f t="shared" si="21"/>
        <v>3.5092967663197534E-2</v>
      </c>
      <c r="F129" s="2">
        <f t="shared" si="14"/>
        <v>3.4988004612169998E-2</v>
      </c>
      <c r="G129" s="2">
        <f t="shared" si="15"/>
        <v>1.0496305102753595E-4</v>
      </c>
    </row>
    <row r="130" spans="1:7" x14ac:dyDescent="0.25">
      <c r="A130" s="2">
        <v>104</v>
      </c>
      <c r="B130" s="2">
        <f t="shared" si="20"/>
        <v>52</v>
      </c>
      <c r="C130" s="2">
        <f t="shared" si="18"/>
        <v>-5.1707890119863697E-3</v>
      </c>
      <c r="D130" s="2">
        <f t="shared" si="19"/>
        <v>-4.6992923824434717E-3</v>
      </c>
      <c r="E130" s="2">
        <f t="shared" si="21"/>
        <v>2.9707843340532194E-2</v>
      </c>
      <c r="F130" s="2">
        <f t="shared" si="14"/>
        <v>2.960148038510324E-2</v>
      </c>
      <c r="G130" s="2">
        <f t="shared" si="15"/>
        <v>1.0636295542895344E-4</v>
      </c>
    </row>
    <row r="131" spans="1:7" x14ac:dyDescent="0.25">
      <c r="A131" s="2">
        <v>105</v>
      </c>
      <c r="B131" s="2">
        <f t="shared" si="20"/>
        <v>52.5</v>
      </c>
      <c r="C131" s="2">
        <f t="shared" si="18"/>
        <v>-4.7218134629594954E-3</v>
      </c>
      <c r="D131" s="2">
        <f t="shared" si="19"/>
        <v>-4.2480454637776653E-3</v>
      </c>
      <c r="E131" s="2">
        <f t="shared" si="21"/>
        <v>2.4772802643317271E-2</v>
      </c>
      <c r="F131" s="2">
        <f t="shared" si="14"/>
        <v>2.4664956158036766E-2</v>
      </c>
      <c r="G131" s="2">
        <f t="shared" si="15"/>
        <v>1.07846485280505E-4</v>
      </c>
    </row>
    <row r="132" spans="1:7" x14ac:dyDescent="0.25">
      <c r="A132" s="2">
        <v>106</v>
      </c>
      <c r="B132" s="2">
        <f t="shared" si="20"/>
        <v>53</v>
      </c>
      <c r="C132" s="2">
        <f t="shared" si="18"/>
        <v>-4.2730651600407198E-3</v>
      </c>
      <c r="D132" s="2">
        <f t="shared" si="19"/>
        <v>-3.7964888012368969E-3</v>
      </c>
      <c r="E132" s="2">
        <f t="shared" si="21"/>
        <v>2.0287873179948693E-2</v>
      </c>
      <c r="F132" s="2">
        <f t="shared" si="14"/>
        <v>2.0178431930971019E-2</v>
      </c>
      <c r="G132" s="2">
        <f t="shared" si="15"/>
        <v>1.094412489776736E-4</v>
      </c>
    </row>
    <row r="133" spans="1:7" x14ac:dyDescent="0.25">
      <c r="A133" s="2">
        <v>107</v>
      </c>
      <c r="B133" s="2">
        <f t="shared" si="20"/>
        <v>53.5</v>
      </c>
      <c r="C133" s="2">
        <f t="shared" si="18"/>
        <v>-3.8246289466272276E-3</v>
      </c>
      <c r="D133" s="2">
        <f t="shared" si="19"/>
        <v>-3.3444910715106401E-3</v>
      </c>
      <c r="E133" s="2">
        <f t="shared" si="21"/>
        <v>1.6253096199309883E-2</v>
      </c>
      <c r="F133" s="2">
        <f t="shared" si="14"/>
        <v>1.6141907703904668E-2</v>
      </c>
      <c r="G133" s="2">
        <f t="shared" si="15"/>
        <v>1.1118849540521503E-4</v>
      </c>
    </row>
    <row r="134" spans="1:7" x14ac:dyDescent="0.25">
      <c r="A134" s="2">
        <v>108</v>
      </c>
      <c r="B134" s="2">
        <f t="shared" si="20"/>
        <v>54</v>
      </c>
      <c r="C134" s="2">
        <f t="shared" si="18"/>
        <v>-3.3766377613266207E-3</v>
      </c>
      <c r="D134" s="2">
        <f t="shared" si="19"/>
        <v>-2.8918348130595036E-3</v>
      </c>
      <c r="E134" s="2">
        <f t="shared" si="21"/>
        <v>1.2668536190240949E-2</v>
      </c>
      <c r="F134" s="2">
        <f t="shared" si="14"/>
        <v>1.2555383476838156E-2</v>
      </c>
      <c r="G134" s="2">
        <f t="shared" si="15"/>
        <v>1.1315271340279348E-4</v>
      </c>
    </row>
    <row r="135" spans="1:7" x14ac:dyDescent="0.25">
      <c r="A135" s="2">
        <v>109</v>
      </c>
      <c r="B135" s="2">
        <f t="shared" si="20"/>
        <v>54.5</v>
      </c>
      <c r="C135" s="2">
        <f t="shared" si="18"/>
        <v>-2.9293121910685957E-3</v>
      </c>
      <c r="D135" s="2">
        <f t="shared" si="19"/>
        <v>-2.4381322648251388E-3</v>
      </c>
      <c r="E135" s="2">
        <f t="shared" si="21"/>
        <v>9.534299903047886E-3</v>
      </c>
      <c r="F135" s="2">
        <f t="shared" si="14"/>
        <v>9.4188592497723711E-3</v>
      </c>
      <c r="G135" s="2">
        <f t="shared" si="15"/>
        <v>1.1544065327551492E-4</v>
      </c>
    </row>
    <row r="136" spans="1:7" x14ac:dyDescent="0.25">
      <c r="A136" s="2">
        <v>110</v>
      </c>
      <c r="B136" s="2">
        <f t="shared" si="20"/>
        <v>55</v>
      </c>
      <c r="C136" s="2">
        <f t="shared" si="18"/>
        <v>-2.483046497267201E-3</v>
      </c>
      <c r="D136" s="2">
        <f t="shared" si="19"/>
        <v>-1.9826189901366413E-3</v>
      </c>
      <c r="E136" s="2">
        <f t="shared" si="21"/>
        <v>6.8505776751010185E-3</v>
      </c>
      <c r="F136" s="2">
        <f t="shared" si="14"/>
        <v>6.7323350227059819E-3</v>
      </c>
      <c r="G136" s="2">
        <f t="shared" si="15"/>
        <v>1.182426523950366E-4</v>
      </c>
    </row>
    <row r="137" spans="1:7" x14ac:dyDescent="0.25">
      <c r="A137" s="2">
        <v>111</v>
      </c>
      <c r="B137" s="2">
        <f t="shared" si="20"/>
        <v>55.5</v>
      </c>
      <c r="C137" s="2">
        <f t="shared" si="18"/>
        <v>-2.038619738514073E-3</v>
      </c>
      <c r="D137" s="2">
        <f t="shared" si="19"/>
        <v>-1.5235526487773639E-3</v>
      </c>
      <c r="E137" s="2">
        <f t="shared" si="21"/>
        <v>4.6177449313990976E-3</v>
      </c>
      <c r="F137" s="2">
        <f t="shared" si="14"/>
        <v>4.4958107956389881E-3</v>
      </c>
      <c r="G137" s="2">
        <f t="shared" si="15"/>
        <v>1.2193413576010951E-4</v>
      </c>
    </row>
    <row r="138" spans="1:7" x14ac:dyDescent="0.25">
      <c r="A138" s="2">
        <v>112</v>
      </c>
      <c r="B138" s="2">
        <f t="shared" si="20"/>
        <v>56</v>
      </c>
      <c r="C138" s="2">
        <f t="shared" si="18"/>
        <v>-1.597808769527205E-3</v>
      </c>
      <c r="D138" s="2">
        <f t="shared" si="19"/>
        <v>-1.0559190174457302E-3</v>
      </c>
      <c r="E138" s="2">
        <f t="shared" si="21"/>
        <v>2.8366587377533789E-3</v>
      </c>
      <c r="F138" s="2">
        <f t="shared" si="14"/>
        <v>2.7092865685727219E-3</v>
      </c>
      <c r="G138" s="2">
        <f t="shared" si="15"/>
        <v>1.2737216918065706E-4</v>
      </c>
    </row>
    <row r="139" spans="1:7" x14ac:dyDescent="0.25">
      <c r="A139" s="9">
        <v>113</v>
      </c>
      <c r="B139" s="9">
        <f t="shared" si="20"/>
        <v>56.5</v>
      </c>
      <c r="C139" s="9">
        <f t="shared" si="18"/>
        <v>-1.1656823580376515E-3</v>
      </c>
      <c r="D139" s="9">
        <f t="shared" si="19"/>
        <v>-5.5650807505941337E-4</v>
      </c>
      <c r="E139" s="9">
        <f t="shared" si="21"/>
        <v>1.5097948442669112E-3</v>
      </c>
      <c r="F139" s="2">
        <f t="shared" si="14"/>
        <v>1.3727623415067391E-3</v>
      </c>
      <c r="G139" s="2">
        <f t="shared" si="15"/>
        <v>1.3703250276017208E-4</v>
      </c>
    </row>
    <row r="140" spans="1:7" x14ac:dyDescent="0.25">
      <c r="A140" s="6">
        <v>114</v>
      </c>
      <c r="B140" s="6">
        <f t="shared" si="20"/>
        <v>57</v>
      </c>
      <c r="C140" s="6">
        <f t="shared" si="18"/>
        <v>-7.6408747205182004E-4</v>
      </c>
      <c r="D140" s="6" t="e">
        <f t="shared" si="19"/>
        <v>#NUM!</v>
      </c>
      <c r="E140" s="6">
        <f t="shared" si="21"/>
        <v>6.4869962771837877E-4</v>
      </c>
      <c r="F140" s="2">
        <f t="shared" si="14"/>
        <v>4.8623811444015175E-4</v>
      </c>
      <c r="G140" s="2">
        <f t="shared" si="15"/>
        <v>1.6246151327822702E-4</v>
      </c>
    </row>
    <row r="141" spans="1:7" x14ac:dyDescent="0.25">
      <c r="A141" s="2">
        <v>115</v>
      </c>
      <c r="B141" s="2">
        <f t="shared" si="20"/>
        <v>57.5</v>
      </c>
      <c r="C141" s="2" t="e">
        <f t="shared" si="18"/>
        <v>#NUM!</v>
      </c>
      <c r="D141" s="2" t="e">
        <f t="shared" si="19"/>
        <v>#NUM!</v>
      </c>
      <c r="E141" s="2" t="e">
        <f t="shared" si="21"/>
        <v>#NUM!</v>
      </c>
      <c r="F141" s="6">
        <f>0.0009*B141^2-0.06*SQRT(3)*B141+3</f>
        <v>4.9713887373847854E-5</v>
      </c>
      <c r="G141" s="2" t="e">
        <f t="shared" si="15"/>
        <v>#NUM!</v>
      </c>
    </row>
    <row r="142" spans="1:7" x14ac:dyDescent="0.25">
      <c r="A142" s="2">
        <v>116</v>
      </c>
      <c r="B142" s="2">
        <f t="shared" si="20"/>
        <v>58</v>
      </c>
      <c r="C142" s="2" t="e">
        <f t="shared" si="18"/>
        <v>#NUM!</v>
      </c>
      <c r="D142" s="2" t="e">
        <f t="shared" si="19"/>
        <v>#NUM!</v>
      </c>
      <c r="E142" s="2" t="e">
        <f t="shared" si="21"/>
        <v>#NUM!</v>
      </c>
      <c r="F142" s="2">
        <f t="shared" si="14"/>
        <v>6.3189660308271556E-5</v>
      </c>
      <c r="G142" s="2" t="e">
        <f t="shared" si="15"/>
        <v>#NUM!</v>
      </c>
    </row>
    <row r="143" spans="1:7" x14ac:dyDescent="0.25">
      <c r="A143" s="2">
        <v>117</v>
      </c>
      <c r="B143" s="2">
        <f t="shared" si="20"/>
        <v>58.5</v>
      </c>
      <c r="C143" s="2" t="e">
        <f t="shared" si="18"/>
        <v>#NUM!</v>
      </c>
      <c r="D143" s="2" t="e">
        <f t="shared" si="19"/>
        <v>#NUM!</v>
      </c>
      <c r="E143" s="2" t="e">
        <f t="shared" si="21"/>
        <v>#NUM!</v>
      </c>
      <c r="F143" s="2">
        <f t="shared" si="14"/>
        <v>5.266654332416465E-4</v>
      </c>
      <c r="G143" s="2" t="e">
        <f t="shared" si="15"/>
        <v>#NUM!</v>
      </c>
    </row>
    <row r="144" spans="1:7" x14ac:dyDescent="0.25">
      <c r="A144" s="2">
        <v>118</v>
      </c>
      <c r="B144" s="2">
        <f t="shared" si="20"/>
        <v>59</v>
      </c>
      <c r="C144" s="2" t="e">
        <f t="shared" si="18"/>
        <v>#NUM!</v>
      </c>
      <c r="D144" s="2" t="e">
        <f t="shared" si="19"/>
        <v>#NUM!</v>
      </c>
      <c r="E144" s="2" t="e">
        <f t="shared" si="21"/>
        <v>#NUM!</v>
      </c>
      <c r="F144" s="2">
        <f>0.0009*B144^2-0.06*SQRT(3)*B144+3</f>
        <v>1.4401412061748609E-3</v>
      </c>
      <c r="G144" s="2" t="e">
        <f t="shared" si="15"/>
        <v>#NUM!</v>
      </c>
    </row>
    <row r="145" spans="6:6" x14ac:dyDescent="0.25">
      <c r="F145" s="8"/>
    </row>
    <row r="146" spans="6:6" x14ac:dyDescent="0.25">
      <c r="F146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27A98-D5E1-4C99-A699-D3459CB0D0DC}">
  <dimension ref="B14:M137"/>
  <sheetViews>
    <sheetView tabSelected="1" topLeftCell="C103" workbookViewId="0">
      <selection activeCell="H15" activeCellId="1" sqref="B15:B130 H15:I129"/>
    </sheetView>
  </sheetViews>
  <sheetFormatPr defaultRowHeight="15" x14ac:dyDescent="0.25"/>
  <cols>
    <col min="8" max="8" width="13.140625" bestFit="1" customWidth="1"/>
    <col min="9" max="9" width="11.28515625" bestFit="1" customWidth="1"/>
  </cols>
  <sheetData>
    <row r="14" spans="2:13" x14ac:dyDescent="0.25">
      <c r="B14" s="11" t="s">
        <v>7</v>
      </c>
      <c r="C14" s="11" t="s">
        <v>8</v>
      </c>
      <c r="D14" s="11" t="s">
        <v>13</v>
      </c>
      <c r="E14" s="11" t="s">
        <v>14</v>
      </c>
      <c r="F14" s="11" t="s">
        <v>19</v>
      </c>
      <c r="G14" s="11" t="s">
        <v>20</v>
      </c>
      <c r="H14" s="11" t="s">
        <v>17</v>
      </c>
      <c r="I14" s="11" t="s">
        <v>18</v>
      </c>
      <c r="J14" s="11" t="s">
        <v>15</v>
      </c>
      <c r="L14" s="11" t="s">
        <v>1</v>
      </c>
      <c r="M14" s="10">
        <v>0</v>
      </c>
    </row>
    <row r="15" spans="2:13" x14ac:dyDescent="0.25">
      <c r="B15" s="2">
        <v>0</v>
      </c>
      <c r="C15" s="2">
        <f>M14</f>
        <v>0</v>
      </c>
      <c r="D15" s="2">
        <f>$M$17*-$M$18*SQRT(H15)</f>
        <v>-5.1961524227066312E-2</v>
      </c>
      <c r="E15" s="2">
        <f>$M$17*-$M$18*SQRT(H15+D15/2)</f>
        <v>-5.1736034966914694E-2</v>
      </c>
      <c r="F15" s="2">
        <f>$M$17*-$M$18*SQRT(H15+E15/2)</f>
        <v>-5.1737015610343128E-2</v>
      </c>
      <c r="G15" s="2">
        <f>$M$17*-$M$18*SQRT(H15+F15)</f>
        <v>-5.1511519934386442E-2</v>
      </c>
      <c r="H15" s="2">
        <f>M15</f>
        <v>3</v>
      </c>
      <c r="I15" s="2">
        <f>0.0009*C15^2-0.06*SQRT(3)*C15+3</f>
        <v>3</v>
      </c>
      <c r="J15" s="2">
        <f>ABS(H15-I15)</f>
        <v>0</v>
      </c>
      <c r="L15" s="11" t="s">
        <v>3</v>
      </c>
      <c r="M15" s="10">
        <v>3</v>
      </c>
    </row>
    <row r="16" spans="2:13" x14ac:dyDescent="0.25">
      <c r="B16" s="2">
        <v>1</v>
      </c>
      <c r="C16" s="2">
        <f>$M$17+C15</f>
        <v>0.5</v>
      </c>
      <c r="D16" s="2">
        <f>$M$17*-$M$18*SQRT(H16)</f>
        <v>-5.1511524227133919E-2</v>
      </c>
      <c r="E16" s="2">
        <f>$M$17*-$M$18*SQRT(H16+D16/2)</f>
        <v>-5.1286030674057764E-2</v>
      </c>
      <c r="F16" s="2">
        <f>$M$17*-$M$18*SQRT(H16+E16/2)</f>
        <v>-5.1287019940714808E-2</v>
      </c>
      <c r="G16" s="2">
        <f>$M$17*-$M$18*SQRT(H16+F16)</f>
        <v>-5.1061519858460559E-2</v>
      </c>
      <c r="H16" s="2">
        <f>1/6*(D15+2*E15+2*F15+G15)+H15</f>
        <v>2.948263475780672</v>
      </c>
      <c r="I16" s="2">
        <f t="shared" ref="I16:I79" si="0">0.0009*C16^2-0.06*SQRT(3)*C16+3</f>
        <v>2.9482634757729338</v>
      </c>
      <c r="J16" s="2">
        <f t="shared" ref="J16:J79" si="1">ABS(H16-I16)</f>
        <v>7.7382544816373411E-12</v>
      </c>
      <c r="L16" s="11" t="s">
        <v>4</v>
      </c>
      <c r="M16" s="10"/>
    </row>
    <row r="17" spans="2:13" x14ac:dyDescent="0.25">
      <c r="B17" s="2">
        <v>2</v>
      </c>
      <c r="C17" s="2">
        <f>$M$17+C16</f>
        <v>1</v>
      </c>
      <c r="D17" s="2">
        <f>$M$17*-$M$18*SQRT(H17)</f>
        <v>-5.1061524227203926E-2</v>
      </c>
      <c r="E17" s="2">
        <f>$M$17*-$M$18*SQRT(H17+D17/2)</f>
        <v>-5.0836026305201037E-2</v>
      </c>
      <c r="F17" s="2">
        <f>$M$17*-$M$18*SQRT(H17+E17/2)</f>
        <v>-5.0837024348087026E-2</v>
      </c>
      <c r="G17" s="2">
        <f>$M$17*-$M$18*SQRT(H17+F17)</f>
        <v>-5.0611519780501116E-2</v>
      </c>
      <c r="H17" s="2">
        <f t="shared" ref="H17:H80" si="2">1/6*(D16+2*E16+2*F16+G16)+H16</f>
        <v>2.896976951561482</v>
      </c>
      <c r="I17" s="2">
        <f t="shared" si="0"/>
        <v>2.8969769515458674</v>
      </c>
      <c r="J17" s="2">
        <f t="shared" si="1"/>
        <v>1.5614620707538052E-11</v>
      </c>
      <c r="L17" s="11" t="s">
        <v>5</v>
      </c>
      <c r="M17" s="10">
        <v>0.5</v>
      </c>
    </row>
    <row r="18" spans="2:13" x14ac:dyDescent="0.25">
      <c r="B18" s="2">
        <v>3</v>
      </c>
      <c r="C18" s="2">
        <f>$M$17+C17</f>
        <v>1.5</v>
      </c>
      <c r="D18" s="2">
        <f>$M$17*-$M$18*SQRT(H18)</f>
        <v>-5.0611524227276453E-2</v>
      </c>
      <c r="E18" s="2">
        <f>$M$17*-$M$18*SQRT(H18+D18/2)</f>
        <v>-5.0386021858308254E-2</v>
      </c>
      <c r="F18" s="2">
        <f>$M$17*-$M$18*SQRT(H18+E18/2)</f>
        <v>-5.038702883453193E-2</v>
      </c>
      <c r="G18" s="2">
        <f>$M$17*-$M$18*SQRT(H18+F18)</f>
        <v>-5.0161519700434844E-2</v>
      </c>
      <c r="H18" s="2">
        <f t="shared" si="2"/>
        <v>2.8461404273424353</v>
      </c>
      <c r="I18" s="2">
        <f t="shared" si="0"/>
        <v>2.8461404273188009</v>
      </c>
      <c r="J18" s="2">
        <f t="shared" si="1"/>
        <v>2.3634427748220332E-11</v>
      </c>
      <c r="L18" s="11" t="s">
        <v>6</v>
      </c>
      <c r="M18" s="10">
        <v>0.06</v>
      </c>
    </row>
    <row r="19" spans="2:13" x14ac:dyDescent="0.25">
      <c r="B19" s="2">
        <v>4</v>
      </c>
      <c r="C19" s="2">
        <f>$M$17+C18</f>
        <v>2</v>
      </c>
      <c r="D19" s="2">
        <f>$M$17*-$M$18*SQRT(H19)</f>
        <v>-5.0161524227351609E-2</v>
      </c>
      <c r="E19" s="2">
        <f>$M$17*-$M$18*SQRT(H19+D19/2)</f>
        <v>-4.9936017331269768E-2</v>
      </c>
      <c r="F19" s="2">
        <f>$M$17*-$M$18*SQRT(H19+E19/2)</f>
        <v>-4.9937033402196726E-2</v>
      </c>
      <c r="G19" s="2">
        <f>$M$17*-$M$18*SQRT(H19+F19)</f>
        <v>-4.9711519618185138E-2</v>
      </c>
      <c r="H19" s="2">
        <f t="shared" si="2"/>
        <v>2.7957539031235368</v>
      </c>
      <c r="I19" s="2">
        <f t="shared" si="0"/>
        <v>2.7957539030917347</v>
      </c>
      <c r="J19" s="2">
        <f t="shared" si="1"/>
        <v>3.1802116495782684E-11</v>
      </c>
    </row>
    <row r="20" spans="2:13" x14ac:dyDescent="0.25">
      <c r="B20" s="2">
        <v>5</v>
      </c>
      <c r="C20" s="2">
        <f>$M$17+C19</f>
        <v>2.5</v>
      </c>
      <c r="D20" s="2">
        <f>$M$17*-$M$18*SQRT(H20)</f>
        <v>-4.9711524227429527E-2</v>
      </c>
      <c r="E20" s="2">
        <f>$M$17*-$M$18*SQRT(H20+D20/2)</f>
        <v>-4.9486012721899196E-2</v>
      </c>
      <c r="F20" s="2">
        <f>$M$17*-$M$18*SQRT(H20+E20/2)</f>
        <v>-4.9487038053307029E-2</v>
      </c>
      <c r="G20" s="2">
        <f>$M$17*-$M$18*SQRT(H20+F20)</f>
        <v>-4.9261519533671881E-2</v>
      </c>
      <c r="H20" s="2">
        <f t="shared" si="2"/>
        <v>2.7458173789047917</v>
      </c>
      <c r="I20" s="2">
        <f t="shared" si="0"/>
        <v>2.7458173788646683</v>
      </c>
      <c r="J20" s="2">
        <f t="shared" si="1"/>
        <v>4.0123460109953157E-11</v>
      </c>
    </row>
    <row r="21" spans="2:13" x14ac:dyDescent="0.25">
      <c r="B21" s="2">
        <v>6</v>
      </c>
      <c r="C21" s="2">
        <f>$M$17+C20</f>
        <v>3</v>
      </c>
      <c r="D21" s="2">
        <f>$M$17*-$M$18*SQRT(H21)</f>
        <v>-4.926152422751031E-2</v>
      </c>
      <c r="E21" s="2">
        <f>$M$17*-$M$18*SQRT(H21+D21/2)</f>
        <v>-4.9036008027929893E-2</v>
      </c>
      <c r="F21" s="2">
        <f>$M$17*-$M$18*SQRT(H21+E21/2)</f>
        <v>-4.9037042790170543E-2</v>
      </c>
      <c r="G21" s="2">
        <f>$M$17*-$M$18*SQRT(H21+F21)</f>
        <v>-4.8811519446811238E-2</v>
      </c>
      <c r="H21" s="2">
        <f t="shared" si="2"/>
        <v>2.6963308546862059</v>
      </c>
      <c r="I21" s="2">
        <f t="shared" si="0"/>
        <v>2.6963308546376021</v>
      </c>
      <c r="J21" s="2">
        <f t="shared" si="1"/>
        <v>4.8603787661249953E-11</v>
      </c>
    </row>
    <row r="22" spans="2:13" x14ac:dyDescent="0.25">
      <c r="B22" s="2">
        <v>7</v>
      </c>
      <c r="C22" s="2">
        <f>$M$17+C21</f>
        <v>3.5</v>
      </c>
      <c r="D22" s="2">
        <f>$M$17*-$M$18*SQRT(H22)</f>
        <v>-4.8811524227594112E-2</v>
      </c>
      <c r="E22" s="2">
        <f>$M$17*-$M$18*SQRT(H22+D22/2)</f>
        <v>-4.8586003247011268E-2</v>
      </c>
      <c r="F22" s="2">
        <f>$M$17*-$M$18*SQRT(H22+E22/2)</f>
        <v>-4.8587047615180859E-2</v>
      </c>
      <c r="G22" s="2">
        <f>$M$17*-$M$18*SQRT(H22+F22)</f>
        <v>-4.8361519357515474E-2</v>
      </c>
      <c r="H22" s="2">
        <f t="shared" si="2"/>
        <v>2.6472943304677856</v>
      </c>
      <c r="I22" s="2">
        <f t="shared" si="0"/>
        <v>2.6472943304105359</v>
      </c>
      <c r="J22" s="2">
        <f t="shared" si="1"/>
        <v>5.7249760487820822E-11</v>
      </c>
    </row>
    <row r="23" spans="2:13" x14ac:dyDescent="0.25">
      <c r="B23" s="2">
        <v>8</v>
      </c>
      <c r="C23" s="2">
        <f>$M$17+C22</f>
        <v>4</v>
      </c>
      <c r="D23" s="2">
        <f>$M$17*-$M$18*SQRT(H23)</f>
        <v>-4.8361524227681064E-2</v>
      </c>
      <c r="E23" s="2">
        <f>$M$17*-$M$18*SQRT(H23+D23/2)</f>
        <v>-4.8135998376704792E-2</v>
      </c>
      <c r="F23" s="2">
        <f>$M$17*-$M$18*SQRT(H23+E23/2)</f>
        <v>-4.8137052530821463E-2</v>
      </c>
      <c r="G23" s="2">
        <f>$M$17*-$M$18*SQRT(H23+F23)</f>
        <v>-4.7911519265692711E-2</v>
      </c>
      <c r="H23" s="2">
        <f t="shared" si="2"/>
        <v>2.5987078062495366</v>
      </c>
      <c r="I23" s="2">
        <f t="shared" si="0"/>
        <v>2.5987078061834694</v>
      </c>
      <c r="J23" s="2">
        <f t="shared" si="1"/>
        <v>6.6067151749393815E-11</v>
      </c>
    </row>
    <row r="24" spans="2:13" x14ac:dyDescent="0.25">
      <c r="B24" s="2">
        <v>9</v>
      </c>
      <c r="C24" s="2">
        <f>$M$17+C23</f>
        <v>4.5</v>
      </c>
      <c r="D24" s="2">
        <f>$M$17*-$M$18*SQRT(H24)</f>
        <v>-4.7911524227771327E-2</v>
      </c>
      <c r="E24" s="2">
        <f>$M$17*-$M$18*SQRT(H24+D24/2)</f>
        <v>-4.7685993414479912E-2</v>
      </c>
      <c r="F24" s="2">
        <f>$M$17*-$M$18*SQRT(H24+E24/2)</f>
        <v>-4.7687057539670057E-2</v>
      </c>
      <c r="G24" s="2">
        <f>$M$17*-$M$18*SQRT(H24+F24)</f>
        <v>-4.7461519171246677E-2</v>
      </c>
      <c r="H24" s="2">
        <f t="shared" si="2"/>
        <v>2.5505712820314654</v>
      </c>
      <c r="I24" s="2">
        <f t="shared" si="0"/>
        <v>2.5505712819564033</v>
      </c>
      <c r="J24" s="2">
        <f t="shared" si="1"/>
        <v>7.5062178694906834E-11</v>
      </c>
      <c r="L24" s="12"/>
    </row>
    <row r="25" spans="2:13" x14ac:dyDescent="0.25">
      <c r="B25" s="2">
        <v>10</v>
      </c>
      <c r="C25" s="2">
        <f>$M$17+C24</f>
        <v>5</v>
      </c>
      <c r="D25" s="2">
        <f>$M$17*-$M$18*SQRT(H25)</f>
        <v>-4.7461524227865044E-2</v>
      </c>
      <c r="E25" s="2">
        <f>$M$17*-$M$18*SQRT(H25+D25/2)</f>
        <v>-4.7235988357709653E-2</v>
      </c>
      <c r="F25" s="2">
        <f>$M$17*-$M$18*SQRT(H25+E25/2)</f>
        <v>-4.7237062644402979E-2</v>
      </c>
      <c r="G25" s="2">
        <f>$M$17*-$M$18*SQRT(H25+F25)</f>
        <v>-4.7011519074076497E-2</v>
      </c>
      <c r="H25" s="2">
        <f t="shared" si="2"/>
        <v>2.5028847578135789</v>
      </c>
      <c r="I25" s="2">
        <f t="shared" si="0"/>
        <v>2.5028847577293369</v>
      </c>
      <c r="J25" s="2">
        <f t="shared" si="1"/>
        <v>8.4241946751717478E-11</v>
      </c>
    </row>
    <row r="26" spans="2:13" x14ac:dyDescent="0.25">
      <c r="B26" s="2">
        <v>11</v>
      </c>
      <c r="C26" s="2">
        <f>$M$17+C25</f>
        <v>5.5</v>
      </c>
      <c r="D26" s="2">
        <f>$M$17*-$M$18*SQRT(H26)</f>
        <v>-4.7011524227962405E-2</v>
      </c>
      <c r="E26" s="2">
        <f>$M$17*-$M$18*SQRT(H26+D26/2)</f>
        <v>-4.6785983203665948E-2</v>
      </c>
      <c r="F26" s="2">
        <f>$M$17*-$M$18*SQRT(H26+E26/2)</f>
        <v>-4.6787067847800061E-2</v>
      </c>
      <c r="G26" s="2">
        <f>$M$17*-$M$18*SQRT(H26+F26)</f>
        <v>-4.6561518974076392E-2</v>
      </c>
      <c r="H26" s="2">
        <f t="shared" si="2"/>
        <v>2.4556482335958845</v>
      </c>
      <c r="I26" s="2">
        <f t="shared" si="0"/>
        <v>2.4556482335022705</v>
      </c>
      <c r="J26" s="2">
        <f t="shared" si="1"/>
        <v>9.3614005436393199E-11</v>
      </c>
    </row>
    <row r="27" spans="2:13" x14ac:dyDescent="0.25">
      <c r="B27" s="2">
        <v>12</v>
      </c>
      <c r="C27" s="2">
        <f>$M$17+C26</f>
        <v>6</v>
      </c>
      <c r="D27" s="2">
        <f>$M$17*-$M$18*SQRT(H27)</f>
        <v>-4.6561524228063568E-2</v>
      </c>
      <c r="E27" s="2">
        <f>$M$17*-$M$18*SQRT(H27+D27/2)</f>
        <v>-4.6335977949514801E-2</v>
      </c>
      <c r="F27" s="2">
        <f>$M$17*-$M$18*SQRT(H27+E27/2)</f>
        <v>-4.6337073152749611E-2</v>
      </c>
      <c r="G27" s="2">
        <f>$M$17*-$M$18*SQRT(H27+F27)</f>
        <v>-4.611151887113539E-2</v>
      </c>
      <c r="H27" s="2">
        <f t="shared" si="2"/>
        <v>2.4088617093783893</v>
      </c>
      <c r="I27" s="2">
        <f t="shared" si="0"/>
        <v>2.4088617092752043</v>
      </c>
      <c r="J27" s="2">
        <f t="shared" si="1"/>
        <v>1.0318501608708175E-10</v>
      </c>
    </row>
    <row r="28" spans="2:13" x14ac:dyDescent="0.25">
      <c r="B28" s="2">
        <v>13</v>
      </c>
      <c r="C28" s="2">
        <f>$M$17+C27</f>
        <v>6.5</v>
      </c>
      <c r="D28" s="2">
        <f>$M$17*-$M$18*SQRT(H28)</f>
        <v>-4.6111524228168721E-2</v>
      </c>
      <c r="E28" s="2">
        <f>$M$17*-$M$18*SQRT(H28+D28/2)</f>
        <v>-4.5885972592310982E-2</v>
      </c>
      <c r="F28" s="2">
        <f>$M$17*-$M$18*SQRT(H28+E28/2)</f>
        <v>-4.588707856225379E-2</v>
      </c>
      <c r="G28" s="2">
        <f>$M$17*-$M$18*SQRT(H28+F28)</f>
        <v>-4.5661518765137049E-2</v>
      </c>
      <c r="H28" s="2">
        <f t="shared" si="2"/>
        <v>2.3625251851611013</v>
      </c>
      <c r="I28" s="2">
        <f t="shared" si="0"/>
        <v>2.3625251850481379</v>
      </c>
      <c r="J28" s="2">
        <f t="shared" si="1"/>
        <v>1.1296341639877028E-10</v>
      </c>
    </row>
    <row r="29" spans="2:13" x14ac:dyDescent="0.25">
      <c r="B29" s="2">
        <v>14</v>
      </c>
      <c r="C29" s="2">
        <f>$M$17+C28</f>
        <v>7</v>
      </c>
      <c r="D29" s="2">
        <f>$M$17*-$M$18*SQRT(H29)</f>
        <v>-4.5661524228278072E-2</v>
      </c>
      <c r="E29" s="2">
        <f>$M$17*-$M$18*SQRT(H29+D29/2)</f>
        <v>-4.5435967128992651E-2</v>
      </c>
      <c r="F29" s="2">
        <f>$M$17*-$M$18*SQRT(H29+E29/2)</f>
        <v>-4.5437084079434267E-2</v>
      </c>
      <c r="G29" s="2">
        <f>$M$17*-$M$18*SQRT(H29+F29)</f>
        <v>-4.5211518655959071E-2</v>
      </c>
      <c r="H29" s="2">
        <f t="shared" si="2"/>
        <v>2.3166386609440286</v>
      </c>
      <c r="I29" s="2">
        <f t="shared" si="0"/>
        <v>2.3166386608210718</v>
      </c>
      <c r="J29" s="2">
        <f t="shared" si="1"/>
        <v>1.2295675588802624E-10</v>
      </c>
    </row>
    <row r="30" spans="2:13" x14ac:dyDescent="0.25">
      <c r="B30" s="2">
        <v>15</v>
      </c>
      <c r="C30" s="2">
        <f>$M$17+C29</f>
        <v>7.5</v>
      </c>
      <c r="D30" s="2">
        <f>$M$17*-$M$18*SQRT(H30)</f>
        <v>-4.5211524228391829E-2</v>
      </c>
      <c r="E30" s="2">
        <f>$M$17*-$M$18*SQRT(H30+D30/2)</f>
        <v>-4.4985961556375402E-2</v>
      </c>
      <c r="F30" s="2">
        <f>$M$17*-$M$18*SQRT(H30+E30/2)</f>
        <v>-4.4987089707538237E-2</v>
      </c>
      <c r="G30" s="2">
        <f>$M$17*-$M$18*SQRT(H30+F30)</f>
        <v>-4.4761518543473003E-2</v>
      </c>
      <c r="H30" s="2">
        <f t="shared" si="2"/>
        <v>2.27120213672718</v>
      </c>
      <c r="I30" s="2">
        <f t="shared" si="0"/>
        <v>2.2712021365940052</v>
      </c>
      <c r="J30" s="2">
        <f t="shared" si="1"/>
        <v>1.3317480451746633E-10</v>
      </c>
    </row>
    <row r="31" spans="2:13" x14ac:dyDescent="0.25">
      <c r="B31" s="2">
        <v>16</v>
      </c>
      <c r="C31" s="2">
        <f>$M$17+C30</f>
        <v>8</v>
      </c>
      <c r="D31" s="2">
        <f>$M$17*-$M$18*SQRT(H31)</f>
        <v>-4.4761524228510229E-2</v>
      </c>
      <c r="E31" s="2">
        <f>$M$17*-$M$18*SQRT(H31+D31/2)</f>
        <v>-4.4535955871146164E-2</v>
      </c>
      <c r="F31" s="2">
        <f>$M$17*-$M$18*SQRT(H31+E31/2)</f>
        <v>-4.4537095449944782E-2</v>
      </c>
      <c r="G31" s="2">
        <f>$M$17*-$M$18*SQRT(H31+F31)</f>
        <v>-4.4311518427543842E-2</v>
      </c>
      <c r="H31" s="2">
        <f t="shared" si="2"/>
        <v>2.2262156125105648</v>
      </c>
      <c r="I31" s="2">
        <f t="shared" si="0"/>
        <v>2.2262156123669392</v>
      </c>
      <c r="J31" s="2">
        <f t="shared" si="1"/>
        <v>1.4362555589286785E-10</v>
      </c>
    </row>
    <row r="32" spans="2:13" x14ac:dyDescent="0.25">
      <c r="B32" s="2">
        <v>17</v>
      </c>
      <c r="C32" s="2">
        <f>$M$17+C31</f>
        <v>8.5</v>
      </c>
      <c r="D32" s="2">
        <f>$M$17*-$M$18*SQRT(H32)</f>
        <v>-4.4311524228633492E-2</v>
      </c>
      <c r="E32" s="2">
        <f>$M$17*-$M$18*SQRT(H32+D32/2)</f>
        <v>-4.4085950069856585E-2</v>
      </c>
      <c r="F32" s="2">
        <f>$M$17*-$M$18*SQRT(H32+E32/2)</f>
        <v>-4.4087101310171635E-2</v>
      </c>
      <c r="G32" s="2">
        <f>$M$17*-$M$18*SQRT(H32+F32)</f>
        <v>-4.3861518308029632E-2</v>
      </c>
      <c r="H32" s="2">
        <f t="shared" si="2"/>
        <v>2.1816790882941923</v>
      </c>
      <c r="I32" s="2">
        <f t="shared" si="0"/>
        <v>2.1816790881398727</v>
      </c>
      <c r="J32" s="2">
        <f t="shared" si="1"/>
        <v>1.5431966815526721E-10</v>
      </c>
    </row>
    <row r="33" spans="2:10" x14ac:dyDescent="0.25">
      <c r="B33" s="2">
        <v>18</v>
      </c>
      <c r="C33" s="2">
        <f>$M$17+C32</f>
        <v>9</v>
      </c>
      <c r="D33" s="2">
        <f>$M$17*-$M$18*SQRT(H33)</f>
        <v>-4.3861524228761876E-2</v>
      </c>
      <c r="E33" s="2">
        <f>$M$17*-$M$18*SQRT(H33+D33/2)</f>
        <v>-4.3635944148916063E-2</v>
      </c>
      <c r="F33" s="2">
        <f>$M$17*-$M$18*SQRT(H33+E33/2)</f>
        <v>-4.363710729188236E-2</v>
      </c>
      <c r="G33" s="2">
        <f>$M$17*-$M$18*SQRT(H33+F33)</f>
        <v>-4.3411518184780992E-2</v>
      </c>
      <c r="H33" s="2">
        <f t="shared" si="2"/>
        <v>2.1375925640780724</v>
      </c>
      <c r="I33" s="2">
        <f t="shared" si="0"/>
        <v>2.1375925639128064</v>
      </c>
      <c r="J33" s="2">
        <f t="shared" si="1"/>
        <v>1.652660230888614E-10</v>
      </c>
    </row>
    <row r="34" spans="2:10" x14ac:dyDescent="0.25">
      <c r="B34" s="2">
        <v>19</v>
      </c>
      <c r="C34" s="2">
        <f>$M$17+C33</f>
        <v>9.5</v>
      </c>
      <c r="D34" s="2">
        <f>$M$17*-$M$18*SQRT(H34)</f>
        <v>-4.3411524228895645E-2</v>
      </c>
      <c r="E34" s="2">
        <f>$M$17*-$M$18*SQRT(H34+D34/2)</f>
        <v>-4.3185938104584355E-2</v>
      </c>
      <c r="F34" s="2">
        <f>$M$17*-$M$18*SQRT(H34+E34/2)</f>
        <v>-4.3187113398894014E-2</v>
      </c>
      <c r="G34" s="2">
        <f>$M$17*-$M$18*SQRT(H34+F34)</f>
        <v>-4.2961518057640716E-2</v>
      </c>
      <c r="H34" s="2">
        <f t="shared" si="2"/>
        <v>2.0939560398622157</v>
      </c>
      <c r="I34" s="2">
        <f t="shared" si="0"/>
        <v>2.09395603968574</v>
      </c>
      <c r="J34" s="2">
        <f t="shared" si="1"/>
        <v>1.7647572292389668E-10</v>
      </c>
    </row>
    <row r="35" spans="2:10" x14ac:dyDescent="0.25">
      <c r="B35" s="2">
        <v>20</v>
      </c>
      <c r="C35" s="2">
        <f>$M$17+C34</f>
        <v>10</v>
      </c>
      <c r="D35" s="2">
        <f>$M$17*-$M$18*SQRT(H35)</f>
        <v>-4.2961524229035104E-2</v>
      </c>
      <c r="E35" s="2">
        <f>$M$17*-$M$18*SQRT(H35+D35/2)</f>
        <v>-4.2735931932963676E-2</v>
      </c>
      <c r="F35" s="2">
        <f>$M$17*-$M$18*SQRT(H35+E35/2)</f>
        <v>-4.2737119635185249E-2</v>
      </c>
      <c r="G35" s="2">
        <f>$M$17*-$M$18*SQRT(H35+F35)</f>
        <v>-4.2511517926443226E-2</v>
      </c>
      <c r="H35" s="2">
        <f t="shared" si="2"/>
        <v>2.0507695156466337</v>
      </c>
      <c r="I35" s="2">
        <f t="shared" si="0"/>
        <v>2.0507695154586738</v>
      </c>
      <c r="J35" s="2">
        <f t="shared" si="1"/>
        <v>1.879598698906193E-10</v>
      </c>
    </row>
    <row r="36" spans="2:10" x14ac:dyDescent="0.25">
      <c r="B36" s="2">
        <v>21</v>
      </c>
      <c r="C36" s="2">
        <f>$M$17+C35</f>
        <v>10.5</v>
      </c>
      <c r="D36" s="2">
        <f>$M$17*-$M$18*SQRT(H36)</f>
        <v>-4.2511524229180531E-2</v>
      </c>
      <c r="E36" s="2">
        <f>$M$17*-$M$18*SQRT(H36+D36/2)</f>
        <v>-4.2285925629990319E-2</v>
      </c>
      <c r="F36" s="2">
        <f>$M$17*-$M$18*SQRT(H36+E36/2)</f>
        <v>-4.2287126004904946E-2</v>
      </c>
      <c r="G36" s="2">
        <f>$M$17*-$M$18*SQRT(H36+F36)</f>
        <v>-4.2061517791014018E-2</v>
      </c>
      <c r="H36" s="2">
        <f t="shared" si="2"/>
        <v>2.0080329914313375</v>
      </c>
      <c r="I36" s="2">
        <f t="shared" si="0"/>
        <v>2.0080329912316075</v>
      </c>
      <c r="J36" s="2">
        <f t="shared" si="1"/>
        <v>1.9973001030848536E-10</v>
      </c>
    </row>
    <row r="37" spans="2:10" x14ac:dyDescent="0.25">
      <c r="B37" s="2">
        <v>22</v>
      </c>
      <c r="C37" s="2">
        <f>$M$17+C36</f>
        <v>11</v>
      </c>
      <c r="D37" s="2">
        <f>$M$17*-$M$18*SQRT(H37)</f>
        <v>-4.2061524229332271E-2</v>
      </c>
      <c r="E37" s="2">
        <f>$M$17*-$M$18*SQRT(H37+D37/2)</f>
        <v>-4.1835919191425763E-2</v>
      </c>
      <c r="F37" s="2">
        <f>$M$17*-$M$18*SQRT(H37+E37/2)</f>
        <v>-4.1837132512381442E-2</v>
      </c>
      <c r="G37" s="2">
        <f>$M$17*-$M$18*SQRT(H37+F37)</f>
        <v>-4.1611517651169161E-2</v>
      </c>
      <c r="H37" s="2">
        <f t="shared" si="2"/>
        <v>1.9657464672163401</v>
      </c>
      <c r="I37" s="2">
        <f t="shared" si="0"/>
        <v>1.965746467004541</v>
      </c>
      <c r="J37" s="2">
        <f t="shared" si="1"/>
        <v>2.1179902276458051E-10</v>
      </c>
    </row>
    <row r="38" spans="2:10" x14ac:dyDescent="0.25">
      <c r="B38" s="2">
        <v>23</v>
      </c>
      <c r="C38" s="2">
        <f>$M$17+C37</f>
        <v>11.5</v>
      </c>
      <c r="D38" s="2">
        <f>$M$17*-$M$18*SQRT(H38)</f>
        <v>-4.161152422949066E-2</v>
      </c>
      <c r="E38" s="2">
        <f>$M$17*-$M$18*SQRT(H38+D38/2)</f>
        <v>-4.1385912612847117E-2</v>
      </c>
      <c r="F38" s="2">
        <f>$M$17*-$M$18*SQRT(H38+E38/2)</f>
        <v>-4.1387139162132325E-2</v>
      </c>
      <c r="G38" s="2">
        <f>$M$17*-$M$18*SQRT(H38+F38)</f>
        <v>-4.1161517506714561E-2</v>
      </c>
      <c r="H38" s="2">
        <f t="shared" si="2"/>
        <v>1.9239099430016542</v>
      </c>
      <c r="I38" s="2">
        <f t="shared" si="0"/>
        <v>1.9239099427774748</v>
      </c>
      <c r="J38" s="2">
        <f t="shared" si="1"/>
        <v>2.2417934175678056E-10</v>
      </c>
    </row>
    <row r="39" spans="2:10" x14ac:dyDescent="0.25">
      <c r="B39" s="2">
        <v>24</v>
      </c>
      <c r="C39" s="2">
        <f>$M$17+C38</f>
        <v>12</v>
      </c>
      <c r="D39" s="2">
        <f>$M$17*-$M$18*SQRT(H39)</f>
        <v>-4.116152422965607E-2</v>
      </c>
      <c r="E39" s="2">
        <f>$M$17*-$M$18*SQRT(H39+D39/2)</f>
        <v>-4.0935905889637018E-2</v>
      </c>
      <c r="F39" s="2">
        <f>$M$17*-$M$18*SQRT(H39+E39/2)</f>
        <v>-4.0937145958874897E-2</v>
      </c>
      <c r="G39" s="2">
        <f>$M$17*-$M$18*SQRT(H39+F39)</f>
        <v>-4.0711517357445381E-2</v>
      </c>
      <c r="H39" s="2">
        <f t="shared" si="2"/>
        <v>1.8825234187872935</v>
      </c>
      <c r="I39" s="2">
        <f t="shared" si="0"/>
        <v>1.8825234185504085</v>
      </c>
      <c r="J39" s="2">
        <f t="shared" si="1"/>
        <v>2.3688495609519578E-10</v>
      </c>
    </row>
    <row r="40" spans="2:10" x14ac:dyDescent="0.25">
      <c r="B40" s="2">
        <v>25</v>
      </c>
      <c r="C40" s="2">
        <f>$M$17+C39</f>
        <v>12.5</v>
      </c>
      <c r="D40" s="2">
        <f>$M$17*-$M$18*SQRT(H40)</f>
        <v>-4.0711524229828891E-2</v>
      </c>
      <c r="E40" s="2">
        <f>$M$17*-$M$18*SQRT(H40+D40/2)</f>
        <v>-4.0485899016972839E-2</v>
      </c>
      <c r="F40" s="2">
        <f>$M$17*-$M$18*SQRT(H40+E40/2)</f>
        <v>-4.0487152907537315E-2</v>
      </c>
      <c r="G40" s="2">
        <f>$M$17*-$M$18*SQRT(H40+F40)</f>
        <v>-4.0261517203145261E-2</v>
      </c>
      <c r="H40" s="2">
        <f t="shared" si="2"/>
        <v>1.8415868945732725</v>
      </c>
      <c r="I40" s="2">
        <f t="shared" si="0"/>
        <v>1.8415868943233422</v>
      </c>
      <c r="J40" s="2">
        <f t="shared" si="1"/>
        <v>2.4993029867914629E-10</v>
      </c>
    </row>
    <row r="41" spans="2:10" x14ac:dyDescent="0.25">
      <c r="B41" s="2">
        <v>26</v>
      </c>
      <c r="C41" s="2">
        <f>$M$17+C40</f>
        <v>13</v>
      </c>
      <c r="D41" s="2">
        <f>$M$17*-$M$18*SQRT(H41)</f>
        <v>-4.0261524230009553E-2</v>
      </c>
      <c r="E41" s="2">
        <f>$M$17*-$M$18*SQRT(H41+D41/2)</f>
        <v>-4.0035891989815109E-2</v>
      </c>
      <c r="F41" s="2">
        <f>$M$17*-$M$18*SQRT(H41+E41/2)</f>
        <v>-4.003716001327054E-2</v>
      </c>
      <c r="G41" s="2">
        <f>$M$17*-$M$18*SQRT(H41+F41)</f>
        <v>-3.9811517043585543E-2</v>
      </c>
      <c r="H41" s="2">
        <f t="shared" si="2"/>
        <v>1.8011003703596067</v>
      </c>
      <c r="I41" s="2">
        <f t="shared" si="0"/>
        <v>1.8011003700962758</v>
      </c>
      <c r="J41" s="2">
        <f t="shared" si="1"/>
        <v>2.6333091263097685E-10</v>
      </c>
    </row>
    <row r="42" spans="2:10" x14ac:dyDescent="0.25">
      <c r="B42" s="2">
        <v>27</v>
      </c>
      <c r="C42" s="2">
        <f>$M$17+C41</f>
        <v>13.5</v>
      </c>
      <c r="D42" s="2">
        <f>$M$17*-$M$18*SQRT(H42)</f>
        <v>-3.9811524230198479E-2</v>
      </c>
      <c r="E42" s="2">
        <f>$M$17*-$M$18*SQRT(H42+D42/2)</f>
        <v>-3.9585884802895224E-2</v>
      </c>
      <c r="F42" s="2">
        <f>$M$17*-$M$18*SQRT(H42+E42/2)</f>
        <v>-3.9587167281461028E-2</v>
      </c>
      <c r="G42" s="2">
        <f>$M$17*-$M$18*SQRT(H42+F42)</f>
        <v>-3.9361516878524461E-2</v>
      </c>
      <c r="H42" s="2">
        <f t="shared" si="2"/>
        <v>1.7610638461463122</v>
      </c>
      <c r="I42" s="2">
        <f t="shared" si="0"/>
        <v>1.7610638458692096</v>
      </c>
      <c r="J42" s="2">
        <f t="shared" si="1"/>
        <v>2.7710256311763715E-10</v>
      </c>
    </row>
    <row r="43" spans="2:10" x14ac:dyDescent="0.25">
      <c r="B43" s="2">
        <v>28</v>
      </c>
      <c r="C43" s="2">
        <f>$M$17+C42</f>
        <v>14</v>
      </c>
      <c r="D43" s="2">
        <f>$M$17*-$M$18*SQRT(H43)</f>
        <v>-3.9361524230396176E-2</v>
      </c>
      <c r="E43" s="2">
        <f>$M$17*-$M$18*SQRT(H43+D43/2)</f>
        <v>-3.9135877450702281E-2</v>
      </c>
      <c r="F43" s="2">
        <f>$M$17*-$M$18*SQRT(H43+E43/2)</f>
        <v>-3.9137174717744375E-2</v>
      </c>
      <c r="G43" s="2">
        <f>$M$17*-$M$18*SQRT(H43+F43)</f>
        <v>-3.8911516707706158E-2</v>
      </c>
      <c r="H43" s="2">
        <f t="shared" si="2"/>
        <v>1.7214773219334063</v>
      </c>
      <c r="I43" s="2">
        <f t="shared" si="0"/>
        <v>1.7214773216421433</v>
      </c>
      <c r="J43" s="2">
        <f t="shared" si="1"/>
        <v>2.9126301370752117E-10</v>
      </c>
    </row>
    <row r="44" spans="2:10" x14ac:dyDescent="0.25">
      <c r="B44" s="2">
        <v>29</v>
      </c>
      <c r="C44" s="2">
        <f>$M$17+C43</f>
        <v>14.5</v>
      </c>
      <c r="D44" s="2">
        <f>$M$17*-$M$18*SQRT(H44)</f>
        <v>-3.8911524230603151E-2</v>
      </c>
      <c r="E44" s="2">
        <f>$M$17*-$M$18*SQRT(H44+D44/2)</f>
        <v>-3.8685869927468926E-2</v>
      </c>
      <c r="F44" s="2">
        <f>$M$17*-$M$18*SQRT(H44+E44/2)</f>
        <v>-3.8687182328019903E-2</v>
      </c>
      <c r="G44" s="2">
        <f>$M$17*-$M$18*SQRT(H44+F44)</f>
        <v>-3.846151653085976E-2</v>
      </c>
      <c r="H44" s="2">
        <f t="shared" si="2"/>
        <v>1.6823407977209071</v>
      </c>
      <c r="I44" s="2">
        <f t="shared" si="0"/>
        <v>1.682340797415077</v>
      </c>
      <c r="J44" s="2">
        <f t="shared" si="1"/>
        <v>3.0583002796902292E-10</v>
      </c>
    </row>
    <row r="45" spans="2:10" x14ac:dyDescent="0.25">
      <c r="B45" s="2">
        <v>30</v>
      </c>
      <c r="C45" s="2">
        <f>$M$17+C44</f>
        <v>15</v>
      </c>
      <c r="D45" s="2">
        <f>$M$17*-$M$18*SQRT(H45)</f>
        <v>-3.8461524230819943E-2</v>
      </c>
      <c r="E45" s="2">
        <f>$M$17*-$M$18*SQRT(H45+D45/2)</f>
        <v>-3.8235862227156345E-2</v>
      </c>
      <c r="F45" s="2">
        <f>$M$17*-$M$18*SQRT(H45+E45/2)</f>
        <v>-3.8237190118466206E-2</v>
      </c>
      <c r="G45" s="2">
        <f>$M$17*-$M$18*SQRT(H45+F45)</f>
        <v>-3.801151634769824E-2</v>
      </c>
      <c r="H45" s="2">
        <f t="shared" si="2"/>
        <v>1.6436542735088335</v>
      </c>
      <c r="I45" s="2">
        <f t="shared" si="0"/>
        <v>1.6436542731880106</v>
      </c>
      <c r="J45" s="2">
        <f t="shared" si="1"/>
        <v>3.2082292378277089E-10</v>
      </c>
    </row>
    <row r="46" spans="2:10" x14ac:dyDescent="0.25">
      <c r="B46" s="2">
        <v>31</v>
      </c>
      <c r="C46" s="2">
        <f>$M$17+C45</f>
        <v>15.5</v>
      </c>
      <c r="D46" s="2">
        <f>$M$17*-$M$18*SQRT(H46)</f>
        <v>-3.8011524231047158E-2</v>
      </c>
      <c r="E46" s="2">
        <f>$M$17*-$M$18*SQRT(H46+D46/2)</f>
        <v>-3.7785854343438029E-2</v>
      </c>
      <c r="F46" s="2">
        <f>$M$17*-$M$18*SQRT(H46+E46/2)</f>
        <v>-3.7787198095557951E-2</v>
      </c>
      <c r="G46" s="2">
        <f>$M$17*-$M$18*SQRT(H46+F46)</f>
        <v>-3.7561516157917314E-2</v>
      </c>
      <c r="H46" s="2">
        <f t="shared" si="2"/>
        <v>1.6054177492972064</v>
      </c>
      <c r="I46" s="2">
        <f t="shared" si="0"/>
        <v>1.6054177489609445</v>
      </c>
      <c r="J46" s="2">
        <f t="shared" si="1"/>
        <v>3.3626190720781324E-10</v>
      </c>
    </row>
    <row r="47" spans="2:10" x14ac:dyDescent="0.25">
      <c r="B47" s="2">
        <v>32</v>
      </c>
      <c r="C47" s="2">
        <f>$M$17+C46</f>
        <v>16</v>
      </c>
      <c r="D47" s="2">
        <f>$M$17*-$M$18*SQRT(H47)</f>
        <v>-3.7561524231285427E-2</v>
      </c>
      <c r="E47" s="2">
        <f>$M$17*-$M$18*SQRT(H47+D47/2)</f>
        <v>-3.7335846269682491E-2</v>
      </c>
      <c r="F47" s="2">
        <f>$M$17*-$M$18*SQRT(H47+E47/2)</f>
        <v>-3.7337206266083771E-2</v>
      </c>
      <c r="G47" s="2">
        <f>$M$17*-$M$18*SQRT(H47+F47)</f>
        <v>-3.7111515961194129E-2</v>
      </c>
      <c r="H47" s="2">
        <f t="shared" si="2"/>
        <v>1.5676312250860469</v>
      </c>
      <c r="I47" s="2">
        <f t="shared" si="0"/>
        <v>1.5676312247338779</v>
      </c>
      <c r="J47" s="2">
        <f t="shared" si="1"/>
        <v>3.5216896066003756E-10</v>
      </c>
    </row>
    <row r="48" spans="2:10" x14ac:dyDescent="0.25">
      <c r="B48" s="2">
        <v>33</v>
      </c>
      <c r="C48" s="2">
        <f>$M$17+C47</f>
        <v>16.5</v>
      </c>
      <c r="D48" s="2">
        <f>$M$17*-$M$18*SQRT(H48)</f>
        <v>-3.7111524231535416E-2</v>
      </c>
      <c r="E48" s="2">
        <f>$M$17*-$M$18*SQRT(H48+D48/2)</f>
        <v>-3.6885837998934627E-2</v>
      </c>
      <c r="F48" s="2">
        <f>$M$17*-$M$18*SQRT(H48+E48/2)</f>
        <v>-3.6887214637165537E-2</v>
      </c>
      <c r="G48" s="2">
        <f>$M$17*-$M$18*SQRT(H48+F48)</f>
        <v>-3.6661515757185917E-2</v>
      </c>
      <c r="H48" s="2">
        <f t="shared" si="2"/>
        <v>1.5302947008753782</v>
      </c>
      <c r="I48" s="2">
        <f t="shared" si="0"/>
        <v>1.5302947005068117</v>
      </c>
      <c r="J48" s="2">
        <f t="shared" si="1"/>
        <v>3.6856651064454127E-10</v>
      </c>
    </row>
    <row r="49" spans="2:10" x14ac:dyDescent="0.25">
      <c r="B49" s="2">
        <v>34</v>
      </c>
      <c r="C49" s="2">
        <f>$M$17+C48</f>
        <v>17</v>
      </c>
      <c r="D49" s="2">
        <f>$M$17*-$M$18*SQRT(H49)</f>
        <v>-3.666152423179786E-2</v>
      </c>
      <c r="E49" s="2">
        <f>$M$17*-$M$18*SQRT(H49+D49/2)</f>
        <v>-3.6435829523895742E-2</v>
      </c>
      <c r="F49" s="2">
        <f>$M$17*-$M$18*SQRT(H49+E49/2)</f>
        <v>-3.6437223216279103E-2</v>
      </c>
      <c r="G49" s="2">
        <f>$M$17*-$M$18*SQRT(H49+F49)</f>
        <v>-3.6211515545528483E-2</v>
      </c>
      <c r="H49" s="2">
        <f t="shared" si="2"/>
        <v>1.4934081766652245</v>
      </c>
      <c r="I49" s="2">
        <f t="shared" si="0"/>
        <v>1.4934081762797453</v>
      </c>
      <c r="J49" s="2">
        <f t="shared" si="1"/>
        <v>3.8547920411247105E-10</v>
      </c>
    </row>
    <row r="50" spans="2:10" x14ac:dyDescent="0.25">
      <c r="B50" s="2">
        <v>35</v>
      </c>
      <c r="C50" s="2">
        <f>$M$17+C49</f>
        <v>17.5</v>
      </c>
      <c r="D50" s="2">
        <f>$M$17*-$M$18*SQRT(H50)</f>
        <v>-3.6211524232073557E-2</v>
      </c>
      <c r="E50" s="2">
        <f>$M$17*-$M$18*SQRT(H50+D50/2)</f>
        <v>-3.5985820836902098E-2</v>
      </c>
      <c r="F50" s="2">
        <f>$M$17*-$M$18*SQRT(H50+E50/2)</f>
        <v>-3.5987232011276508E-2</v>
      </c>
      <c r="G50" s="2">
        <f>$M$17*-$M$18*SQRT(H50+F50)</f>
        <v>-3.5761515325834582E-2</v>
      </c>
      <c r="H50" s="2">
        <f t="shared" si="2"/>
        <v>1.4569716524556118</v>
      </c>
      <c r="I50" s="2">
        <f t="shared" si="0"/>
        <v>1.456971652052679</v>
      </c>
      <c r="J50" s="2">
        <f t="shared" si="1"/>
        <v>4.0293279823799821E-10</v>
      </c>
    </row>
    <row r="51" spans="2:10" x14ac:dyDescent="0.25">
      <c r="B51" s="2">
        <v>36</v>
      </c>
      <c r="C51" s="2">
        <f>$M$17+C50</f>
        <v>18</v>
      </c>
      <c r="D51" s="2">
        <f>$M$17*-$M$18*SQRT(H51)</f>
        <v>-3.576152423236334E-2</v>
      </c>
      <c r="E51" s="2">
        <f>$M$17*-$M$18*SQRT(H51+D51/2)</f>
        <v>-3.5535811929901746E-2</v>
      </c>
      <c r="F51" s="2">
        <f>$M$17*-$M$18*SQRT(H51+E51/2)</f>
        <v>-3.5537241030409984E-2</v>
      </c>
      <c r="G51" s="2">
        <f>$M$17*-$M$18*SQRT(H51+F51)</f>
        <v>-3.5311515097692169E-2</v>
      </c>
      <c r="H51" s="2">
        <f t="shared" si="2"/>
        <v>1.4209851282465675</v>
      </c>
      <c r="I51" s="2">
        <f t="shared" si="0"/>
        <v>1.4209851278256127</v>
      </c>
      <c r="J51" s="2">
        <f t="shared" si="1"/>
        <v>4.2095482655213345E-10</v>
      </c>
    </row>
    <row r="52" spans="2:10" x14ac:dyDescent="0.25">
      <c r="B52" s="2">
        <v>37</v>
      </c>
      <c r="C52" s="2">
        <f>$M$17+C51</f>
        <v>18.5</v>
      </c>
      <c r="D52" s="2">
        <f>$M$17*-$M$18*SQRT(H52)</f>
        <v>-3.5311524232668139E-2</v>
      </c>
      <c r="E52" s="2">
        <f>$M$17*-$M$18*SQRT(H52+D52/2)</f>
        <v>-3.5085802794429667E-2</v>
      </c>
      <c r="F52" s="2">
        <f>$M$17*-$M$18*SQRT(H52+E52/2)</f>
        <v>-3.5087250282357769E-2</v>
      </c>
      <c r="G52" s="2">
        <f>$M$17*-$M$18*SQRT(H52+F52)</f>
        <v>-3.486151486066242E-2</v>
      </c>
      <c r="H52" s="2">
        <f t="shared" si="2"/>
        <v>1.3854486040381211</v>
      </c>
      <c r="I52" s="2">
        <f t="shared" si="0"/>
        <v>1.3854486035985465</v>
      </c>
      <c r="J52" s="2">
        <f t="shared" si="1"/>
        <v>4.3957459894272688E-10</v>
      </c>
    </row>
    <row r="53" spans="2:10" x14ac:dyDescent="0.25">
      <c r="B53" s="2">
        <v>38</v>
      </c>
      <c r="C53" s="2">
        <f>$M$17+C52</f>
        <v>19</v>
      </c>
      <c r="D53" s="2">
        <f>$M$17*-$M$18*SQRT(H53)</f>
        <v>-3.4861524232988911E-2</v>
      </c>
      <c r="E53" s="2">
        <f>$M$17*-$M$18*SQRT(H53+D53/2)</f>
        <v>-3.4635793421580914E-2</v>
      </c>
      <c r="F53" s="2">
        <f>$M$17*-$M$18*SQRT(H53+E53/2)</f>
        <v>-3.4637259776251955E-2</v>
      </c>
      <c r="G53" s="2">
        <f>$M$17*-$M$18*SQRT(H53+F53)</f>
        <v>-3.4411514614277681E-2</v>
      </c>
      <c r="H53" s="2">
        <f t="shared" si="2"/>
        <v>1.3503620798303035</v>
      </c>
      <c r="I53" s="2">
        <f t="shared" si="0"/>
        <v>1.3503620793714801</v>
      </c>
      <c r="J53" s="2">
        <f t="shared" si="1"/>
        <v>4.5882342369907292E-10</v>
      </c>
    </row>
    <row r="54" spans="2:10" x14ac:dyDescent="0.25">
      <c r="B54" s="2">
        <v>39</v>
      </c>
      <c r="C54" s="2">
        <f>$M$17+C53</f>
        <v>19.5</v>
      </c>
      <c r="D54" s="2">
        <f>$M$17*-$M$18*SQRT(H54)</f>
        <v>-3.4411524233326732E-2</v>
      </c>
      <c r="E54" s="2">
        <f>$M$17*-$M$18*SQRT(H54+D54/2)</f>
        <v>-3.4185783801981728E-2</v>
      </c>
      <c r="F54" s="2">
        <f>$M$17*-$M$18*SQRT(H54+E54/2)</f>
        <v>-3.4187269521708537E-2</v>
      </c>
      <c r="G54" s="2">
        <f>$M$17*-$M$18*SQRT(H54+F54)</f>
        <v>-3.3961514358039097E-2</v>
      </c>
      <c r="H54" s="2">
        <f t="shared" si="2"/>
        <v>1.3157255556231482</v>
      </c>
      <c r="I54" s="2">
        <f t="shared" si="0"/>
        <v>1.315725555144414</v>
      </c>
      <c r="J54" s="2">
        <f t="shared" si="1"/>
        <v>4.7873416342270048E-10</v>
      </c>
    </row>
    <row r="55" spans="2:10" x14ac:dyDescent="0.25">
      <c r="B55" s="2">
        <v>40</v>
      </c>
      <c r="C55" s="2">
        <f>$M$17+C54</f>
        <v>20</v>
      </c>
      <c r="D55" s="2">
        <f>$M$17*-$M$18*SQRT(H55)</f>
        <v>-3.3961524233682761E-2</v>
      </c>
      <c r="E55" s="2">
        <f>$M$17*-$M$18*SQRT(H55+D55/2)</f>
        <v>-3.3735773925758161E-2</v>
      </c>
      <c r="F55" s="2">
        <f>$M$17*-$M$18*SQRT(H55+E55/2)</f>
        <v>-3.3737279528859909E-2</v>
      </c>
      <c r="G55" s="2">
        <f>$M$17*-$M$18*SQRT(H55+F55)</f>
        <v>-3.3511514091414125E-2</v>
      </c>
      <c r="H55" s="2">
        <f t="shared" si="2"/>
        <v>1.2815390314166906</v>
      </c>
      <c r="I55" s="2">
        <f t="shared" si="0"/>
        <v>1.2815390309173473</v>
      </c>
      <c r="J55" s="2">
        <f t="shared" si="1"/>
        <v>4.9934323342881726E-10</v>
      </c>
    </row>
    <row r="56" spans="2:10" x14ac:dyDescent="0.25">
      <c r="B56" s="2">
        <v>41</v>
      </c>
      <c r="C56" s="2">
        <f>$M$17+C55</f>
        <v>20.5</v>
      </c>
      <c r="D56" s="2">
        <f>$M$17*-$M$18*SQRT(H56)</f>
        <v>-3.3511524234058225E-2</v>
      </c>
      <c r="E56" s="2">
        <f>$M$17*-$M$18*SQRT(H56+D56/2)</f>
        <v>-3.3285763782502358E-2</v>
      </c>
      <c r="F56" s="2">
        <f>$M$17*-$M$18*SQRT(H56+E56/2)</f>
        <v>-3.3287289808390012E-2</v>
      </c>
      <c r="G56" s="2">
        <f>$M$17*-$M$18*SQRT(H56+F56)</f>
        <v>-3.3061513813833765E-2</v>
      </c>
      <c r="H56" s="2">
        <f t="shared" si="2"/>
        <v>1.2478025072109684</v>
      </c>
      <c r="I56" s="2">
        <f t="shared" si="0"/>
        <v>1.2478025066902814</v>
      </c>
      <c r="J56" s="2">
        <f t="shared" si="1"/>
        <v>5.2068704903263097E-10</v>
      </c>
    </row>
    <row r="57" spans="2:10" x14ac:dyDescent="0.25">
      <c r="B57" s="2">
        <v>42</v>
      </c>
      <c r="C57" s="2">
        <f>$M$17+C56</f>
        <v>21</v>
      </c>
      <c r="D57" s="2">
        <f>$M$17*-$M$18*SQRT(H57)</f>
        <v>-3.3061524234454465E-2</v>
      </c>
      <c r="E57" s="2">
        <f>$M$17*-$M$18*SQRT(H57+D57/2)</f>
        <v>-3.2835753361235911E-2</v>
      </c>
      <c r="F57" s="2">
        <f>$M$17*-$M$18*SQRT(H57+E57/2)</f>
        <v>-3.2837300371572321E-2</v>
      </c>
      <c r="G57" s="2">
        <f>$M$17*-$M$18*SQRT(H57+F57)</f>
        <v>-3.2611513524689481E-2</v>
      </c>
      <c r="H57" s="2">
        <f t="shared" si="2"/>
        <v>1.2145159830060224</v>
      </c>
      <c r="I57" s="2">
        <f t="shared" si="0"/>
        <v>1.2145159824632148</v>
      </c>
      <c r="J57" s="2">
        <f t="shared" si="1"/>
        <v>5.4280757666447244E-10</v>
      </c>
    </row>
    <row r="58" spans="2:10" x14ac:dyDescent="0.25">
      <c r="B58" s="2">
        <v>43</v>
      </c>
      <c r="C58" s="2">
        <f>$M$17+C57</f>
        <v>21.5</v>
      </c>
      <c r="D58" s="2">
        <f>$M$17*-$M$18*SQRT(H58)</f>
        <v>-3.2611524234872957E-2</v>
      </c>
      <c r="E58" s="2">
        <f>$M$17*-$M$18*SQRT(H58+D58/2)</f>
        <v>-3.2385742650370287E-2</v>
      </c>
      <c r="F58" s="2">
        <f>$M$17*-$M$18*SQRT(H58+E58/2)</f>
        <v>-3.2387311230311161E-2</v>
      </c>
      <c r="G58" s="2">
        <f>$M$17*-$M$18*SQRT(H58+F58)</f>
        <v>-3.2161513223329927E-2</v>
      </c>
      <c r="H58" s="2">
        <f t="shared" si="2"/>
        <v>1.1816794588018957</v>
      </c>
      <c r="I58" s="2">
        <f t="shared" si="0"/>
        <v>1.1816794582361485</v>
      </c>
      <c r="J58" s="2">
        <f t="shared" si="1"/>
        <v>5.6574722684388234E-10</v>
      </c>
    </row>
    <row r="59" spans="2:10" x14ac:dyDescent="0.25">
      <c r="B59" s="2">
        <v>44</v>
      </c>
      <c r="C59" s="2">
        <f>$M$17+C58</f>
        <v>22</v>
      </c>
      <c r="D59" s="2">
        <f>$M$17*-$M$18*SQRT(H59)</f>
        <v>-3.2161524235315264E-2</v>
      </c>
      <c r="E59" s="2">
        <f>$M$17*-$M$18*SQRT(H59+D59/2)</f>
        <v>-3.1935731637663778E-2</v>
      </c>
      <c r="F59" s="2">
        <f>$M$17*-$M$18*SQRT(H59+E59/2)</f>
        <v>-3.1937322397186371E-2</v>
      </c>
      <c r="G59" s="2">
        <f>$M$17*-$M$18*SQRT(H59+F59)</f>
        <v>-3.171151290905723E-2</v>
      </c>
      <c r="H59" s="2">
        <f t="shared" si="2"/>
        <v>1.1492929345986347</v>
      </c>
      <c r="I59" s="2">
        <f t="shared" si="0"/>
        <v>1.1492929340090821</v>
      </c>
      <c r="J59" s="2">
        <f t="shared" si="1"/>
        <v>5.8955262893789495E-10</v>
      </c>
    </row>
    <row r="60" spans="2:10" x14ac:dyDescent="0.25">
      <c r="B60" s="2">
        <v>45</v>
      </c>
      <c r="C60" s="2">
        <f>$M$17+C59</f>
        <v>22.5</v>
      </c>
      <c r="D60" s="2">
        <f>$M$17*-$M$18*SQRT(H60)</f>
        <v>-3.171152423578312E-2</v>
      </c>
      <c r="E60" s="2">
        <f>$M$17*-$M$18*SQRT(H60+D60/2)</f>
        <v>-3.148572031017486E-2</v>
      </c>
      <c r="F60" s="2">
        <f>$M$17*-$M$18*SQRT(H60+E60/2)</f>
        <v>-3.1487333885501984E-2</v>
      </c>
      <c r="G60" s="2">
        <f>$M$17*-$M$18*SQRT(H60+F60)</f>
        <v>-3.1261512581122947E-2</v>
      </c>
      <c r="H60" s="2">
        <f t="shared" si="2"/>
        <v>1.1173564103962892</v>
      </c>
      <c r="I60" s="2">
        <f t="shared" si="0"/>
        <v>1.1173564097820159</v>
      </c>
      <c r="J60" s="2">
        <f t="shared" si="1"/>
        <v>6.1427329889340854E-10</v>
      </c>
    </row>
    <row r="61" spans="2:10" x14ac:dyDescent="0.25">
      <c r="B61" s="2">
        <v>46</v>
      </c>
      <c r="C61" s="2">
        <f>$M$17+C60</f>
        <v>23</v>
      </c>
      <c r="D61" s="2">
        <f>$M$17*-$M$18*SQRT(H61)</f>
        <v>-3.1261524236278385E-2</v>
      </c>
      <c r="E61" s="2">
        <f>$M$17*-$M$18*SQRT(H61+D61/2)</f>
        <v>-3.1035708654211458E-2</v>
      </c>
      <c r="F61" s="2">
        <f>$M$17*-$M$18*SQRT(H61+E61/2)</f>
        <v>-3.1037345709339033E-2</v>
      </c>
      <c r="G61" s="2">
        <f>$M$17*-$M$18*SQRT(H61+F61)</f>
        <v>-3.0811512238723627E-2</v>
      </c>
      <c r="H61" s="2">
        <f t="shared" si="2"/>
        <v>1.0858698861949125</v>
      </c>
      <c r="I61" s="2">
        <f t="shared" si="0"/>
        <v>1.0858698855549498</v>
      </c>
      <c r="J61" s="2">
        <f t="shared" si="1"/>
        <v>6.3996274946021003E-10</v>
      </c>
    </row>
    <row r="62" spans="2:10" x14ac:dyDescent="0.25">
      <c r="B62" s="2">
        <v>47</v>
      </c>
      <c r="C62" s="2">
        <f>$M$17+C61</f>
        <v>23.5</v>
      </c>
      <c r="D62" s="2">
        <f>$M$17*-$M$18*SQRT(H62)</f>
        <v>-3.0811524236803119E-2</v>
      </c>
      <c r="E62" s="2">
        <f>$M$17*-$M$18*SQRT(H62+D62/2)</f>
        <v>-3.0585696655275722E-2</v>
      </c>
      <c r="F62" s="2">
        <f>$M$17*-$M$18*SQRT(H62+E62/2)</f>
        <v>-3.058735788361315E-2</v>
      </c>
      <c r="G62" s="2">
        <f>$M$17*-$M$18*SQRT(H62+F62)</f>
        <v>-3.0361511880995878E-2</v>
      </c>
      <c r="H62" s="2">
        <f t="shared" si="2"/>
        <v>1.054833361994562</v>
      </c>
      <c r="I62" s="2">
        <f t="shared" si="0"/>
        <v>1.0548333613278833</v>
      </c>
      <c r="J62" s="2">
        <f t="shared" si="1"/>
        <v>6.6667871223557995E-10</v>
      </c>
    </row>
    <row r="63" spans="2:10" x14ac:dyDescent="0.25">
      <c r="B63" s="2">
        <v>48</v>
      </c>
      <c r="C63" s="2">
        <f>$M$17+C62</f>
        <v>24</v>
      </c>
      <c r="D63" s="2">
        <f>$M$17*-$M$18*SQRT(H63)</f>
        <v>-3.0361524237359515E-2</v>
      </c>
      <c r="E63" s="2">
        <f>$M$17*-$M$18*SQRT(H63+D63/2)</f>
        <v>-3.0135684298003878E-2</v>
      </c>
      <c r="F63" s="2">
        <f>$M$17*-$M$18*SQRT(H63+E63/2)</f>
        <v>-3.0137370424137326E-2</v>
      </c>
      <c r="G63" s="2">
        <f>$M$17*-$M$18*SQRT(H63+F63)</f>
        <v>-2.99115115070109E-2</v>
      </c>
      <c r="H63" s="2">
        <f t="shared" si="2"/>
        <v>1.0242468377952991</v>
      </c>
      <c r="I63" s="2">
        <f t="shared" si="0"/>
        <v>1.0242468371008171</v>
      </c>
      <c r="J63" s="2">
        <f t="shared" si="1"/>
        <v>6.9448202744126775E-10</v>
      </c>
    </row>
    <row r="64" spans="2:10" x14ac:dyDescent="0.25">
      <c r="B64" s="2">
        <v>49</v>
      </c>
      <c r="C64" s="2">
        <f>$M$17+C63</f>
        <v>24.5</v>
      </c>
      <c r="D64" s="2">
        <f>$M$17*-$M$18*SQRT(H64)</f>
        <v>-2.9911524237950016E-2</v>
      </c>
      <c r="E64" s="2">
        <f>$M$17*-$M$18*SQRT(H64+D64/2)</f>
        <v>-2.9685671566100601E-2</v>
      </c>
      <c r="F64" s="2">
        <f>$M$17*-$M$18*SQRT(H64+E64/2)</f>
        <v>-2.9687383347690412E-2</v>
      </c>
      <c r="G64" s="2">
        <f>$M$17*-$M$18*SQRT(H64+F64)</f>
        <v>-2.9461511115768481E-2</v>
      </c>
      <c r="H64" s="2">
        <f t="shared" si="2"/>
        <v>0.99411031359719026</v>
      </c>
      <c r="I64" s="2">
        <f t="shared" si="0"/>
        <v>0.99411031287375051</v>
      </c>
      <c r="J64" s="2">
        <f t="shared" si="1"/>
        <v>7.2343975254796078E-10</v>
      </c>
    </row>
    <row r="65" spans="2:10" x14ac:dyDescent="0.25">
      <c r="B65" s="2">
        <v>50</v>
      </c>
      <c r="C65" s="2">
        <f>$M$17+C64</f>
        <v>25</v>
      </c>
      <c r="D65" s="2">
        <f>$M$17*-$M$18*SQRT(H65)</f>
        <v>-2.9461524238577272E-2</v>
      </c>
      <c r="E65" s="2">
        <f>$M$17*-$M$18*SQRT(H65+D65/2)</f>
        <v>-2.9235658442267318E-2</v>
      </c>
      <c r="F65" s="2">
        <f>$M$17*-$M$18*SQRT(H65+E65/2)</f>
        <v>-2.9237396672091989E-2</v>
      </c>
      <c r="G65" s="2">
        <f>$M$17*-$M$18*SQRT(H65+F65)</f>
        <v>-2.9011510706190277E-2</v>
      </c>
      <c r="H65" s="2">
        <f t="shared" si="2"/>
        <v>0.96442378940030682</v>
      </c>
      <c r="I65" s="2">
        <f t="shared" si="0"/>
        <v>0.96442378864668443</v>
      </c>
      <c r="J65" s="2">
        <f t="shared" si="1"/>
        <v>7.5362238671772275E-10</v>
      </c>
    </row>
    <row r="66" spans="2:10" x14ac:dyDescent="0.25">
      <c r="B66" s="2">
        <v>51</v>
      </c>
      <c r="C66" s="2">
        <f>$M$17+C65</f>
        <v>25.5</v>
      </c>
      <c r="D66" s="2">
        <f>$M$17*-$M$18*SQRT(H66)</f>
        <v>-2.9011524239244191E-2</v>
      </c>
      <c r="E66" s="2">
        <f>$M$17*-$M$18*SQRT(H66+D66/2)</f>
        <v>-2.8785644908123794E-2</v>
      </c>
      <c r="F66" s="2">
        <f>$M$17*-$M$18*SQRT(H66+E66/2)</f>
        <v>-2.8787410416284364E-2</v>
      </c>
      <c r="G66" s="2">
        <f>$M$17*-$M$18*SQRT(H66+F66)</f>
        <v>-2.8561510277112397E-2</v>
      </c>
      <c r="H66" s="2">
        <f t="shared" si="2"/>
        <v>0.93518726520472584</v>
      </c>
      <c r="I66" s="2">
        <f t="shared" si="0"/>
        <v>0.93518726441961775</v>
      </c>
      <c r="J66" s="2">
        <f t="shared" si="1"/>
        <v>7.8510808965148726E-10</v>
      </c>
    </row>
    <row r="67" spans="2:10" x14ac:dyDescent="0.25">
      <c r="B67" s="2">
        <v>52</v>
      </c>
      <c r="C67" s="2">
        <f>$M$17+C66</f>
        <v>26</v>
      </c>
      <c r="D67" s="2">
        <f>$M$17*-$M$18*SQRT(H67)</f>
        <v>-2.8561524239953954E-2</v>
      </c>
      <c r="E67" s="2">
        <f>$M$17*-$M$18*SQRT(H67+D67/2)</f>
        <v>-2.8335630944122243E-2</v>
      </c>
      <c r="F67" s="2">
        <f>$M$17*-$M$18*SQRT(H67+E67/2)</f>
        <v>-2.8337424600422358E-2</v>
      </c>
      <c r="G67" s="2">
        <f>$M$17*-$M$18*SQRT(H67+F67)</f>
        <v>-2.8111509827277101E-2</v>
      </c>
      <c r="H67" s="2">
        <f t="shared" si="2"/>
        <v>0.90640074101053036</v>
      </c>
      <c r="I67" s="2">
        <f t="shared" si="0"/>
        <v>0.90640074019255179</v>
      </c>
      <c r="J67" s="2">
        <f t="shared" si="1"/>
        <v>8.1797857376386673E-10</v>
      </c>
    </row>
    <row r="68" spans="2:10" x14ac:dyDescent="0.25">
      <c r="B68" s="2">
        <v>53</v>
      </c>
      <c r="C68" s="2">
        <f>$M$17+C67</f>
        <v>26.5</v>
      </c>
      <c r="D68" s="2">
        <f>$M$17*-$M$18*SQRT(H68)</f>
        <v>-2.8111524240710058E-2</v>
      </c>
      <c r="E68" s="2">
        <f>$M$17*-$M$18*SQRT(H68+D68/2)</f>
        <v>-2.7885616529453133E-2</v>
      </c>
      <c r="F68" s="2">
        <f>$M$17*-$M$18*SQRT(H68+E68/2)</f>
        <v>-2.7887439245971927E-2</v>
      </c>
      <c r="G68" s="2">
        <f>$M$17*-$M$18*SQRT(H68+F68)</f>
        <v>-2.7661509355323591E-2</v>
      </c>
      <c r="H68" s="2">
        <f t="shared" si="2"/>
        <v>0.87806421681781033</v>
      </c>
      <c r="I68" s="2">
        <f t="shared" si="0"/>
        <v>0.87806421596548567</v>
      </c>
      <c r="J68" s="2">
        <f t="shared" si="1"/>
        <v>8.523246552982755E-10</v>
      </c>
    </row>
    <row r="69" spans="2:10" x14ac:dyDescent="0.25">
      <c r="B69" s="2">
        <v>54</v>
      </c>
      <c r="C69" s="2">
        <f>$M$17+C68</f>
        <v>27</v>
      </c>
      <c r="D69" s="2">
        <f>$M$17*-$M$18*SQRT(H69)</f>
        <v>-2.7661524241516348E-2</v>
      </c>
      <c r="E69" s="2">
        <f>$M$17*-$M$18*SQRT(H69+D69/2)</f>
        <v>-2.7435601641941702E-2</v>
      </c>
      <c r="F69" s="2">
        <f>$M$17*-$M$18*SQRT(H69+E69/2)</f>
        <v>-2.7437454375818519E-2</v>
      </c>
      <c r="G69" s="2">
        <f>$M$17*-$M$18*SQRT(H69+F69)</f>
        <v>-2.7211508859777696E-2</v>
      </c>
      <c r="H69" s="2">
        <f t="shared" si="2"/>
        <v>0.85017769262666298</v>
      </c>
      <c r="I69" s="2">
        <f t="shared" si="0"/>
        <v>0.85017769173841895</v>
      </c>
      <c r="J69" s="2">
        <f t="shared" si="1"/>
        <v>8.8824403388088058E-10</v>
      </c>
    </row>
    <row r="70" spans="2:10" x14ac:dyDescent="0.25">
      <c r="B70" s="2">
        <v>55</v>
      </c>
      <c r="C70" s="2">
        <f>$M$17+C69</f>
        <v>27.5</v>
      </c>
      <c r="D70" s="2">
        <f>$M$17*-$M$18*SQRT(H70)</f>
        <v>-2.7211524242377064E-2</v>
      </c>
      <c r="E70" s="2">
        <f>$M$17*-$M$18*SQRT(H70+D70/2)</f>
        <v>-2.6985586257934156E-2</v>
      </c>
      <c r="F70" s="2">
        <f>$M$17*-$M$18*SQRT(H70+E70/2)</f>
        <v>-2.6987470014386384E-2</v>
      </c>
      <c r="G70" s="2">
        <f>$M$17*-$M$18*SQRT(H70+F70)</f>
        <v>-2.6761508339040362E-2</v>
      </c>
      <c r="H70" s="2">
        <f t="shared" si="2"/>
        <v>0.82274116843719391</v>
      </c>
      <c r="I70" s="2">
        <f t="shared" si="0"/>
        <v>0.82274116751135296</v>
      </c>
      <c r="J70" s="2">
        <f t="shared" si="1"/>
        <v>9.2584095945369427E-10</v>
      </c>
    </row>
    <row r="71" spans="2:10" x14ac:dyDescent="0.25">
      <c r="B71" s="2">
        <v>56</v>
      </c>
      <c r="C71" s="2">
        <f>$M$17+C70</f>
        <v>28</v>
      </c>
      <c r="D71" s="2">
        <f>$M$17*-$M$18*SQRT(H71)</f>
        <v>-2.6761524243296864E-2</v>
      </c>
      <c r="E71" s="2">
        <f>$M$17*-$M$18*SQRT(H71+D71/2)</f>
        <v>-2.6535570352172234E-2</v>
      </c>
      <c r="F71" s="2">
        <f>$M$17*-$M$18*SQRT(H71+E71/2)</f>
        <v>-2.6537486187770087E-2</v>
      </c>
      <c r="G71" s="2">
        <f>$M$17*-$M$18*SQRT(H71+F71)</f>
        <v>-2.6311507791374721E-2</v>
      </c>
      <c r="H71" s="2">
        <f t="shared" si="2"/>
        <v>0.79575464424951747</v>
      </c>
      <c r="I71" s="2">
        <f t="shared" si="0"/>
        <v>0.79575464328428636</v>
      </c>
      <c r="J71" s="2">
        <f t="shared" si="1"/>
        <v>9.6523111725588251E-10</v>
      </c>
    </row>
    <row r="72" spans="2:10" x14ac:dyDescent="0.25">
      <c r="B72" s="2">
        <v>57</v>
      </c>
      <c r="C72" s="2">
        <f>$M$17+C71</f>
        <v>28.5</v>
      </c>
      <c r="D72" s="2">
        <f>$M$17*-$M$18*SQRT(H72)</f>
        <v>-2.6311524244280911E-2</v>
      </c>
      <c r="E72" s="2">
        <f>$M$17*-$M$18*SQRT(H72+D72/2)</f>
        <v>-2.6085553897654847E-2</v>
      </c>
      <c r="F72" s="2">
        <f>$M$17*-$M$18*SQRT(H72+E72/2)</f>
        <v>-2.6087502923879808E-2</v>
      </c>
      <c r="G72" s="2">
        <f>$M$17*-$M$18*SQRT(H72+F72)</f>
        <v>-2.5861507214891603E-2</v>
      </c>
      <c r="H72" s="2">
        <f t="shared" si="2"/>
        <v>0.76921812006375812</v>
      </c>
      <c r="I72" s="2">
        <f t="shared" si="0"/>
        <v>0.76921811905722004</v>
      </c>
      <c r="J72" s="2">
        <f t="shared" si="1"/>
        <v>1.0065380751100861E-9</v>
      </c>
    </row>
    <row r="73" spans="2:10" x14ac:dyDescent="0.25">
      <c r="B73" s="2">
        <v>58</v>
      </c>
      <c r="C73" s="2">
        <f>$M$17+C72</f>
        <v>29</v>
      </c>
      <c r="D73" s="2">
        <f>$M$17*-$M$18*SQRT(H73)</f>
        <v>-2.5861524245334923E-2</v>
      </c>
      <c r="E73" s="2">
        <f>$M$17*-$M$18*SQRT(H73+D73/2)</f>
        <v>-2.5635536865485094E-2</v>
      </c>
      <c r="F73" s="2">
        <f>$M$17*-$M$18*SQRT(H73+E73/2)</f>
        <v>-2.5637520252602002E-2</v>
      </c>
      <c r="G73" s="2">
        <f>$M$17*-$M$18*SQRT(H73+F73)</f>
        <v>-2.5411506607533215E-2</v>
      </c>
      <c r="H73" s="2">
        <f t="shared" si="2"/>
        <v>0.74313159588005118</v>
      </c>
      <c r="I73" s="2">
        <f t="shared" si="0"/>
        <v>0.74313159483015401</v>
      </c>
      <c r="J73" s="2">
        <f t="shared" si="1"/>
        <v>1.0498971692030068E-9</v>
      </c>
    </row>
    <row r="74" spans="2:10" x14ac:dyDescent="0.25">
      <c r="B74" s="2">
        <v>59</v>
      </c>
      <c r="C74" s="2">
        <f>$M$17+C73</f>
        <v>29.5</v>
      </c>
      <c r="D74" s="2">
        <f>$M$17*-$M$18*SQRT(H74)</f>
        <v>-2.5411524246465218E-2</v>
      </c>
      <c r="E74" s="2">
        <f>$M$17*-$M$18*SQRT(H74+D74/2)</f>
        <v>-2.5185519224700935E-2</v>
      </c>
      <c r="F74" s="2">
        <f>$M$17*-$M$18*SQRT(H74+E74/2)</f>
        <v>-2.5187538205977456E-2</v>
      </c>
      <c r="G74" s="2">
        <f>$M$17*-$M$18*SQRT(H74+F74)</f>
        <v>-2.4961505967054751E-2</v>
      </c>
      <c r="H74" s="2">
        <f t="shared" si="2"/>
        <v>0.7174950716985441</v>
      </c>
      <c r="I74" s="2">
        <f t="shared" si="0"/>
        <v>0.71749507060308737</v>
      </c>
      <c r="J74" s="2">
        <f t="shared" si="1"/>
        <v>1.0954567253307346E-9</v>
      </c>
    </row>
    <row r="75" spans="2:10" x14ac:dyDescent="0.25">
      <c r="B75" s="2">
        <v>60</v>
      </c>
      <c r="C75" s="2">
        <f>$M$17+C74</f>
        <v>30</v>
      </c>
      <c r="D75" s="2">
        <f>$M$17*-$M$18*SQRT(H75)</f>
        <v>-2.4961524247678828E-2</v>
      </c>
      <c r="E75" s="2">
        <f>$M$17*-$M$18*SQRT(H75+D75/2)</f>
        <v>-2.4735500942087318E-2</v>
      </c>
      <c r="F75" s="2">
        <f>$M$17*-$M$18*SQRT(H75+E75/2)</f>
        <v>-2.4737556818398999E-2</v>
      </c>
      <c r="G75" s="2">
        <f>$M$17*-$M$18*SQRT(H75+F75)</f>
        <v>-2.4511505291003634E-2</v>
      </c>
      <c r="H75" s="2">
        <f t="shared" si="2"/>
        <v>0.69230854751939797</v>
      </c>
      <c r="I75" s="2">
        <f t="shared" si="0"/>
        <v>0.69230854637602146</v>
      </c>
      <c r="J75" s="2">
        <f t="shared" si="1"/>
        <v>1.143376504586513E-9</v>
      </c>
    </row>
    <row r="76" spans="2:10" x14ac:dyDescent="0.25">
      <c r="B76" s="2">
        <v>61</v>
      </c>
      <c r="C76" s="2">
        <f>$M$17+C75</f>
        <v>30.5</v>
      </c>
      <c r="D76" s="2">
        <f>$M$17*-$M$18*SQRT(H76)</f>
        <v>-2.4511524248983577E-2</v>
      </c>
      <c r="E76" s="2">
        <f>$M$17*-$M$18*SQRT(H76+D76/2)</f>
        <v>-2.4285481981967484E-2</v>
      </c>
      <c r="F76" s="2">
        <f>$M$17*-$M$18*SQRT(H76+E76/2)</f>
        <v>-2.4287576126831273E-2</v>
      </c>
      <c r="G76" s="2">
        <f>$M$17*-$M$18*SQRT(H76+F76)</f>
        <v>-2.4061504576695984E-2</v>
      </c>
      <c r="H76" s="2">
        <f t="shared" si="2"/>
        <v>0.66757202334278876</v>
      </c>
      <c r="I76" s="2">
        <f t="shared" si="0"/>
        <v>0.66757202214895495</v>
      </c>
      <c r="J76" s="2">
        <f t="shared" si="1"/>
        <v>1.1938338095873746E-9</v>
      </c>
    </row>
    <row r="77" spans="2:10" x14ac:dyDescent="0.25">
      <c r="B77" s="2">
        <v>62</v>
      </c>
      <c r="C77" s="2">
        <f>$M$17+C76</f>
        <v>31</v>
      </c>
      <c r="D77" s="2">
        <f>$M$17*-$M$18*SQRT(H77)</f>
        <v>-2.4061524250388176E-2</v>
      </c>
      <c r="E77" s="2">
        <f>$M$17*-$M$18*SQRT(H77+D77/2)</f>
        <v>-2.3835462305970563E-2</v>
      </c>
      <c r="F77" s="2">
        <f>$M$17*-$M$18*SQRT(H77+E77/2)</f>
        <v>-2.3837596171055745E-2</v>
      </c>
      <c r="G77" s="2">
        <f>$M$17*-$M$18*SQRT(H77+F77)</f>
        <v>-2.3611503821189962E-2</v>
      </c>
      <c r="H77" s="2">
        <f t="shared" si="2"/>
        <v>0.6432854991689092</v>
      </c>
      <c r="I77" s="2">
        <f t="shared" si="0"/>
        <v>0.64328549792188872</v>
      </c>
      <c r="J77" s="2">
        <f t="shared" si="1"/>
        <v>1.2470204868719748E-9</v>
      </c>
    </row>
    <row r="78" spans="2:10" x14ac:dyDescent="0.25">
      <c r="B78" s="2">
        <v>63</v>
      </c>
      <c r="C78" s="2">
        <f>$M$17+C77</f>
        <v>31.5</v>
      </c>
      <c r="D78" s="2">
        <f>$M$17*-$M$18*SQRT(H78)</f>
        <v>-2.3611524251902369E-2</v>
      </c>
      <c r="E78" s="2">
        <f>$M$17*-$M$18*SQRT(H78+D78/2)</f>
        <v>-2.338544187277242E-2</v>
      </c>
      <c r="F78" s="2">
        <f>$M$17*-$M$18*SQRT(H78+E78/2)</f>
        <v>-2.338761699394417E-2</v>
      </c>
      <c r="G78" s="2">
        <f>$M$17*-$M$18*SQRT(H78+F78)</f>
        <v>-2.3161503021255418E-2</v>
      </c>
      <c r="H78" s="2">
        <f t="shared" si="2"/>
        <v>0.6194489749979708</v>
      </c>
      <c r="I78" s="2">
        <f t="shared" si="0"/>
        <v>0.61944897369482188</v>
      </c>
      <c r="J78" s="2">
        <f t="shared" si="1"/>
        <v>1.3031489221049242E-9</v>
      </c>
    </row>
    <row r="79" spans="2:10" x14ac:dyDescent="0.25">
      <c r="B79" s="2">
        <v>64</v>
      </c>
      <c r="C79" s="2">
        <f>$M$17+C78</f>
        <v>32</v>
      </c>
      <c r="D79" s="2">
        <f>$M$17*-$M$18*SQRT(H79)</f>
        <v>-2.3161524253537048E-2</v>
      </c>
      <c r="E79" s="2">
        <f>$M$17*-$M$18*SQRT(H79+D79/2)</f>
        <v>-2.293542063780591E-2</v>
      </c>
      <c r="F79" s="2">
        <f>$M$17*-$M$18*SQRT(H79+E79/2)</f>
        <v>-2.2937638641764596E-2</v>
      </c>
      <c r="G79" s="2">
        <f>$M$17*-$M$18*SQRT(H79+F79)</f>
        <v>-2.2711502173339324E-2</v>
      </c>
      <c r="H79" s="2">
        <f t="shared" si="2"/>
        <v>0.59606245083020559</v>
      </c>
      <c r="I79" s="2">
        <f t="shared" si="0"/>
        <v>0.59606244946775622</v>
      </c>
      <c r="J79" s="2">
        <f t="shared" si="1"/>
        <v>1.3624493755415301E-9</v>
      </c>
    </row>
    <row r="80" spans="2:10" x14ac:dyDescent="0.25">
      <c r="B80" s="2">
        <v>65</v>
      </c>
      <c r="C80" s="2">
        <f>$M$17+C79</f>
        <v>32.5</v>
      </c>
      <c r="D80" s="2">
        <f>$M$17*-$M$18*SQRT(H80)</f>
        <v>-2.2711524255304451E-2</v>
      </c>
      <c r="E80" s="2">
        <f>$M$17*-$M$18*SQRT(H80+D80/2)</f>
        <v>-2.2485398552936426E-2</v>
      </c>
      <c r="F80" s="2">
        <f>$M$17*-$M$18*SQRT(H80+E80/2)</f>
        <v>-2.2487661164524445E-2</v>
      </c>
      <c r="G80" s="2">
        <f>$M$17*-$M$18*SQRT(H80+F80)</f>
        <v>-2.2261501273526239E-2</v>
      </c>
      <c r="H80" s="2">
        <f t="shared" si="2"/>
        <v>0.57312592666586937</v>
      </c>
      <c r="I80" s="2">
        <f t="shared" ref="I80:I130" si="3">0.0009*C80^2-0.06*SQRT(3)*C80+3</f>
        <v>0.57312592524068995</v>
      </c>
      <c r="J80" s="2">
        <f t="shared" ref="J80:J130" si="4">ABS(H80-I80)</f>
        <v>1.4251794189235056E-9</v>
      </c>
    </row>
    <row r="81" spans="2:10" x14ac:dyDescent="0.25">
      <c r="B81" s="2">
        <v>66</v>
      </c>
      <c r="C81" s="2">
        <f>$M$17+C80</f>
        <v>33</v>
      </c>
      <c r="D81" s="2">
        <f>$M$17*-$M$18*SQRT(H81)</f>
        <v>-2.2261524257218317E-2</v>
      </c>
      <c r="E81" s="2">
        <f>$M$17*-$M$18*SQRT(H81+D81/2)</f>
        <v>-2.2035375566097606E-2</v>
      </c>
      <c r="F81" s="2">
        <f>$M$17*-$M$18*SQRT(H81+E81/2)</f>
        <v>-2.2037684616356041E-2</v>
      </c>
      <c r="G81" s="2">
        <f>$M$17*-$M$18*SQRT(H81+F81)</f>
        <v>-2.1811500317493043E-2</v>
      </c>
      <c r="H81" s="2">
        <f t="shared" ref="H81:H130" si="5">1/6*(D80+2*E80+2*F80+G80)+H80</f>
        <v>0.55063940250524401</v>
      </c>
      <c r="I81" s="2">
        <f t="shared" si="3"/>
        <v>0.55063940101362352</v>
      </c>
      <c r="J81" s="2">
        <f t="shared" si="4"/>
        <v>1.4916204937875932E-9</v>
      </c>
    </row>
    <row r="82" spans="2:10" x14ac:dyDescent="0.25">
      <c r="B82" s="2">
        <v>67</v>
      </c>
      <c r="C82" s="2">
        <f>$M$17+C81</f>
        <v>33.5</v>
      </c>
      <c r="D82" s="2">
        <f>$M$17*-$M$18*SQRT(H82)</f>
        <v>-2.1811524259294141E-2</v>
      </c>
      <c r="E82" s="2">
        <f>$M$17*-$M$18*SQRT(H82+D82/2)</f>
        <v>-2.1585351620881564E-2</v>
      </c>
      <c r="F82" s="2">
        <f>$M$17*-$M$18*SQRT(H82+E82/2)</f>
        <v>-2.15877090559508E-2</v>
      </c>
      <c r="G82" s="2">
        <f>$M$17*-$M$18*SQRT(H82+F82)</f>
        <v>-2.1361499300456912E-2</v>
      </c>
      <c r="H82" s="2">
        <f t="shared" si="5"/>
        <v>0.52860287834864095</v>
      </c>
      <c r="I82" s="2">
        <f t="shared" si="3"/>
        <v>0.52860287678655737</v>
      </c>
      <c r="J82" s="2">
        <f t="shared" si="4"/>
        <v>1.5620835736029903E-9</v>
      </c>
    </row>
    <row r="83" spans="2:10" x14ac:dyDescent="0.25">
      <c r="B83" s="2">
        <v>68</v>
      </c>
      <c r="C83" s="2">
        <f>$M$17+C82</f>
        <v>34</v>
      </c>
      <c r="D83" s="2">
        <f>$M$17*-$M$18*SQRT(H83)</f>
        <v>-2.1361524261549421E-2</v>
      </c>
      <c r="E83" s="2">
        <f>$M$17*-$M$18*SQRT(H83+D83/2)</f>
        <v>-2.113532665607672E-2</v>
      </c>
      <c r="F83" s="2">
        <f>$M$17*-$M$18*SQRT(H83+E83/2)</f>
        <v>-2.1137734547049498E-2</v>
      </c>
      <c r="G83" s="2">
        <f>$M$17*-$M$18*SQRT(H83+F83)</f>
        <v>-2.0911498217115385E-2</v>
      </c>
      <c r="H83" s="2">
        <f t="shared" si="5"/>
        <v>0.50701635419640501</v>
      </c>
      <c r="I83" s="2">
        <f t="shared" si="3"/>
        <v>0.50701635255949062</v>
      </c>
      <c r="J83" s="2">
        <f t="shared" si="4"/>
        <v>1.6369143818195653E-9</v>
      </c>
    </row>
    <row r="84" spans="2:10" x14ac:dyDescent="0.25">
      <c r="B84" s="2">
        <v>69</v>
      </c>
      <c r="C84" s="2">
        <f>$M$17+C83</f>
        <v>34.5</v>
      </c>
      <c r="D84" s="2">
        <f>$M$17*-$M$18*SQRT(H84)</f>
        <v>-2.0911524264003969E-2</v>
      </c>
      <c r="E84" s="2">
        <f>$M$17*-$M$18*SQRT(H84+D84/2)</f>
        <v>-2.0685300605145313E-2</v>
      </c>
      <c r="F84" s="2">
        <f>$M$17*-$M$18*SQRT(H84+E84/2)</f>
        <v>-2.0687761158997162E-2</v>
      </c>
      <c r="G84" s="2">
        <f>$M$17*-$M$18*SQRT(H84+F84)</f>
        <v>-2.0461497061577124E-2</v>
      </c>
      <c r="H84" s="2">
        <f t="shared" si="5"/>
        <v>0.48587983004891877</v>
      </c>
      <c r="I84" s="2">
        <f t="shared" si="3"/>
        <v>0.4858798283324246</v>
      </c>
      <c r="J84" s="2">
        <f t="shared" si="4"/>
        <v>1.7164941690239743E-9</v>
      </c>
    </row>
    <row r="85" spans="2:10" x14ac:dyDescent="0.25">
      <c r="B85" s="2">
        <v>70</v>
      </c>
      <c r="C85" s="2">
        <f>$M$17+C84</f>
        <v>35</v>
      </c>
      <c r="D85" s="2">
        <f>$M$17*-$M$18*SQRT(H85)</f>
        <v>-2.0461524266680305E-2</v>
      </c>
      <c r="E85" s="2">
        <f>$M$17*-$M$18*SQRT(H85+D85/2)</f>
        <v>-2.0235273395631224E-2</v>
      </c>
      <c r="F85" s="2">
        <f>$M$17*-$M$18*SQRT(H85+E85/2)</f>
        <v>-2.023778896737272E-2</v>
      </c>
      <c r="G85" s="2">
        <f>$M$17*-$M$18*SQRT(H85+F85)</f>
        <v>-2.0011495827281667E-2</v>
      </c>
      <c r="H85" s="2">
        <f t="shared" si="5"/>
        <v>0.46519330590660779</v>
      </c>
      <c r="I85" s="2">
        <f t="shared" si="3"/>
        <v>0.46519330410535797</v>
      </c>
      <c r="J85" s="2">
        <f t="shared" si="4"/>
        <v>1.8012498159691859E-9</v>
      </c>
    </row>
    <row r="86" spans="2:10" x14ac:dyDescent="0.25">
      <c r="B86" s="2">
        <v>71</v>
      </c>
      <c r="C86" s="2">
        <f>$M$17+C85</f>
        <v>35.5</v>
      </c>
      <c r="D86" s="2">
        <f>$M$17*-$M$18*SQRT(H86)</f>
        <v>-2.001152426960404E-2</v>
      </c>
      <c r="E86" s="2">
        <f>$M$17*-$M$18*SQRT(H86+D86/2)</f>
        <v>-1.9785244948486984E-2</v>
      </c>
      <c r="F86" s="2">
        <f>$M$17*-$M$18*SQRT(H86+E86/2)</f>
        <v>-1.9787818054705582E-2</v>
      </c>
      <c r="G86" s="2">
        <f>$M$17*-$M$18*SQRT(H86+F86)</f>
        <v>-1.9561494506906075E-2</v>
      </c>
      <c r="H86" s="2">
        <f t="shared" si="5"/>
        <v>0.44495678176994613</v>
      </c>
      <c r="I86" s="2">
        <f t="shared" si="3"/>
        <v>0.44495677987829207</v>
      </c>
      <c r="J86" s="2">
        <f t="shared" si="4"/>
        <v>1.8916540556190853E-9</v>
      </c>
    </row>
    <row r="87" spans="2:10" x14ac:dyDescent="0.25">
      <c r="B87" s="2">
        <v>72</v>
      </c>
      <c r="C87" s="2">
        <f>$M$17+C86</f>
        <v>36</v>
      </c>
      <c r="D87" s="2">
        <f>$M$17*-$M$18*SQRT(H87)</f>
        <v>-1.9561524272804439E-2</v>
      </c>
      <c r="E87" s="2">
        <f>$M$17*-$M$18*SQRT(H87+D87/2)</f>
        <v>-1.9335215177306801E-2</v>
      </c>
      <c r="F87" s="2">
        <f>$M$17*-$M$18*SQRT(H87+E87/2)</f>
        <v>-1.9337848511293314E-2</v>
      </c>
      <c r="G87" s="2">
        <f>$M$17*-$M$18*SQRT(H87+F87)</f>
        <v>-1.9111493092256116E-2</v>
      </c>
      <c r="H87" s="2">
        <f t="shared" si="5"/>
        <v>0.42517025763946359</v>
      </c>
      <c r="I87" s="2">
        <f t="shared" si="3"/>
        <v>0.42517025565122557</v>
      </c>
      <c r="J87" s="2">
        <f t="shared" si="4"/>
        <v>1.9882380186686532E-9</v>
      </c>
    </row>
    <row r="88" spans="2:10" x14ac:dyDescent="0.25">
      <c r="B88" s="2">
        <v>73</v>
      </c>
      <c r="C88" s="2">
        <f>$M$17+C87</f>
        <v>36.5</v>
      </c>
      <c r="D88" s="2">
        <f>$M$17*-$M$18*SQRT(H88)</f>
        <v>-1.9111524276315014E-2</v>
      </c>
      <c r="E88" s="2">
        <f>$M$17*-$M$18*SQRT(H88+D88/2)</f>
        <v>-1.8885183987449958E-2</v>
      </c>
      <c r="F88" s="2">
        <f>$M$17*-$M$18*SQRT(H88+E88/2)</f>
        <v>-1.8887880436137497E-2</v>
      </c>
      <c r="G88" s="2">
        <f>$M$17*-$M$18*SQRT(H88+F88)</f>
        <v>-1.8661491574138822E-2</v>
      </c>
      <c r="H88" s="2">
        <f t="shared" si="5"/>
        <v>0.40583373351575347</v>
      </c>
      <c r="I88" s="2">
        <f t="shared" si="3"/>
        <v>0.40583373142415891</v>
      </c>
      <c r="J88" s="2">
        <f t="shared" si="4"/>
        <v>2.0915945642130396E-9</v>
      </c>
    </row>
    <row r="89" spans="2:10" x14ac:dyDescent="0.25">
      <c r="B89" s="2">
        <v>74</v>
      </c>
      <c r="C89" s="2">
        <f>$M$17+C88</f>
        <v>37</v>
      </c>
      <c r="D89" s="2">
        <f>$M$17*-$M$18*SQRT(H89)</f>
        <v>-1.8661524280174271E-2</v>
      </c>
      <c r="E89" s="2">
        <f>$M$17*-$M$18*SQRT(H89+D89/2)</f>
        <v>-1.8435151275035835E-2</v>
      </c>
      <c r="F89" s="2">
        <f>$M$17*-$M$18*SQRT(H89+E89/2)</f>
        <v>-1.843791393801825E-2</v>
      </c>
      <c r="G89" s="2">
        <f>$M$17*-$M$18*SQRT(H89+F89)</f>
        <v>-1.8211489942212781E-2</v>
      </c>
      <c r="H89" s="2">
        <f t="shared" si="5"/>
        <v>0.38694720939948202</v>
      </c>
      <c r="I89" s="2">
        <f t="shared" si="3"/>
        <v>0.38694720719709297</v>
      </c>
      <c r="J89" s="2">
        <f t="shared" si="4"/>
        <v>2.2023890489109021E-9</v>
      </c>
    </row>
    <row r="90" spans="2:10" x14ac:dyDescent="0.25">
      <c r="B90" s="2">
        <v>75</v>
      </c>
      <c r="C90" s="2">
        <f>$M$17+C89</f>
        <v>37.5</v>
      </c>
      <c r="D90" s="2">
        <f>$M$17*-$M$18*SQRT(H90)</f>
        <v>-1.8211524284426593E-2</v>
      </c>
      <c r="E90" s="2">
        <f>$M$17*-$M$18*SQRT(H90+D90/2)</f>
        <v>-1.7985116925788042E-2</v>
      </c>
      <c r="F90" s="2">
        <f>$M$17*-$M$18*SQRT(H90+E90/2)</f>
        <v>-1.7987949136731927E-2</v>
      </c>
      <c r="G90" s="2">
        <f>$M$17*-$M$18*SQRT(H90+F90)</f>
        <v>-1.7761488184811564E-2</v>
      </c>
      <c r="H90" s="2">
        <f t="shared" si="5"/>
        <v>0.36851068529139946</v>
      </c>
      <c r="I90" s="2">
        <f t="shared" si="3"/>
        <v>0.36851068297002643</v>
      </c>
      <c r="J90" s="2">
        <f t="shared" si="4"/>
        <v>2.321373038238761E-9</v>
      </c>
    </row>
    <row r="91" spans="2:10" x14ac:dyDescent="0.25">
      <c r="B91" s="2">
        <v>76</v>
      </c>
      <c r="C91" s="2">
        <f>$M$17+C90</f>
        <v>38</v>
      </c>
      <c r="D91" s="2">
        <f>$M$17*-$M$18*SQRT(H91)</f>
        <v>-1.7761524289123323E-2</v>
      </c>
      <c r="E91" s="2">
        <f>$M$17*-$M$18*SQRT(H91+D91/2)</f>
        <v>-1.753508081370064E-2</v>
      </c>
      <c r="F91" s="2">
        <f>$M$17*-$M$18*SQRT(H91+E91/2)</f>
        <v>-1.7537986164521645E-2</v>
      </c>
      <c r="G91" s="2">
        <f>$M$17*-$M$18*SQRT(H91+F91)</f>
        <v>-1.7311486288734666E-2</v>
      </c>
      <c r="H91" s="2">
        <f t="shared" si="5"/>
        <v>0.35052416119235313</v>
      </c>
      <c r="I91" s="2">
        <f t="shared" si="3"/>
        <v>0.35052415874296017</v>
      </c>
      <c r="J91" s="2">
        <f t="shared" si="4"/>
        <v>2.4493929662305902E-9</v>
      </c>
    </row>
    <row r="92" spans="2:10" x14ac:dyDescent="0.25">
      <c r="B92" s="2">
        <v>77</v>
      </c>
      <c r="C92" s="2">
        <f>$M$17+C91</f>
        <v>38.5</v>
      </c>
      <c r="D92" s="2">
        <f>$M$17*-$M$18*SQRT(H92)</f>
        <v>-1.7311524294324067E-2</v>
      </c>
      <c r="E92" s="2">
        <f>$M$17*-$M$18*SQRT(H92+D92/2)</f>
        <v>-1.7085042799493556E-2</v>
      </c>
      <c r="F92" s="2">
        <f>$M$17*-$M$18*SQRT(H92+E92/2)</f>
        <v>-1.7088025167736623E-2</v>
      </c>
      <c r="G92" s="2">
        <f>$M$17*-$M$18*SQRT(H92+F92)</f>
        <v>-1.6861484238998935E-2</v>
      </c>
      <c r="H92" s="2">
        <f t="shared" si="5"/>
        <v>0.3329876371033027</v>
      </c>
      <c r="I92" s="2">
        <f t="shared" si="3"/>
        <v>0.33298763451589375</v>
      </c>
      <c r="J92" s="2">
        <f t="shared" si="4"/>
        <v>2.5874089537580858E-9</v>
      </c>
    </row>
    <row r="93" spans="2:10" x14ac:dyDescent="0.25">
      <c r="B93" s="2">
        <v>78</v>
      </c>
      <c r="C93" s="2">
        <f>$M$17+C92</f>
        <v>39</v>
      </c>
      <c r="D93" s="2">
        <f>$M$17*-$M$18*SQRT(H93)</f>
        <v>-1.6861524300098286E-2</v>
      </c>
      <c r="E93" s="2">
        <f>$M$17*-$M$18*SQRT(H93+D93/2)</f>
        <v>-1.663500272881735E-2</v>
      </c>
      <c r="F93" s="2">
        <f>$M$17*-$M$18*SQRT(H93+E93/2)</f>
        <v>-1.6638066308764281E-2</v>
      </c>
      <c r="G93" s="2">
        <f>$M$17*-$M$18*SQRT(H93+F93)</f>
        <v>-1.6411482018541684E-2</v>
      </c>
      <c r="H93" s="2">
        <f t="shared" si="5"/>
        <v>0.3159011130253388</v>
      </c>
      <c r="I93" s="2">
        <f t="shared" si="3"/>
        <v>0.31590111028882806</v>
      </c>
      <c r="J93" s="2">
        <f t="shared" si="4"/>
        <v>2.7365107402310684E-9</v>
      </c>
    </row>
    <row r="94" spans="2:10" x14ac:dyDescent="0.25">
      <c r="B94" s="2">
        <v>79</v>
      </c>
      <c r="C94" s="2">
        <f>$M$17+C93</f>
        <v>39.5</v>
      </c>
      <c r="D94" s="2">
        <f>$M$17*-$M$18*SQRT(H94)</f>
        <v>-1.6411524306527241E-2</v>
      </c>
      <c r="E94" s="2">
        <f>$M$17*-$M$18*SQRT(H94+D94/2)</f>
        <v>-1.6184960430158522E-2</v>
      </c>
      <c r="F94" s="2">
        <f>$M$17*-$M$18*SQRT(H94+E94/2)</f>
        <v>-1.6188109768288671E-2</v>
      </c>
      <c r="G94" s="2">
        <f>$M$17*-$M$18*SQRT(H94+F94)</f>
        <v>-1.5961479607864509E-2</v>
      </c>
      <c r="H94" s="2">
        <f t="shared" si="5"/>
        <v>0.29926458895970492</v>
      </c>
      <c r="I94" s="2">
        <f t="shared" si="3"/>
        <v>0.29926458606176176</v>
      </c>
      <c r="J94" s="2">
        <f t="shared" si="4"/>
        <v>2.8979431632158992E-9</v>
      </c>
    </row>
    <row r="95" spans="2:10" x14ac:dyDescent="0.25">
      <c r="B95" s="2">
        <v>80</v>
      </c>
      <c r="C95" s="2">
        <f>$M$17+C94</f>
        <v>40</v>
      </c>
      <c r="D95" s="2">
        <f>$M$17*-$M$18*SQRT(H95)</f>
        <v>-1.5961524313706427E-2</v>
      </c>
      <c r="E95" s="2">
        <f>$M$17*-$M$18*SQRT(H95+D95/2)</f>
        <v>-1.573491571238542E-2</v>
      </c>
      <c r="F95" s="2">
        <f>$M$17*-$M$18*SQRT(H95+E95/2)</f>
        <v>-1.5738155747941626E-2</v>
      </c>
      <c r="G95" s="2">
        <f>$M$17*-$M$18*SQRT(H95+F95)</f>
        <v>-1.551147698460382E-2</v>
      </c>
      <c r="H95" s="2">
        <f t="shared" si="5"/>
        <v>0.28307806490782389</v>
      </c>
      <c r="I95" s="2">
        <f t="shared" si="3"/>
        <v>0.28307806183469486</v>
      </c>
      <c r="J95" s="2">
        <f t="shared" si="4"/>
        <v>3.0731290290297864E-9</v>
      </c>
    </row>
    <row r="96" spans="2:10" x14ac:dyDescent="0.25">
      <c r="B96" s="2">
        <v>81</v>
      </c>
      <c r="C96" s="2">
        <f>$M$17+C95</f>
        <v>40.5</v>
      </c>
      <c r="D96" s="2">
        <f>$M$17*-$M$18*SQRT(H96)</f>
        <v>-1.5511524321748552E-2</v>
      </c>
      <c r="E96" s="2">
        <f>$M$17*-$M$18*SQRT(H96+D96/2)</f>
        <v>-1.5284868361860693E-2</v>
      </c>
      <c r="F96" s="2">
        <f>$M$17*-$M$18*SQRT(H96+E96/2)</f>
        <v>-1.528820447342851E-2</v>
      </c>
      <c r="G96" s="2">
        <f>$M$17*-$M$18*SQRT(H96+F96)</f>
        <v>-1.5061474123010374E-2</v>
      </c>
      <c r="H96" s="2">
        <f t="shared" si="5"/>
        <v>0.26734154087132983</v>
      </c>
      <c r="I96" s="2">
        <f t="shared" si="3"/>
        <v>0.26734153760762824</v>
      </c>
      <c r="J96" s="2">
        <f t="shared" si="4"/>
        <v>3.263701586764256E-9</v>
      </c>
    </row>
    <row r="97" spans="2:10" x14ac:dyDescent="0.25">
      <c r="B97" s="2">
        <v>82</v>
      </c>
      <c r="C97" s="2">
        <f>$M$17+C96</f>
        <v>41</v>
      </c>
      <c r="D97" s="2">
        <f>$M$17*-$M$18*SQRT(H97)</f>
        <v>-1.5061524330787248E-2</v>
      </c>
      <c r="E97" s="2">
        <f>$M$17*-$M$18*SQRT(H97+D97/2)</f>
        <v>-1.4834818139028264E-2</v>
      </c>
      <c r="F97" s="2">
        <f>$M$17*-$M$18*SQRT(H97+E97/2)</f>
        <v>-1.4838256198230759E-2</v>
      </c>
      <c r="G97" s="2">
        <f>$M$17*-$M$18*SQRT(H97+F97)</f>
        <v>-1.46114709933151E-2</v>
      </c>
      <c r="H97" s="2">
        <f t="shared" si="5"/>
        <v>0.25205501685210696</v>
      </c>
      <c r="I97" s="2">
        <f t="shared" si="3"/>
        <v>0.2520550133805628</v>
      </c>
      <c r="J97" s="2">
        <f t="shared" si="4"/>
        <v>3.4715441632471311E-9</v>
      </c>
    </row>
    <row r="98" spans="2:10" x14ac:dyDescent="0.25">
      <c r="B98" s="2">
        <v>83</v>
      </c>
      <c r="C98" s="2">
        <f>$M$17+C97</f>
        <v>41.5</v>
      </c>
      <c r="D98" s="2">
        <f>$M$17*-$M$18*SQRT(H98)</f>
        <v>-1.4611524340981785E-2</v>
      </c>
      <c r="E98" s="2">
        <f>$M$17*-$M$18*SQRT(H98+D98/2)</f>
        <v>-1.438476477435976E-2</v>
      </c>
      <c r="F98" s="2">
        <f>$M$17*-$M$18*SQRT(H98+E98/2)</f>
        <v>-1.4388311208013307E-2</v>
      </c>
      <c r="G98" s="2">
        <f>$M$17*-$M$18*SQRT(H98+F98)</f>
        <v>-1.4161467560951838E-2</v>
      </c>
      <c r="H98" s="2">
        <f t="shared" si="5"/>
        <v>0.2372184928523369</v>
      </c>
      <c r="I98" s="2">
        <f t="shared" si="3"/>
        <v>0.23721848915349586</v>
      </c>
      <c r="J98" s="2">
        <f t="shared" si="4"/>
        <v>3.6988410390126347E-9</v>
      </c>
    </row>
    <row r="99" spans="2:10" x14ac:dyDescent="0.25">
      <c r="B99" s="2">
        <v>84</v>
      </c>
      <c r="C99" s="2">
        <f>$M$17+C98</f>
        <v>42</v>
      </c>
      <c r="D99" s="2">
        <f>$M$17*-$M$18*SQRT(H99)</f>
        <v>-1.4161524352522973E-2</v>
      </c>
      <c r="E99" s="2">
        <f>$M$17*-$M$18*SQRT(H99+D99/2)</f>
        <v>-1.3934707963515628E-2</v>
      </c>
      <c r="F99" s="2">
        <f>$M$17*-$M$18*SQRT(H99+E99/2)</f>
        <v>-1.393836982589855E-2</v>
      </c>
      <c r="G99" s="2">
        <f>$M$17*-$M$18*SQRT(H99+F99)</f>
        <v>-1.3711463785598989E-2</v>
      </c>
      <c r="H99" s="2">
        <f t="shared" si="5"/>
        <v>0.22283196887455695</v>
      </c>
      <c r="I99" s="2">
        <f t="shared" si="3"/>
        <v>0.22283196492642965</v>
      </c>
      <c r="J99" s="2">
        <f t="shared" si="4"/>
        <v>3.948127297315196E-9</v>
      </c>
    </row>
    <row r="100" spans="2:10" x14ac:dyDescent="0.25">
      <c r="B100" s="2">
        <v>85</v>
      </c>
      <c r="C100" s="2">
        <f>$M$17+C99</f>
        <v>42.5</v>
      </c>
      <c r="D100" s="2">
        <f>$M$17*-$M$18*SQRT(H100)</f>
        <v>-1.3711524365640703E-2</v>
      </c>
      <c r="E100" s="2">
        <f>$M$17*-$M$18*SQRT(H100+D100/2)</f>
        <v>-1.3484647361537504E-2</v>
      </c>
      <c r="F100" s="2">
        <f>$M$17*-$M$18*SQRT(H100+E100/2)</f>
        <v>-1.3488432418812308E-2</v>
      </c>
      <c r="G100" s="2">
        <f>$M$17*-$M$18*SQRT(H100+F100)</f>
        <v>-1.3261459619990087E-2</v>
      </c>
      <c r="H100" s="2">
        <f t="shared" si="5"/>
        <v>0.2088954449217319</v>
      </c>
      <c r="I100" s="2">
        <f t="shared" si="3"/>
        <v>0.20889544069936372</v>
      </c>
      <c r="J100" s="2">
        <f t="shared" si="4"/>
        <v>4.2223681773201349E-9</v>
      </c>
    </row>
    <row r="101" spans="2:10" x14ac:dyDescent="0.25">
      <c r="B101" s="2">
        <v>86</v>
      </c>
      <c r="C101" s="2">
        <f>$M$17+C100</f>
        <v>43</v>
      </c>
      <c r="D101" s="2">
        <f>$M$17*-$M$18*SQRT(H101)</f>
        <v>-1.3261524380613607E-2</v>
      </c>
      <c r="E101" s="2">
        <f>$M$17*-$M$18*SQRT(H101+D101/2)</f>
        <v>-1.3034582575837747E-2</v>
      </c>
      <c r="F101" s="2">
        <f>$M$17*-$M$18*SQRT(H101+E101/2)</f>
        <v>-1.3038499405164774E-2</v>
      </c>
      <c r="G101" s="2">
        <f>$M$17*-$M$18*SQRT(H101+F101)</f>
        <v>-1.2811455008427451E-2</v>
      </c>
      <c r="H101" s="2">
        <f t="shared" si="5"/>
        <v>0.1954089209973435</v>
      </c>
      <c r="I101" s="2">
        <f t="shared" si="3"/>
        <v>0.19540891647229719</v>
      </c>
      <c r="J101" s="2">
        <f t="shared" si="4"/>
        <v>4.5250463098778226E-9</v>
      </c>
    </row>
    <row r="102" spans="2:10" x14ac:dyDescent="0.25">
      <c r="B102" s="2">
        <v>87</v>
      </c>
      <c r="C102" s="2">
        <f>$M$17+C101</f>
        <v>43.5</v>
      </c>
      <c r="D102" s="2">
        <f>$M$17*-$M$18*SQRT(H102)</f>
        <v>-1.2811524397781562E-2</v>
      </c>
      <c r="E102" s="2">
        <f>$M$17*-$M$18*SQRT(H102+D102/2)</f>
        <v>-1.2584513157685143E-2</v>
      </c>
      <c r="F102" s="2">
        <f>$M$17*-$M$18*SQRT(H102+E102/2)</f>
        <v>-1.2588571264206034E-2</v>
      </c>
      <c r="G102" s="2">
        <f>$M$17*-$M$18*SQRT(H102+F102)</f>
        <v>-1.2361449884911025E-2</v>
      </c>
      <c r="H102" s="2">
        <f t="shared" si="5"/>
        <v>0.18237239710550249</v>
      </c>
      <c r="I102" s="2">
        <f t="shared" si="3"/>
        <v>0.18237239224523094</v>
      </c>
      <c r="J102" s="2">
        <f t="shared" si="4"/>
        <v>4.8602715463363921E-9</v>
      </c>
    </row>
    <row r="103" spans="2:10" x14ac:dyDescent="0.25">
      <c r="B103" s="2">
        <v>88</v>
      </c>
      <c r="C103" s="2">
        <f>$M$17+C102</f>
        <v>44</v>
      </c>
      <c r="D103" s="2">
        <f>$M$17*-$M$18*SQRT(H103)</f>
        <v>-1.2361524417561979E-2</v>
      </c>
      <c r="E103" s="2">
        <f>$M$17*-$M$18*SQRT(H103+D103/2)</f>
        <v>-1.2134438591796411E-2</v>
      </c>
      <c r="F103" s="2">
        <f>$M$17*-$M$18*SQRT(H103+E103/2)</f>
        <v>-1.2138648547497887E-2</v>
      </c>
      <c r="G103" s="2">
        <f>$M$17*-$M$18*SQRT(H103+F103)</f>
        <v>-1.1911444170764219E-2</v>
      </c>
      <c r="H103" s="2">
        <f t="shared" si="5"/>
        <v>0.16978587325108999</v>
      </c>
      <c r="I103" s="2">
        <f t="shared" si="3"/>
        <v>0.16978586801816409</v>
      </c>
      <c r="J103" s="2">
        <f t="shared" si="4"/>
        <v>5.2329258981576032E-9</v>
      </c>
    </row>
    <row r="104" spans="2:10" x14ac:dyDescent="0.25">
      <c r="B104" s="2">
        <v>89</v>
      </c>
      <c r="C104" s="2">
        <f>$M$17+C103</f>
        <v>44.5</v>
      </c>
      <c r="D104" s="2">
        <f>$M$17*-$M$18*SQRT(H104)</f>
        <v>-1.1911524440471244E-2</v>
      </c>
      <c r="E104" s="2">
        <f>$M$17*-$M$18*SQRT(H104+D104/2)</f>
        <v>-1.1684358283522964E-2</v>
      </c>
      <c r="F104" s="2">
        <f>$M$17*-$M$18*SQRT(H104+E104/2)</f>
        <v>-1.1688731893082262E-2</v>
      </c>
      <c r="G104" s="2">
        <f>$M$17*-$M$18*SQRT(H104+F104)</f>
        <v>-1.1461437771596097E-2</v>
      </c>
      <c r="H104" s="2">
        <f t="shared" si="5"/>
        <v>0.15764934943993753</v>
      </c>
      <c r="I104" s="2">
        <f t="shared" si="3"/>
        <v>0.15764934379109841</v>
      </c>
      <c r="J104" s="2">
        <f t="shared" si="4"/>
        <v>5.648839118688187E-9</v>
      </c>
    </row>
    <row r="105" spans="2:10" x14ac:dyDescent="0.25">
      <c r="B105" s="2">
        <v>90</v>
      </c>
      <c r="C105" s="2">
        <f>$M$17+C104</f>
        <v>45</v>
      </c>
      <c r="D105" s="2">
        <f>$M$17*-$M$18*SQRT(H105)</f>
        <v>-1.1461524467153228E-2</v>
      </c>
      <c r="E105" s="2">
        <f>$M$17*-$M$18*SQRT(H105+D105/2)</f>
        <v>-1.1234271542958767E-2</v>
      </c>
      <c r="F105" s="2">
        <f>$M$17*-$M$18*SQRT(H105+E105/2)</f>
        <v>-1.123882204311558E-2</v>
      </c>
      <c r="G105" s="2">
        <f>$M$17*-$M$18*SQRT(H105+F105)</f>
        <v>-1.1011430573379104E-2</v>
      </c>
      <c r="H105" s="2">
        <f t="shared" si="5"/>
        <v>0.14596282567905788</v>
      </c>
      <c r="I105" s="2">
        <f t="shared" si="3"/>
        <v>0.14596281956403168</v>
      </c>
      <c r="J105" s="2">
        <f t="shared" si="4"/>
        <v>6.1150262076203887E-9</v>
      </c>
    </row>
    <row r="106" spans="2:10" x14ac:dyDescent="0.25">
      <c r="B106" s="2">
        <v>91</v>
      </c>
      <c r="C106" s="2">
        <f>$M$17+C105</f>
        <v>45.5</v>
      </c>
      <c r="D106" s="2">
        <f>$M$17*-$M$18*SQRT(H106)</f>
        <v>-1.1011524498417552E-2</v>
      </c>
      <c r="E106" s="2">
        <f>$M$17*-$M$18*SQRT(H106+D106/2)</f>
        <v>-1.0784177565070137E-2</v>
      </c>
      <c r="F106" s="2">
        <f>$M$17*-$M$18*SQRT(H106+E106/2)</f>
        <v>-1.078891986599995E-2</v>
      </c>
      <c r="G106" s="2">
        <f>$M$17*-$M$18*SQRT(H106+F106)</f>
        <v>-1.0561422437335323E-2</v>
      </c>
      <c r="H106" s="2">
        <f t="shared" si="5"/>
        <v>0.13472630197694438</v>
      </c>
      <c r="I106" s="2">
        <f t="shared" si="3"/>
        <v>0.13472629533696523</v>
      </c>
      <c r="J106" s="2">
        <f t="shared" si="4"/>
        <v>6.6399791498472638E-9</v>
      </c>
    </row>
    <row r="107" spans="2:10" x14ac:dyDescent="0.25">
      <c r="B107" s="2">
        <v>92</v>
      </c>
      <c r="C107" s="2">
        <f>$M$17+C106</f>
        <v>46</v>
      </c>
      <c r="D107" s="2">
        <f>$M$17*-$M$18*SQRT(H107)</f>
        <v>-1.0561524535291578E-2</v>
      </c>
      <c r="E107" s="2">
        <f>$M$17*-$M$18*SQRT(H107+D107/2)</f>
        <v>-1.0334075404635131E-2</v>
      </c>
      <c r="F107" s="2">
        <f>$M$17*-$M$18*SQRT(H107+E107/2)</f>
        <v>-1.0339026384407779E-2</v>
      </c>
      <c r="G107" s="2">
        <f>$M$17*-$M$18*SQRT(H107+F107)</f>
        <v>-1.011141319319901E-2</v>
      </c>
      <c r="H107" s="2">
        <f t="shared" si="5"/>
        <v>0.12393977834396221</v>
      </c>
      <c r="I107" s="2">
        <f t="shared" si="3"/>
        <v>0.12393977110989951</v>
      </c>
      <c r="J107" s="2">
        <f t="shared" si="4"/>
        <v>7.2340626960931687E-9</v>
      </c>
    </row>
    <row r="108" spans="2:10" x14ac:dyDescent="0.25">
      <c r="B108" s="2">
        <v>93</v>
      </c>
      <c r="C108" s="2">
        <f>$M$17+C107</f>
        <v>46.5</v>
      </c>
      <c r="D108" s="2">
        <f>$M$17*-$M$18*SQRT(H108)</f>
        <v>-1.0111524579091894E-2</v>
      </c>
      <c r="E108" s="2">
        <f>$M$17*-$M$18*SQRT(H108+D108/2)</f>
        <v>-9.8839639443387365E-3</v>
      </c>
      <c r="F108" s="2">
        <f>$M$17*-$M$18*SQRT(H108+E108/2)</f>
        <v>-9.8891428111149808E-3</v>
      </c>
      <c r="G108" s="2">
        <f>$M$17*-$M$18*SQRT(H108+F108)</f>
        <v>-9.6614026302383246E-3</v>
      </c>
      <c r="H108" s="2">
        <f t="shared" si="5"/>
        <v>0.11360325479286613</v>
      </c>
      <c r="I108" s="2">
        <f t="shared" si="3"/>
        <v>0.11360324688283274</v>
      </c>
      <c r="J108" s="2">
        <f t="shared" si="4"/>
        <v>7.9100333921777732E-9</v>
      </c>
    </row>
    <row r="109" spans="2:10" x14ac:dyDescent="0.25">
      <c r="B109" s="2">
        <v>94</v>
      </c>
      <c r="C109" s="2">
        <f>$M$17+C108</f>
        <v>47</v>
      </c>
      <c r="D109" s="2">
        <f>$M$17*-$M$18*SQRT(H109)</f>
        <v>-9.6615246315239437E-3</v>
      </c>
      <c r="E109" s="2">
        <f>$M$17*-$M$18*SQRT(H109+D109/2)</f>
        <v>-9.4338418537390206E-3</v>
      </c>
      <c r="F109" s="2">
        <f>$M$17*-$M$18*SQRT(H109+E109/2)</f>
        <v>-9.4392705953035005E-3</v>
      </c>
      <c r="G109" s="2">
        <f>$M$17*-$M$18*SQRT(H109+F109)</f>
        <v>-9.2113904851423341E-3</v>
      </c>
      <c r="H109" s="2">
        <f t="shared" si="5"/>
        <v>0.10371673133949319</v>
      </c>
      <c r="I109" s="2">
        <f t="shared" si="3"/>
        <v>0.1037167226557667</v>
      </c>
      <c r="J109" s="2">
        <f t="shared" si="4"/>
        <v>8.6837264878791842E-9</v>
      </c>
    </row>
    <row r="110" spans="2:10" x14ac:dyDescent="0.25">
      <c r="B110" s="2">
        <v>95</v>
      </c>
      <c r="C110" s="2">
        <f>$M$17+C109</f>
        <v>47.5</v>
      </c>
      <c r="D110" s="2">
        <f>$M$17*-$M$18*SQRT(H110)</f>
        <v>-9.2115246948228473E-3</v>
      </c>
      <c r="E110" s="2">
        <f>$M$17*-$M$18*SQRT(H110+D110/2)</f>
        <v>-8.9837075359041427E-3</v>
      </c>
      <c r="F110" s="2">
        <f>$M$17*-$M$18*SQRT(H110+E110/2)</f>
        <v>-8.9894114830824327E-3</v>
      </c>
      <c r="G110" s="2">
        <f>$M$17*-$M$18*SQRT(H110+F110)</f>
        <v>-8.7613764254571881E-3</v>
      </c>
      <c r="H110" s="2">
        <f t="shared" si="5"/>
        <v>9.4280208003701307E-2</v>
      </c>
      <c r="I110" s="2">
        <f t="shared" si="3"/>
        <v>9.4280198428700057E-2</v>
      </c>
      <c r="J110" s="2">
        <f t="shared" si="4"/>
        <v>9.57500125020605E-9</v>
      </c>
    </row>
    <row r="111" spans="2:10" x14ac:dyDescent="0.25">
      <c r="B111" s="2">
        <v>96</v>
      </c>
      <c r="C111" s="2">
        <f>$M$17+C110</f>
        <v>48</v>
      </c>
      <c r="D111" s="2">
        <f>$M$17*-$M$18*SQRT(H111)</f>
        <v>-8.7615247719556883E-3</v>
      </c>
      <c r="E111" s="2">
        <f>$M$17*-$M$18*SQRT(H111+D111/2)</f>
        <v>-8.5335590571702924E-3</v>
      </c>
      <c r="F111" s="2">
        <f>$M$17*-$M$18*SQRT(H111+E111/2)</f>
        <v>-8.5395675975933685E-3</v>
      </c>
      <c r="G111" s="2">
        <f>$M$17*-$M$18*SQRT(H111+F111)</f>
        <v>-8.311360026599688E-3</v>
      </c>
      <c r="H111" s="2">
        <f t="shared" si="5"/>
        <v>8.5293684810659104E-2</v>
      </c>
      <c r="I111" s="2">
        <f t="shared" si="3"/>
        <v>8.529367420163414E-2</v>
      </c>
      <c r="J111" s="2">
        <f t="shared" si="4"/>
        <v>1.0609024964081115E-8</v>
      </c>
    </row>
    <row r="112" spans="2:10" x14ac:dyDescent="0.25">
      <c r="B112" s="2">
        <v>97</v>
      </c>
      <c r="C112" s="2">
        <f>$M$17+C111</f>
        <v>48.5</v>
      </c>
      <c r="D112" s="2">
        <f>$M$17*-$M$18*SQRT(H112)</f>
        <v>-8.3115248669170683E-3</v>
      </c>
      <c r="E112" s="2">
        <f>$M$17*-$M$18*SQRT(H112+D112/2)</f>
        <v>-8.0833940534448829E-3</v>
      </c>
      <c r="F112" s="2">
        <f>$M$17*-$M$18*SQRT(H112+E112/2)</f>
        <v>-8.0897415465100361E-3</v>
      </c>
      <c r="G112" s="2">
        <f>$M$17*-$M$18*SQRT(H112+F112)</f>
        <v>-7.8613407394363555E-3</v>
      </c>
      <c r="H112" s="2">
        <f t="shared" si="5"/>
        <v>7.6757161792645329E-2</v>
      </c>
      <c r="I112" s="2">
        <f t="shared" si="3"/>
        <v>7.6757149974567618E-2</v>
      </c>
      <c r="J112" s="2">
        <f t="shared" si="4"/>
        <v>1.1818077710890051E-8</v>
      </c>
    </row>
    <row r="113" spans="2:10" x14ac:dyDescent="0.25">
      <c r="B113" s="2">
        <v>98</v>
      </c>
      <c r="C113" s="2">
        <f>$M$17+C112</f>
        <v>49</v>
      </c>
      <c r="D113" s="2">
        <f>$M$17*-$M$18*SQRT(H113)</f>
        <v>-7.8615249851693089E-3</v>
      </c>
      <c r="E113" s="2">
        <f>$M$17*-$M$18*SQRT(H113+D113/2)</f>
        <v>-7.6332096033788505E-3</v>
      </c>
      <c r="F113" s="2">
        <f>$M$17*-$M$18*SQRT(H113+E113/2)</f>
        <v>-7.6399365685142183E-3</v>
      </c>
      <c r="G113" s="2">
        <f>$M$17*-$M$18*SQRT(H113+F113)</f>
        <v>-7.4113178437291774E-3</v>
      </c>
      <c r="H113" s="2">
        <f t="shared" si="5"/>
        <v>6.8670638991601446E-2</v>
      </c>
      <c r="I113" s="2">
        <f t="shared" si="3"/>
        <v>6.8670625747500935E-2</v>
      </c>
      <c r="J113" s="2">
        <f t="shared" si="4"/>
        <v>1.3244100510734214E-8</v>
      </c>
    </row>
    <row r="114" spans="2:10" x14ac:dyDescent="0.25">
      <c r="B114" s="2">
        <v>99</v>
      </c>
      <c r="C114" s="2">
        <f>$M$17+C113</f>
        <v>49.5</v>
      </c>
      <c r="D114" s="2">
        <f>$M$17*-$M$18*SQRT(H114)</f>
        <v>-7.4115251343120064E-3</v>
      </c>
      <c r="E114" s="2">
        <f>$M$17*-$M$18*SQRT(H114+D114/2)</f>
        <v>-7.1830020538837516E-3</v>
      </c>
      <c r="F114" s="2">
        <f>$M$17*-$M$18*SQRT(H114+E114/2)</f>
        <v>-7.1901567362812691E-3</v>
      </c>
      <c r="G114" s="2">
        <f>$M$17*-$M$18*SQRT(H114+F114)</f>
        <v>-6.9612903799428924E-3</v>
      </c>
      <c r="H114" s="2">
        <f t="shared" si="5"/>
        <v>6.1034116462820677E-2</v>
      </c>
      <c r="I114" s="2">
        <f t="shared" si="3"/>
        <v>6.1034101520435424E-2</v>
      </c>
      <c r="J114" s="2">
        <f t="shared" si="4"/>
        <v>1.494238525273639E-8</v>
      </c>
    </row>
    <row r="115" spans="2:10" x14ac:dyDescent="0.25">
      <c r="B115" s="2">
        <v>100</v>
      </c>
      <c r="C115" s="2">
        <f>$M$17+C114</f>
        <v>50</v>
      </c>
      <c r="D115" s="2">
        <f>$M$17*-$M$18*SQRT(H115)</f>
        <v>-6.961525325124578E-3</v>
      </c>
      <c r="E115" s="2">
        <f>$M$17*-$M$18*SQRT(H115+D115/2)</f>
        <v>-6.7327667757055721E-3</v>
      </c>
      <c r="F115" s="2">
        <f>$M$17*-$M$18*SQRT(H115+E115/2)</f>
        <v>-6.7404072431332639E-3</v>
      </c>
      <c r="G115" s="2">
        <f>$M$17*-$M$18*SQRT(H115+F115)</f>
        <v>-6.5112570471093315E-3</v>
      </c>
      <c r="H115" s="2">
        <f t="shared" si="5"/>
        <v>5.3847594280389856E-2</v>
      </c>
      <c r="I115" s="2">
        <f t="shared" si="3"/>
        <v>5.3847577293368865E-2</v>
      </c>
      <c r="J115" s="2">
        <f t="shared" si="4"/>
        <v>1.6987020991232615E-8</v>
      </c>
    </row>
    <row r="116" spans="2:10" x14ac:dyDescent="0.25">
      <c r="B116" s="2">
        <v>101</v>
      </c>
      <c r="C116" s="2">
        <f>$M$17+C115</f>
        <v>50.5</v>
      </c>
      <c r="D116" s="2">
        <f>$M$17*-$M$18*SQRT(H116)</f>
        <v>-6.5115255732327527E-3</v>
      </c>
      <c r="E116" s="2">
        <f>$M$17*-$M$18*SQRT(H116+D116/2)</f>
        <v>-6.2824978139995706E-3</v>
      </c>
      <c r="F116" s="2">
        <f>$M$17*-$M$18*SQRT(H116+E116/2)</f>
        <v>-6.2906948165178328E-3</v>
      </c>
      <c r="G116" s="2">
        <f>$M$17*-$M$18*SQRT(H116+F116)</f>
        <v>-6.0612160459760939E-3</v>
      </c>
      <c r="H116" s="2">
        <f t="shared" si="5"/>
        <v>4.7111072545404593E-2</v>
      </c>
      <c r="I116" s="2">
        <f t="shared" si="3"/>
        <v>4.7111053066302144E-2</v>
      </c>
      <c r="J116" s="2">
        <f t="shared" si="4"/>
        <v>1.9479102449093677E-8</v>
      </c>
    </row>
    <row r="117" spans="2:10" x14ac:dyDescent="0.25">
      <c r="B117" s="2">
        <v>102</v>
      </c>
      <c r="C117" s="2">
        <f>$M$17+C116</f>
        <v>51</v>
      </c>
      <c r="D117" s="2">
        <f>$M$17*-$M$18*SQRT(H117)</f>
        <v>-6.0615259018524026E-3</v>
      </c>
      <c r="E117" s="2">
        <f>$M$17*-$M$18*SQRT(H117+D117/2)</f>
        <v>-5.832187377219117E-3</v>
      </c>
      <c r="F117" s="2">
        <f>$M$17*-$M$18*SQRT(H117+E117/2)</f>
        <v>-5.8410283289057055E-3</v>
      </c>
      <c r="G117" s="2">
        <f>$M$17*-$M$18*SQRT(H117+F117)</f>
        <v>-5.6111648311925801E-3</v>
      </c>
      <c r="H117" s="2">
        <f t="shared" si="5"/>
        <v>4.0824551398697319E-2</v>
      </c>
      <c r="I117" s="2">
        <f t="shared" si="3"/>
        <v>4.0824528839235708E-2</v>
      </c>
      <c r="J117" s="2">
        <f t="shared" si="4"/>
        <v>2.2559461611282305E-8</v>
      </c>
    </row>
    <row r="118" spans="2:10" x14ac:dyDescent="0.25">
      <c r="B118" s="2">
        <v>103</v>
      </c>
      <c r="C118" s="2">
        <f>$M$17+C117</f>
        <v>51.5</v>
      </c>
      <c r="D118" s="2">
        <f>$M$17*-$M$18*SQRT(H118)</f>
        <v>-5.6115263464616635E-3</v>
      </c>
      <c r="E118" s="2">
        <f>$M$17*-$M$18*SQRT(H118+D118/2)</f>
        <v>-5.3818250697254778E-3</v>
      </c>
      <c r="F118" s="2">
        <f>$M$17*-$M$18*SQRT(H118+E118/2)</f>
        <v>-5.3914197254208403E-3</v>
      </c>
      <c r="G118" s="2">
        <f>$M$17*-$M$18*SQRT(H118+F118)</f>
        <v>-5.1610997068604119E-3</v>
      </c>
      <c r="H118" s="2">
        <f t="shared" si="5"/>
        <v>3.4988031041148213E-2</v>
      </c>
      <c r="I118" s="2">
        <f t="shared" si="3"/>
        <v>3.4988004612169998E-2</v>
      </c>
      <c r="J118" s="2">
        <f t="shared" si="4"/>
        <v>2.6428978214254606E-8</v>
      </c>
    </row>
    <row r="119" spans="2:10" x14ac:dyDescent="0.25">
      <c r="B119" s="2">
        <v>104</v>
      </c>
      <c r="C119" s="2">
        <f>$M$17+C118</f>
        <v>52</v>
      </c>
      <c r="D119" s="2">
        <f>$M$17*-$M$18*SQRT(H119)</f>
        <v>-5.1615269630692802E-3</v>
      </c>
      <c r="E119" s="2">
        <f>$M$17*-$M$18*SQRT(H119+D119/2)</f>
        <v>-4.9313967044955949E-3</v>
      </c>
      <c r="F119" s="2">
        <f>$M$17*-$M$18*SQRT(H119+E119/2)</f>
        <v>-4.9418854775751505E-3</v>
      </c>
      <c r="G119" s="2">
        <f>$M$17*-$M$18*SQRT(H119+F119)</f>
        <v>-4.7110151412061447E-3</v>
      </c>
      <c r="H119" s="2">
        <f t="shared" si="5"/>
        <v>2.9601511767212429E-2</v>
      </c>
      <c r="I119" s="2">
        <f t="shared" si="3"/>
        <v>2.960148038510324E-2</v>
      </c>
      <c r="J119" s="2">
        <f t="shared" si="4"/>
        <v>3.1382109189070917E-8</v>
      </c>
    </row>
    <row r="120" spans="2:10" x14ac:dyDescent="0.25">
      <c r="B120" s="2">
        <v>105</v>
      </c>
      <c r="C120" s="2">
        <f>$M$17+C119</f>
        <v>52.5</v>
      </c>
      <c r="D120" s="2">
        <f>$M$17*-$M$18*SQRT(H120)</f>
        <v>-4.7115278435162248E-3</v>
      </c>
      <c r="E120" s="2">
        <f>$M$17*-$M$18*SQRT(H120+D120/2)</f>
        <v>-4.4808824008945322E-3</v>
      </c>
      <c r="F120" s="2">
        <f>$M$17*-$M$18*SQRT(H120+E120/2)</f>
        <v>-4.4924489468246721E-3</v>
      </c>
      <c r="G120" s="2">
        <f>$M$17*-$M$18*SQRT(H120+F120)</f>
        <v>-4.2609025532258354E-3</v>
      </c>
      <c r="H120" s="2">
        <f t="shared" si="5"/>
        <v>2.4664994022476277E-2</v>
      </c>
      <c r="I120" s="2">
        <f t="shared" si="3"/>
        <v>2.4664956158036766E-2</v>
      </c>
      <c r="J120" s="2">
        <f t="shared" si="4"/>
        <v>3.7864439510898462E-8</v>
      </c>
    </row>
    <row r="121" spans="2:10" x14ac:dyDescent="0.25">
      <c r="B121" s="2">
        <v>106</v>
      </c>
      <c r="C121" s="2">
        <f>$M$17+C120</f>
        <v>53</v>
      </c>
      <c r="D121" s="2">
        <f>$M$17*-$M$18*SQRT(H121)</f>
        <v>-4.2615291453187995E-3</v>
      </c>
      <c r="E121" s="2">
        <f>$M$17*-$M$18*SQRT(H121+D121/2)</f>
        <v>-4.030253409031263E-3</v>
      </c>
      <c r="F121" s="2">
        <f>$M$17*-$M$18*SQRT(H121+E121/2)</f>
        <v>-4.0431443979083298E-3</v>
      </c>
      <c r="G121" s="2">
        <f>$M$17*-$M$18*SQRT(H121+F121)</f>
        <v>-3.8107480496989143E-3</v>
      </c>
      <c r="H121" s="2">
        <f t="shared" si="5"/>
        <v>2.0178478507112865E-2</v>
      </c>
      <c r="I121" s="2">
        <f t="shared" si="3"/>
        <v>2.0178431930971019E-2</v>
      </c>
      <c r="J121" s="2">
        <f t="shared" si="4"/>
        <v>4.6576141846110808E-8</v>
      </c>
    </row>
    <row r="122" spans="2:10" x14ac:dyDescent="0.25">
      <c r="B122" s="2">
        <v>107</v>
      </c>
      <c r="C122" s="2">
        <f>$M$17+C121</f>
        <v>53.5</v>
      </c>
      <c r="D122" s="2">
        <f>$M$17*-$M$18*SQRT(H122)</f>
        <v>-3.8115311536267207E-3</v>
      </c>
      <c r="E122" s="2">
        <f>$M$17*-$M$18*SQRT(H122+D122/2)</f>
        <v>-3.5794665406922044E-3</v>
      </c>
      <c r="F122" s="2">
        <f>$M$17*-$M$18*SQRT(H122+E122/2)</f>
        <v>-3.5940241779592345E-3</v>
      </c>
      <c r="G122" s="2">
        <f>$M$17*-$M$18*SQRT(H122+F122)</f>
        <v>-3.3605279309810434E-3</v>
      </c>
      <c r="H122" s="2">
        <f t="shared" si="5"/>
        <v>1.6141966372296715E-2</v>
      </c>
      <c r="I122" s="2">
        <f t="shared" si="3"/>
        <v>1.6141907703904668E-2</v>
      </c>
      <c r="J122" s="2">
        <f t="shared" si="4"/>
        <v>5.8668392047267481E-8</v>
      </c>
    </row>
    <row r="123" spans="2:10" x14ac:dyDescent="0.25">
      <c r="B123" s="2">
        <v>108</v>
      </c>
      <c r="C123" s="2">
        <f>$M$17+C122</f>
        <v>54</v>
      </c>
      <c r="D123" s="2">
        <f>$M$17*-$M$18*SQRT(H123)</f>
        <v>-3.3615344199904376E-3</v>
      </c>
      <c r="E123" s="2">
        <f>$M$17*-$M$18*SQRT(H123+D123/2)</f>
        <v>-3.1284537982499837E-3</v>
      </c>
      <c r="F123" s="2">
        <f>$M$17*-$M$18*SQRT(H123+E123/2)</f>
        <v>-3.1451724034729728E-3</v>
      </c>
      <c r="G123" s="2">
        <f>$M$17*-$M$18*SQRT(H123+F123)</f>
        <v>-2.9101990470850568E-3</v>
      </c>
      <c r="H123" s="2">
        <f t="shared" si="5"/>
        <v>1.2555459618644942E-2</v>
      </c>
      <c r="I123" s="2">
        <f t="shared" si="3"/>
        <v>1.2555383476838156E-2</v>
      </c>
      <c r="J123" s="2">
        <f t="shared" si="4"/>
        <v>7.6141806786694799E-8</v>
      </c>
    </row>
    <row r="124" spans="2:10" x14ac:dyDescent="0.25">
      <c r="B124" s="2">
        <v>109</v>
      </c>
      <c r="C124" s="2">
        <f>$M$17+C123</f>
        <v>54.5</v>
      </c>
      <c r="D124" s="2">
        <f>$M$17*-$M$18*SQRT(H124)</f>
        <v>-2.911540103828597E-3</v>
      </c>
      <c r="E124" s="2">
        <f>$M$17*-$M$18*SQRT(H124+D124/2)</f>
        <v>-2.6771015538225983E-3</v>
      </c>
      <c r="F124" s="2">
        <f>$M$17*-$M$18*SQRT(H124+E124/2)</f>
        <v>-2.6967332231761574E-3</v>
      </c>
      <c r="G124" s="2">
        <f>$M$17*-$M$18*SQRT(H124+F124)</f>
        <v>-2.4596759695829236E-3</v>
      </c>
      <c r="H124" s="2">
        <f t="shared" si="5"/>
        <v>9.4189619735580415E-3</v>
      </c>
      <c r="I124" s="2">
        <f t="shared" si="3"/>
        <v>9.4188592497723711E-3</v>
      </c>
      <c r="J124" s="2">
        <f t="shared" si="4"/>
        <v>1.0272378567037499E-7</v>
      </c>
    </row>
    <row r="125" spans="2:10" x14ac:dyDescent="0.25">
      <c r="B125" s="2">
        <v>110</v>
      </c>
      <c r="C125" s="2">
        <f>$M$17+C124</f>
        <v>55</v>
      </c>
      <c r="D125" s="2">
        <f>$M$17*-$M$18*SQRT(H125)</f>
        <v>-2.461550920068663E-3</v>
      </c>
      <c r="E125" s="2">
        <f>$M$17*-$M$18*SQRT(H125+D125/2)</f>
        <v>-2.2252044890436438E-3</v>
      </c>
      <c r="F125" s="2">
        <f>$M$17*-$M$18*SQRT(H125+E125/2)</f>
        <v>-2.248975524993823E-3</v>
      </c>
      <c r="G125" s="2">
        <f>$M$17*-$M$18*SQRT(H125+F125)</f>
        <v>-2.0087695138060122E-3</v>
      </c>
      <c r="H125" s="2">
        <f t="shared" si="5"/>
        <v>6.732481035656537E-3</v>
      </c>
      <c r="I125" s="2">
        <f t="shared" si="3"/>
        <v>6.7323350227059819E-3</v>
      </c>
      <c r="J125" s="2">
        <f t="shared" si="4"/>
        <v>1.4601295055503838E-7</v>
      </c>
    </row>
    <row r="126" spans="2:10" x14ac:dyDescent="0.25">
      <c r="B126" s="2">
        <v>111</v>
      </c>
      <c r="C126" s="2">
        <f>$M$17+C125</f>
        <v>55.5</v>
      </c>
      <c r="D126" s="2">
        <f>$M$17*-$M$18*SQRT(H126)</f>
        <v>-2.0115742250283587E-3</v>
      </c>
      <c r="E126" s="2">
        <f>$M$17*-$M$18*SQRT(H126+D126/2)</f>
        <v>-1.7723494185785376E-3</v>
      </c>
      <c r="F126" s="2">
        <f>$M$17*-$M$18*SQRT(H126+E126/2)</f>
        <v>-1.8024632102869951E-3</v>
      </c>
      <c r="G126" s="2">
        <f>$M$17*-$M$18*SQRT(H126+F126)</f>
        <v>-1.5569887518990452E-3</v>
      </c>
      <c r="H126" s="2">
        <f t="shared" si="5"/>
        <v>4.4960342919982688E-3</v>
      </c>
      <c r="I126" s="2">
        <f t="shared" si="3"/>
        <v>4.4958107956389881E-3</v>
      </c>
      <c r="J126" s="2">
        <f t="shared" si="4"/>
        <v>2.2349635928065048E-7</v>
      </c>
    </row>
    <row r="127" spans="2:10" x14ac:dyDescent="0.25">
      <c r="B127" s="2">
        <v>112</v>
      </c>
      <c r="C127" s="2">
        <f>$M$17+C126</f>
        <v>56</v>
      </c>
      <c r="D127" s="2">
        <f>$M$17*-$M$18*SQRT(H127)</f>
        <v>-1.5616346011790567E-3</v>
      </c>
      <c r="E127" s="2">
        <f>$M$17*-$M$18*SQRT(H127+D127/2)</f>
        <v>-1.317561025937355E-3</v>
      </c>
      <c r="F127" s="2">
        <f>$M$17*-$M$18*SQRT(H127+E127/2)</f>
        <v>-1.3586022839403228E-3</v>
      </c>
      <c r="G127" s="2">
        <f>$M$17*-$M$18*SQRT(H127+F127)</f>
        <v>-1.1027060224980097E-3</v>
      </c>
      <c r="H127" s="2">
        <f t="shared" si="5"/>
        <v>2.7096695862218571E-3</v>
      </c>
      <c r="I127" s="2">
        <f t="shared" si="3"/>
        <v>2.7092865685727219E-3</v>
      </c>
      <c r="J127" s="2">
        <f t="shared" si="4"/>
        <v>3.8301764913525882E-7</v>
      </c>
    </row>
    <row r="128" spans="2:10" x14ac:dyDescent="0.25">
      <c r="B128" s="2">
        <v>113</v>
      </c>
      <c r="C128" s="2">
        <f>$M$17+C127</f>
        <v>56.5</v>
      </c>
      <c r="D128" s="2">
        <f>$M$17*-$M$18*SQRT(H128)</f>
        <v>-1.1118464557144606E-3</v>
      </c>
      <c r="E128" s="2">
        <f>$M$17*-$M$18*SQRT(H128+D128/2)</f>
        <v>-8.5782960779708507E-4</v>
      </c>
      <c r="F128" s="2">
        <f>$M$17*-$M$18*SQRT(H128+E128/2)</f>
        <v>-9.22051634983703E-4</v>
      </c>
      <c r="G128" s="2">
        <f>$M$17*-$M$18*SQRT(H128+F128)</f>
        <v>-6.374606416081509E-4</v>
      </c>
      <c r="H128" s="2">
        <f t="shared" si="5"/>
        <v>1.3735583789831203E-3</v>
      </c>
      <c r="I128" s="2">
        <f t="shared" si="3"/>
        <v>1.3727623415067391E-3</v>
      </c>
      <c r="J128" s="2">
        <f t="shared" si="4"/>
        <v>7.9603747638111282E-7</v>
      </c>
    </row>
    <row r="129" spans="2:10" x14ac:dyDescent="0.25">
      <c r="B129" s="6">
        <v>114</v>
      </c>
      <c r="C129" s="6">
        <f>$M$17+C128</f>
        <v>57</v>
      </c>
      <c r="D129" s="6">
        <f>$M$17*-$M$18*SQRT(H129)</f>
        <v>-6.6320592854118854E-4</v>
      </c>
      <c r="E129" s="6">
        <f>$M$17*-$M$18*SQRT(H129+D129/2)</f>
        <v>-3.7603116334772747E-4</v>
      </c>
      <c r="F129" s="6">
        <f>$M$17*-$M$18*SQRT(H129+E129/2)</f>
        <v>-5.2021926160581832E-4</v>
      </c>
      <c r="G129" s="6" t="e">
        <f>$M$17*-$M$18*SQRT(H129+F129)</f>
        <v>#NUM!</v>
      </c>
      <c r="H129" s="6">
        <f t="shared" si="5"/>
        <v>4.8871344850242237E-4</v>
      </c>
      <c r="I129" s="2">
        <f t="shared" si="3"/>
        <v>4.8623811444015175E-4</v>
      </c>
      <c r="J129" s="2">
        <f t="shared" si="4"/>
        <v>2.4753340622706227E-6</v>
      </c>
    </row>
    <row r="130" spans="2:10" x14ac:dyDescent="0.25">
      <c r="B130" s="2">
        <v>115</v>
      </c>
      <c r="C130" s="2">
        <f>$M$17+C129</f>
        <v>57.5</v>
      </c>
      <c r="D130" s="2" t="e">
        <f>$M$17*-$M$18*SQRT(H130)</f>
        <v>#NUM!</v>
      </c>
      <c r="E130" s="2" t="e">
        <f>$M$17*-$M$18*SQRT(H130+D130/2)</f>
        <v>#NUM!</v>
      </c>
      <c r="F130" s="2" t="e">
        <f>$M$17*-$M$18*SQRT(H130+E130/2)</f>
        <v>#NUM!</v>
      </c>
      <c r="G130" s="2" t="e">
        <f>$M$17*-$M$18*SQRT(H130+F130)</f>
        <v>#NUM!</v>
      </c>
      <c r="H130" s="2" t="e">
        <f t="shared" si="5"/>
        <v>#NUM!</v>
      </c>
      <c r="I130" s="2">
        <f t="shared" si="3"/>
        <v>4.9713887373847854E-5</v>
      </c>
      <c r="J130" s="2" t="e">
        <f t="shared" si="4"/>
        <v>#NUM!</v>
      </c>
    </row>
    <row r="131" spans="2:10" x14ac:dyDescent="0.25">
      <c r="B131" s="2"/>
      <c r="C131" s="2"/>
      <c r="D131" s="2"/>
      <c r="E131" s="2"/>
      <c r="F131" s="2"/>
      <c r="G131" s="2"/>
      <c r="H131" s="2"/>
      <c r="I131" s="2"/>
      <c r="J131" s="2"/>
    </row>
    <row r="132" spans="2:10" x14ac:dyDescent="0.25">
      <c r="H132" s="12"/>
      <c r="I132" s="12"/>
      <c r="J132" s="12"/>
    </row>
    <row r="133" spans="2:10" x14ac:dyDescent="0.25">
      <c r="H133" s="12"/>
      <c r="I133" s="12"/>
    </row>
    <row r="134" spans="2:10" x14ac:dyDescent="0.25">
      <c r="H134" s="12"/>
      <c r="I134" s="12"/>
    </row>
    <row r="135" spans="2:10" x14ac:dyDescent="0.25">
      <c r="H135" s="12"/>
      <c r="I135" s="12"/>
    </row>
    <row r="136" spans="2:10" x14ac:dyDescent="0.25">
      <c r="H136" s="12"/>
      <c r="I136" s="12"/>
    </row>
    <row r="137" spans="2:10" x14ac:dyDescent="0.25">
      <c r="H137" s="12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Aula 15 - Euler</vt:lpstr>
      <vt:lpstr>RK - 2</vt:lpstr>
      <vt:lpstr>RK-4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</dc:creator>
  <cp:lastModifiedBy>brendadias2011@outlook.com</cp:lastModifiedBy>
  <dcterms:created xsi:type="dcterms:W3CDTF">2020-08-24T19:04:41Z</dcterms:created>
  <dcterms:modified xsi:type="dcterms:W3CDTF">2020-08-31T19:58:28Z</dcterms:modified>
</cp:coreProperties>
</file>