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8_{D5D30BDA-4AAC-49D4-A18E-17089D8E07E8}" xr6:coauthVersionLast="45" xr6:coauthVersionMax="45" xr10:uidLastSave="{00000000-0000-0000-0000-000000000000}"/>
  <bookViews>
    <workbookView xWindow="-120" yWindow="-120" windowWidth="29040" windowHeight="15840" xr2:uid="{C292C884-2545-43D8-8DA3-F4667DD761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3" i="1" l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22" i="1"/>
  <c r="V21" i="1"/>
  <c r="W21" i="1"/>
  <c r="W28" i="1"/>
  <c r="W22" i="1"/>
  <c r="W24" i="1"/>
  <c r="W25" i="1"/>
  <c r="W26" i="1"/>
  <c r="W27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23" i="1"/>
  <c r="N21" i="1"/>
  <c r="O22" i="1"/>
  <c r="U22" i="1"/>
  <c r="T23" i="1" s="1"/>
  <c r="U21" i="1"/>
  <c r="T22" i="1"/>
  <c r="E20" i="1"/>
  <c r="E19" i="1"/>
  <c r="E131" i="1"/>
  <c r="F130" i="1"/>
  <c r="E130" i="1"/>
  <c r="F112" i="1"/>
  <c r="F97" i="1"/>
  <c r="F78" i="1"/>
  <c r="F57" i="1"/>
  <c r="F45" i="1"/>
  <c r="F34" i="1"/>
  <c r="E32" i="1"/>
  <c r="E33" i="1" s="1"/>
  <c r="E24" i="1"/>
  <c r="F19" i="1"/>
  <c r="F18" i="1"/>
  <c r="F32" i="1"/>
  <c r="U23" i="1" l="1"/>
  <c r="T24" i="1" s="1"/>
  <c r="F20" i="1"/>
  <c r="E21" i="1" s="1"/>
  <c r="F33" i="1"/>
  <c r="E34" i="1" s="1"/>
  <c r="E35" i="1" s="1"/>
  <c r="U24" i="1" l="1"/>
  <c r="T25" i="1" s="1"/>
  <c r="F35" i="1"/>
  <c r="E36" i="1" s="1"/>
  <c r="F21" i="1"/>
  <c r="E22" i="1" s="1"/>
  <c r="U25" i="1" l="1"/>
  <c r="T26" i="1" s="1"/>
  <c r="F36" i="1"/>
  <c r="E37" i="1" s="1"/>
  <c r="F22" i="1"/>
  <c r="E23" i="1" s="1"/>
  <c r="U26" i="1" l="1"/>
  <c r="T27" i="1" s="1"/>
  <c r="F37" i="1"/>
  <c r="E38" i="1" s="1"/>
  <c r="F23" i="1"/>
  <c r="U27" i="1" l="1"/>
  <c r="T28" i="1" s="1"/>
  <c r="F38" i="1"/>
  <c r="E39" i="1" s="1"/>
  <c r="F24" i="1"/>
  <c r="U28" i="1" l="1"/>
  <c r="T29" i="1" s="1"/>
  <c r="F39" i="1"/>
  <c r="E40" i="1" s="1"/>
  <c r="E25" i="1"/>
  <c r="U29" i="1" l="1"/>
  <c r="T30" i="1" s="1"/>
  <c r="F40" i="1"/>
  <c r="E41" i="1" s="1"/>
  <c r="F25" i="1"/>
  <c r="U30" i="1" l="1"/>
  <c r="T31" i="1" s="1"/>
  <c r="F41" i="1"/>
  <c r="E42" i="1" s="1"/>
  <c r="E26" i="1"/>
  <c r="U31" i="1" l="1"/>
  <c r="T32" i="1" s="1"/>
  <c r="F42" i="1"/>
  <c r="E43" i="1" s="1"/>
  <c r="F26" i="1"/>
  <c r="U32" i="1" l="1"/>
  <c r="T33" i="1" s="1"/>
  <c r="F43" i="1"/>
  <c r="E44" i="1" s="1"/>
  <c r="E27" i="1"/>
  <c r="U33" i="1" l="1"/>
  <c r="T34" i="1" s="1"/>
  <c r="F44" i="1"/>
  <c r="E45" i="1" s="1"/>
  <c r="E46" i="1" s="1"/>
  <c r="F27" i="1"/>
  <c r="E28" i="1" s="1"/>
  <c r="U34" i="1" l="1"/>
  <c r="T35" i="1" s="1"/>
  <c r="F46" i="1"/>
  <c r="E47" i="1" s="1"/>
  <c r="F28" i="1"/>
  <c r="E29" i="1" s="1"/>
  <c r="U35" i="1" l="1"/>
  <c r="T36" i="1" s="1"/>
  <c r="F47" i="1"/>
  <c r="E48" i="1" s="1"/>
  <c r="F29" i="1"/>
  <c r="E30" i="1" s="1"/>
  <c r="U36" i="1" l="1"/>
  <c r="T37" i="1" s="1"/>
  <c r="F48" i="1"/>
  <c r="E49" i="1" s="1"/>
  <c r="E31" i="1"/>
  <c r="F30" i="1"/>
  <c r="U37" i="1" l="1"/>
  <c r="T38" i="1" s="1"/>
  <c r="F49" i="1"/>
  <c r="E50" i="1" s="1"/>
  <c r="F31" i="1"/>
  <c r="T39" i="1" l="1"/>
  <c r="U38" i="1"/>
  <c r="F50" i="1"/>
  <c r="E51" i="1" s="1"/>
  <c r="U39" i="1" l="1"/>
  <c r="T40" i="1" s="1"/>
  <c r="F51" i="1"/>
  <c r="E52" i="1" s="1"/>
  <c r="U40" i="1" l="1"/>
  <c r="T41" i="1" s="1"/>
  <c r="F52" i="1"/>
  <c r="E53" i="1" s="1"/>
  <c r="U41" i="1" l="1"/>
  <c r="T42" i="1" s="1"/>
  <c r="F53" i="1"/>
  <c r="E54" i="1" s="1"/>
  <c r="U42" i="1" l="1"/>
  <c r="T43" i="1" s="1"/>
  <c r="F54" i="1"/>
  <c r="E55" i="1" s="1"/>
  <c r="U43" i="1" l="1"/>
  <c r="T44" i="1" s="1"/>
  <c r="F55" i="1"/>
  <c r="E56" i="1" s="1"/>
  <c r="U44" i="1" l="1"/>
  <c r="T45" i="1" s="1"/>
  <c r="F56" i="1"/>
  <c r="E57" i="1" s="1"/>
  <c r="E58" i="1" s="1"/>
  <c r="U45" i="1" l="1"/>
  <c r="T46" i="1" s="1"/>
  <c r="F58" i="1"/>
  <c r="E59" i="1" s="1"/>
  <c r="U46" i="1" l="1"/>
  <c r="T47" i="1" s="1"/>
  <c r="F59" i="1"/>
  <c r="E60" i="1" s="1"/>
  <c r="U47" i="1" l="1"/>
  <c r="T48" i="1" s="1"/>
  <c r="E61" i="1"/>
  <c r="F60" i="1"/>
  <c r="U48" i="1" l="1"/>
  <c r="T49" i="1" s="1"/>
  <c r="E62" i="1"/>
  <c r="F61" i="1"/>
  <c r="U49" i="1" l="1"/>
  <c r="T50" i="1" s="1"/>
  <c r="E63" i="1"/>
  <c r="F62" i="1"/>
  <c r="U50" i="1" l="1"/>
  <c r="T51" i="1" s="1"/>
  <c r="E64" i="1"/>
  <c r="F63" i="1"/>
  <c r="U51" i="1" l="1"/>
  <c r="T52" i="1" s="1"/>
  <c r="E65" i="1"/>
  <c r="F64" i="1"/>
  <c r="U52" i="1" l="1"/>
  <c r="T53" i="1" s="1"/>
  <c r="E66" i="1"/>
  <c r="F65" i="1"/>
  <c r="U53" i="1" l="1"/>
  <c r="T54" i="1" s="1"/>
  <c r="F66" i="1"/>
  <c r="E67" i="1" s="1"/>
  <c r="U54" i="1" l="1"/>
  <c r="T55" i="1" s="1"/>
  <c r="E68" i="1"/>
  <c r="F67" i="1"/>
  <c r="U55" i="1" l="1"/>
  <c r="T56" i="1" s="1"/>
  <c r="F68" i="1"/>
  <c r="E69" i="1" s="1"/>
  <c r="U56" i="1" l="1"/>
  <c r="T57" i="1" s="1"/>
  <c r="F69" i="1"/>
  <c r="E70" i="1" s="1"/>
  <c r="U57" i="1" l="1"/>
  <c r="T58" i="1" s="1"/>
  <c r="F70" i="1"/>
  <c r="E71" i="1" s="1"/>
  <c r="T59" i="1" l="1"/>
  <c r="U58" i="1"/>
  <c r="E72" i="1"/>
  <c r="F71" i="1"/>
  <c r="U59" i="1" l="1"/>
  <c r="T60" i="1" s="1"/>
  <c r="F72" i="1"/>
  <c r="E73" i="1" s="1"/>
  <c r="U60" i="1" l="1"/>
  <c r="T61" i="1" s="1"/>
  <c r="E74" i="1"/>
  <c r="F73" i="1"/>
  <c r="U61" i="1" l="1"/>
  <c r="T62" i="1" s="1"/>
  <c r="F74" i="1"/>
  <c r="E75" i="1" s="1"/>
  <c r="U62" i="1" l="1"/>
  <c r="T63" i="1" s="1"/>
  <c r="F75" i="1"/>
  <c r="E76" i="1" s="1"/>
  <c r="U63" i="1" l="1"/>
  <c r="T64" i="1" s="1"/>
  <c r="E77" i="1"/>
  <c r="F76" i="1"/>
  <c r="U64" i="1" l="1"/>
  <c r="T65" i="1" s="1"/>
  <c r="E78" i="1"/>
  <c r="E79" i="1" s="1"/>
  <c r="F77" i="1"/>
  <c r="U65" i="1" l="1"/>
  <c r="T66" i="1" s="1"/>
  <c r="F79" i="1"/>
  <c r="E80" i="1" s="1"/>
  <c r="U66" i="1" l="1"/>
  <c r="T67" i="1" s="1"/>
  <c r="F80" i="1"/>
  <c r="E81" i="1" s="1"/>
  <c r="U67" i="1" l="1"/>
  <c r="T68" i="1" s="1"/>
  <c r="E82" i="1"/>
  <c r="F81" i="1"/>
  <c r="U68" i="1" l="1"/>
  <c r="T69" i="1" s="1"/>
  <c r="E83" i="1"/>
  <c r="F82" i="1"/>
  <c r="U69" i="1" l="1"/>
  <c r="T70" i="1" s="1"/>
  <c r="F83" i="1"/>
  <c r="E84" i="1" s="1"/>
  <c r="T71" i="1" l="1"/>
  <c r="U70" i="1"/>
  <c r="F84" i="1"/>
  <c r="E85" i="1" s="1"/>
  <c r="U71" i="1" l="1"/>
  <c r="T72" i="1" s="1"/>
  <c r="F85" i="1"/>
  <c r="E86" i="1" s="1"/>
  <c r="U72" i="1" l="1"/>
  <c r="T73" i="1" s="1"/>
  <c r="F86" i="1"/>
  <c r="E87" i="1" s="1"/>
  <c r="U73" i="1" l="1"/>
  <c r="T74" i="1" s="1"/>
  <c r="F87" i="1"/>
  <c r="E88" i="1" s="1"/>
  <c r="U74" i="1" l="1"/>
  <c r="T75" i="1" s="1"/>
  <c r="F88" i="1"/>
  <c r="E89" i="1" s="1"/>
  <c r="U75" i="1" l="1"/>
  <c r="T76" i="1" s="1"/>
  <c r="E90" i="1"/>
  <c r="F89" i="1"/>
  <c r="U76" i="1" l="1"/>
  <c r="T77" i="1" s="1"/>
  <c r="F90" i="1"/>
  <c r="E91" i="1" s="1"/>
  <c r="U77" i="1" l="1"/>
  <c r="T78" i="1" s="1"/>
  <c r="F91" i="1"/>
  <c r="E92" i="1" s="1"/>
  <c r="U78" i="1" l="1"/>
  <c r="T79" i="1" s="1"/>
  <c r="F92" i="1"/>
  <c r="E93" i="1" s="1"/>
  <c r="U79" i="1" l="1"/>
  <c r="T80" i="1" s="1"/>
  <c r="F93" i="1"/>
  <c r="E94" i="1" s="1"/>
  <c r="U80" i="1" l="1"/>
  <c r="T81" i="1" s="1"/>
  <c r="F94" i="1"/>
  <c r="E95" i="1" s="1"/>
  <c r="U81" i="1" l="1"/>
  <c r="T82" i="1" s="1"/>
  <c r="F95" i="1"/>
  <c r="E96" i="1" s="1"/>
  <c r="U82" i="1" l="1"/>
  <c r="T83" i="1" s="1"/>
  <c r="F96" i="1"/>
  <c r="E97" i="1" s="1"/>
  <c r="E98" i="1" s="1"/>
  <c r="U83" i="1" l="1"/>
  <c r="T84" i="1" s="1"/>
  <c r="F98" i="1"/>
  <c r="E99" i="1" s="1"/>
  <c r="U84" i="1" l="1"/>
  <c r="T85" i="1" s="1"/>
  <c r="F99" i="1"/>
  <c r="E100" i="1" s="1"/>
  <c r="U85" i="1" l="1"/>
  <c r="T86" i="1" s="1"/>
  <c r="F100" i="1"/>
  <c r="E101" i="1" s="1"/>
  <c r="U86" i="1" l="1"/>
  <c r="T87" i="1" s="1"/>
  <c r="E102" i="1"/>
  <c r="F101" i="1"/>
  <c r="U87" i="1" l="1"/>
  <c r="T88" i="1" s="1"/>
  <c r="E103" i="1"/>
  <c r="F102" i="1"/>
  <c r="U88" i="1" l="1"/>
  <c r="T89" i="1" s="1"/>
  <c r="E104" i="1"/>
  <c r="F103" i="1"/>
  <c r="U89" i="1" l="1"/>
  <c r="T90" i="1" s="1"/>
  <c r="F104" i="1"/>
  <c r="E105" i="1" s="1"/>
  <c r="U90" i="1" l="1"/>
  <c r="T91" i="1" s="1"/>
  <c r="E106" i="1"/>
  <c r="F105" i="1"/>
  <c r="U91" i="1" l="1"/>
  <c r="T92" i="1" s="1"/>
  <c r="E107" i="1"/>
  <c r="F106" i="1"/>
  <c r="U92" i="1" l="1"/>
  <c r="T93" i="1" s="1"/>
  <c r="F107" i="1"/>
  <c r="E108" i="1" s="1"/>
  <c r="U93" i="1" l="1"/>
  <c r="T94" i="1" s="1"/>
  <c r="F108" i="1"/>
  <c r="E109" i="1" s="1"/>
  <c r="U94" i="1" l="1"/>
  <c r="T95" i="1" s="1"/>
  <c r="F109" i="1"/>
  <c r="E110" i="1" s="1"/>
  <c r="U95" i="1" l="1"/>
  <c r="T96" i="1" s="1"/>
  <c r="F110" i="1"/>
  <c r="E111" i="1" s="1"/>
  <c r="U96" i="1" l="1"/>
  <c r="T97" i="1" s="1"/>
  <c r="F111" i="1"/>
  <c r="E112" i="1" s="1"/>
  <c r="E113" i="1" s="1"/>
  <c r="U97" i="1" l="1"/>
  <c r="T98" i="1" s="1"/>
  <c r="F113" i="1"/>
  <c r="E114" i="1" s="1"/>
  <c r="U98" i="1" l="1"/>
  <c r="T99" i="1" s="1"/>
  <c r="F114" i="1"/>
  <c r="E115" i="1" s="1"/>
  <c r="U99" i="1" l="1"/>
  <c r="T100" i="1" s="1"/>
  <c r="F115" i="1"/>
  <c r="E116" i="1" s="1"/>
  <c r="U100" i="1" l="1"/>
  <c r="T101" i="1" s="1"/>
  <c r="F116" i="1"/>
  <c r="E117" i="1" s="1"/>
  <c r="U101" i="1" l="1"/>
  <c r="T102" i="1" s="1"/>
  <c r="F117" i="1"/>
  <c r="E118" i="1" s="1"/>
  <c r="U102" i="1" l="1"/>
  <c r="T103" i="1" s="1"/>
  <c r="E119" i="1"/>
  <c r="F118" i="1"/>
  <c r="U103" i="1" l="1"/>
  <c r="T104" i="1" s="1"/>
  <c r="F119" i="1"/>
  <c r="E120" i="1" s="1"/>
  <c r="U104" i="1" l="1"/>
  <c r="T105" i="1" s="1"/>
  <c r="F120" i="1"/>
  <c r="E121" i="1" s="1"/>
  <c r="U105" i="1" l="1"/>
  <c r="T106" i="1" s="1"/>
  <c r="F121" i="1"/>
  <c r="E122" i="1" s="1"/>
  <c r="U106" i="1" l="1"/>
  <c r="T107" i="1" s="1"/>
  <c r="F122" i="1"/>
  <c r="E123" i="1" s="1"/>
  <c r="U107" i="1" l="1"/>
  <c r="T108" i="1" s="1"/>
  <c r="F123" i="1"/>
  <c r="E124" i="1" s="1"/>
  <c r="U108" i="1" l="1"/>
  <c r="T109" i="1" s="1"/>
  <c r="F124" i="1"/>
  <c r="E125" i="1" s="1"/>
  <c r="U109" i="1" l="1"/>
  <c r="T110" i="1" s="1"/>
  <c r="F125" i="1"/>
  <c r="E126" i="1" s="1"/>
  <c r="U110" i="1" l="1"/>
  <c r="T111" i="1" s="1"/>
  <c r="F126" i="1"/>
  <c r="E127" i="1" s="1"/>
  <c r="U111" i="1" l="1"/>
  <c r="T112" i="1" s="1"/>
  <c r="F127" i="1"/>
  <c r="E128" i="1" s="1"/>
  <c r="T113" i="1" l="1"/>
  <c r="U112" i="1"/>
  <c r="E129" i="1"/>
  <c r="F129" i="1" s="1"/>
  <c r="F128" i="1"/>
  <c r="T114" i="1" l="1"/>
  <c r="U113" i="1"/>
  <c r="U114" i="1" l="1"/>
  <c r="T115" i="1" s="1"/>
  <c r="U115" i="1" l="1"/>
  <c r="T116" i="1" s="1"/>
  <c r="T117" i="1" l="1"/>
  <c r="U116" i="1"/>
  <c r="T118" i="1" l="1"/>
  <c r="U117" i="1"/>
  <c r="T119" i="1" l="1"/>
  <c r="U118" i="1"/>
  <c r="T120" i="1" l="1"/>
  <c r="U119" i="1"/>
  <c r="U120" i="1" l="1"/>
  <c r="T121" i="1" s="1"/>
  <c r="U121" i="1" l="1"/>
  <c r="T122" i="1" s="1"/>
  <c r="U122" i="1" l="1"/>
  <c r="T123" i="1" s="1"/>
  <c r="U123" i="1" l="1"/>
  <c r="T124" i="1" s="1"/>
  <c r="T125" i="1" l="1"/>
  <c r="U124" i="1"/>
  <c r="T126" i="1" l="1"/>
  <c r="U125" i="1"/>
  <c r="U126" i="1" l="1"/>
  <c r="T127" i="1" s="1"/>
  <c r="T128" i="1" l="1"/>
  <c r="U127" i="1"/>
  <c r="U128" i="1" l="1"/>
  <c r="T129" i="1" s="1"/>
  <c r="U129" i="1" l="1"/>
  <c r="T130" i="1" s="1"/>
  <c r="U130" i="1" l="1"/>
  <c r="T131" i="1" s="1"/>
  <c r="U131" i="1" l="1"/>
  <c r="T132" i="1" s="1"/>
  <c r="U132" i="1" l="1"/>
  <c r="T133" i="1" s="1"/>
  <c r="U133" i="1" s="1"/>
</calcChain>
</file>

<file path=xl/sharedStrings.xml><?xml version="1.0" encoding="utf-8"?>
<sst xmlns="http://schemas.openxmlformats.org/spreadsheetml/2006/main" count="35" uniqueCount="30">
  <si>
    <t xml:space="preserve">h = </t>
  </si>
  <si>
    <t>i</t>
  </si>
  <si>
    <t xml:space="preserve">Dy/Dt = </t>
  </si>
  <si>
    <t xml:space="preserve"> -k*sqrt(y)</t>
  </si>
  <si>
    <t xml:space="preserve">k = </t>
  </si>
  <si>
    <t xml:space="preserve">t0 = </t>
  </si>
  <si>
    <t>min</t>
  </si>
  <si>
    <t xml:space="preserve">y(t0) = </t>
  </si>
  <si>
    <t>m</t>
  </si>
  <si>
    <t>ti</t>
  </si>
  <si>
    <t>y(ti)</t>
  </si>
  <si>
    <t>dy(ti)/d(ti)</t>
  </si>
  <si>
    <t>a-)</t>
  </si>
  <si>
    <t>O Tanque se esvaziará em torno dos 56 minutos</t>
  </si>
  <si>
    <t>B-)</t>
  </si>
  <si>
    <t>Resolução Analitica</t>
  </si>
  <si>
    <t>Dt</t>
  </si>
  <si>
    <t>Dy = −𝑘√𝑦</t>
  </si>
  <si>
    <t>Y(0) = 3,0</t>
  </si>
  <si>
    <t>Caso Particular</t>
  </si>
  <si>
    <t xml:space="preserve">A equação é dada por: </t>
  </si>
  <si>
    <t xml:space="preserve">C- </t>
  </si>
  <si>
    <t>Numericos</t>
  </si>
  <si>
    <t>Analitico</t>
  </si>
  <si>
    <t xml:space="preserve">C = </t>
  </si>
  <si>
    <t>C=</t>
  </si>
  <si>
    <t>2sqrt(3)</t>
  </si>
  <si>
    <t>y(ti</t>
  </si>
  <si>
    <t>Igor Eiki Ferreira Kubota</t>
  </si>
  <si>
    <t>RA : 19.02466-5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</si>
</sst>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4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/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2" borderId="12" xfId="0" applyFont="1" applyFill="1" applyBorder="1" applyAlignment="1">
      <alignment wrapText="1"/>
    </xf>
    <xf numFmtId="164" fontId="2" fillId="2" borderId="5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/>
    <xf numFmtId="164" fontId="2" fillId="2" borderId="5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164" fontId="5" fillId="2" borderId="0" xfId="0" applyNumberFormat="1" applyFont="1" applyFill="1" applyBorder="1"/>
    <xf numFmtId="0" fontId="6" fillId="2" borderId="0" xfId="0" applyFont="1" applyFill="1" applyBorder="1"/>
    <xf numFmtId="165" fontId="2" fillId="2" borderId="2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/>
    <xf numFmtId="165" fontId="2" fillId="2" borderId="5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/>
    <xf numFmtId="165" fontId="4" fillId="3" borderId="10" xfId="0" applyNumberFormat="1" applyFont="1" applyFill="1" applyBorder="1" applyAlignment="1">
      <alignment horizontal="center"/>
    </xf>
    <xf numFmtId="165" fontId="4" fillId="3" borderId="11" xfId="0" applyNumberFormat="1" applyFont="1" applyFill="1" applyBorder="1" applyAlignment="1">
      <alignment horizontal="center"/>
    </xf>
    <xf numFmtId="165" fontId="4" fillId="3" borderId="12" xfId="0" applyNumberFormat="1" applyFont="1" applyFill="1" applyBorder="1" applyAlignment="1"/>
    <xf numFmtId="165" fontId="2" fillId="0" borderId="3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/>
    <xf numFmtId="165" fontId="0" fillId="0" borderId="0" xfId="0" applyNumberFormat="1" applyFill="1"/>
    <xf numFmtId="165" fontId="0" fillId="0" borderId="0" xfId="0" applyNumberFormat="1"/>
    <xf numFmtId="164" fontId="0" fillId="2" borderId="3" xfId="0" applyNumberFormat="1" applyFill="1" applyBorder="1"/>
    <xf numFmtId="164" fontId="0" fillId="2" borderId="5" xfId="0" applyNumberFormat="1" applyFill="1" applyBorder="1"/>
    <xf numFmtId="16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2" borderId="0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dos Dados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751404684146633"/>
          <c:y val="9.5784790855020091E-2"/>
          <c:w val="0.80402764686560013"/>
          <c:h val="0.836532067799516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Planilha1!$T$20</c:f>
              <c:strCache>
                <c:ptCount val="1"/>
                <c:pt idx="0">
                  <c:v>y(ti)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Planilha1!$S$21:$S$133</c:f>
              <c:numCache>
                <c:formatCode>0.000000</c:formatCode>
                <c:ptCount val="1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</c:numCache>
            </c:numRef>
          </c:xVal>
          <c:yVal>
            <c:numRef>
              <c:f>Planilha1!$T$21:$T$133</c:f>
              <c:numCache>
                <c:formatCode>0.000000</c:formatCode>
                <c:ptCount val="113"/>
                <c:pt idx="0">
                  <c:v>3</c:v>
                </c:pt>
                <c:pt idx="1">
                  <c:v>2.9480384757729339</c:v>
                </c:pt>
                <c:pt idx="2">
                  <c:v>2.8965289171629474</c:v>
                </c:pt>
                <c:pt idx="3">
                  <c:v>2.8454713415698323</c:v>
                </c:pt>
                <c:pt idx="4">
                  <c:v>2.7948657667048744</c:v>
                </c:pt>
                <c:pt idx="5">
                  <c:v>2.7447122105993063</c:v>
                </c:pt>
                <c:pt idx="6">
                  <c:v>2.6950106916130681</c:v>
                </c:pt>
                <c:pt idx="7">
                  <c:v>2.6457612284438947</c:v>
                </c:pt>
                <c:pt idx="8">
                  <c:v>2.5969638401367372</c:v>
                </c:pt>
                <c:pt idx="9">
                  <c:v>2.5486185460935413</c:v>
                </c:pt>
                <c:pt idx="10">
                  <c:v>2.5007253660833961</c:v>
                </c:pt>
                <c:pt idx="11">
                  <c:v>2.4532843202530703</c:v>
                </c:pt>
                <c:pt idx="12">
                  <c:v>2.4062954291379595</c:v>
                </c:pt>
                <c:pt idx="13">
                  <c:v>2.3597587136734561</c:v>
                </c:pt>
                <c:pt idx="14">
                  <c:v>2.3136741952067723</c:v>
                </c:pt>
                <c:pt idx="15">
                  <c:v>2.2680418955092323</c:v>
                </c:pt>
                <c:pt idx="16">
                  <c:v>2.2228618367890589</c:v>
                </c:pt>
                <c:pt idx="17">
                  <c:v>2.1781340417046806</c:v>
                </c:pt>
                <c:pt idx="18">
                  <c:v>2.1338585333785844</c:v>
                </c:pt>
                <c:pt idx="19">
                  <c:v>2.0900353354117458</c:v>
                </c:pt>
                <c:pt idx="20">
                  <c:v>2.0466644718986617</c:v>
                </c:pt>
                <c:pt idx="21">
                  <c:v>2.0037459674430216</c:v>
                </c:pt>
                <c:pt idx="22">
                  <c:v>1.9612798471740505</c:v>
                </c:pt>
                <c:pt idx="23">
                  <c:v>1.9192661367635588</c:v>
                </c:pt>
                <c:pt idx="24">
                  <c:v>1.8777048624437405</c:v>
                </c:pt>
                <c:pt idx="25">
                  <c:v>1.8365960510257566</c:v>
                </c:pt>
                <c:pt idx="26">
                  <c:v>1.795939729919154</c:v>
                </c:pt>
                <c:pt idx="27">
                  <c:v>1.7557359271521613</c:v>
                </c:pt>
                <c:pt idx="28">
                  <c:v>1.7159846713929159</c:v>
                </c:pt>
                <c:pt idx="29">
                  <c:v>1.676685991971673</c:v>
                </c:pt>
                <c:pt idx="30">
                  <c:v>1.6378399189040578</c:v>
                </c:pt>
                <c:pt idx="31">
                  <c:v>1.5994464829154196</c:v>
                </c:pt>
                <c:pt idx="32">
                  <c:v>1.5615057154663565</c:v>
                </c:pt>
                <c:pt idx="33">
                  <c:v>1.5240176487794797</c:v>
                </c:pt>
                <c:pt idx="34">
                  <c:v>1.4869823158674951</c:v>
                </c:pt>
                <c:pt idx="35">
                  <c:v>1.4503997505626842</c:v>
                </c:pt>
                <c:pt idx="36">
                  <c:v>1.414269987547873</c:v>
                </c:pt>
                <c:pt idx="37">
                  <c:v>1.3785930623889824</c:v>
                </c:pt>
                <c:pt idx="38">
                  <c:v>1.3433690115692642</c:v>
                </c:pt>
                <c:pt idx="39">
                  <c:v>1.308597872525334</c:v>
                </c:pt>
                <c:pt idx="40">
                  <c:v>1.2742796836851169</c:v>
                </c:pt>
                <c:pt idx="41">
                  <c:v>1.2404144845078404</c:v>
                </c:pt>
                <c:pt idx="42">
                  <c:v>1.2070023155262095</c:v>
                </c:pt>
                <c:pt idx="43">
                  <c:v>1.174043218390918</c:v>
                </c:pt>
                <c:pt idx="44">
                  <c:v>1.141537235917659</c:v>
                </c:pt>
                <c:pt idx="45">
                  <c:v>1.1094844121368141</c:v>
                </c:pt>
                <c:pt idx="46">
                  <c:v>1.077884792346014</c:v>
                </c:pt>
                <c:pt idx="47">
                  <c:v>1.0467384231657804</c:v>
                </c:pt>
                <c:pt idx="48">
                  <c:v>1.0160453525984812</c:v>
                </c:pt>
                <c:pt idx="49">
                  <c:v>0.98580563009084843</c:v>
                </c:pt>
                <c:pt idx="50">
                  <c:v>0.95601930660033074</c:v>
                </c:pt>
                <c:pt idx="51">
                  <c:v>0.9266864346655832</c:v>
                </c:pt>
                <c:pt idx="52">
                  <c:v>0.89780706848141933</c:v>
                </c:pt>
                <c:pt idx="53">
                  <c:v>0.86938126397858639</c:v>
                </c:pt>
                <c:pt idx="54">
                  <c:v>0.84140907890875805</c:v>
                </c:pt>
                <c:pt idx="55">
                  <c:v>0.81389057293517941</c:v>
                </c:pt>
                <c:pt idx="56">
                  <c:v>0.78682580772944266</c:v>
                </c:pt>
                <c:pt idx="57">
                  <c:v>0.76021484707492104</c:v>
                </c:pt>
                <c:pt idx="58">
                  <c:v>0.73405775697744591</c:v>
                </c:pt>
                <c:pt idx="59">
                  <c:v>0.70835460578387233</c:v>
                </c:pt>
                <c:pt idx="60">
                  <c:v>0.68310546430925012</c:v>
                </c:pt>
                <c:pt idx="61">
                  <c:v>0.65831040597339774</c:v>
                </c:pt>
                <c:pt idx="62">
                  <c:v>0.63396950694776477</c:v>
                </c:pt>
                <c:pt idx="63">
                  <c:v>0.61008284631357423</c:v>
                </c:pt>
                <c:pt idx="64">
                  <c:v>0.58665050623234849</c:v>
                </c:pt>
                <c:pt idx="65">
                  <c:v>0.56367257213005995</c:v>
                </c:pt>
                <c:pt idx="66">
                  <c:v>0.54114913289629607</c:v>
                </c:pt>
                <c:pt idx="67">
                  <c:v>0.51908028110000481</c:v>
                </c:pt>
                <c:pt idx="68">
                  <c:v>0.49746611322358625</c:v>
                </c:pt>
                <c:pt idx="69">
                  <c:v>0.47630672991732642</c:v>
                </c:pt>
                <c:pt idx="70">
                  <c:v>0.45560223627643787</c:v>
                </c:pt>
                <c:pt idx="71">
                  <c:v>0.43535274214328001</c:v>
                </c:pt>
                <c:pt idx="72">
                  <c:v>0.41555836243769306</c:v>
                </c:pt>
                <c:pt idx="73">
                  <c:v>0.39621921751880063</c:v>
                </c:pt>
                <c:pt idx="74">
                  <c:v>0.3773354335821284</c:v>
                </c:pt>
                <c:pt idx="75">
                  <c:v>0.3589071430964671</c:v>
                </c:pt>
                <c:pt idx="76">
                  <c:v>0.34093448528559173</c:v>
                </c:pt>
                <c:pt idx="77">
                  <c:v>0.32341760666076153</c:v>
                </c:pt>
                <c:pt idx="78">
                  <c:v>0.30635666161089148</c:v>
                </c:pt>
                <c:pt idx="79">
                  <c:v>0.28975181305844144</c:v>
                </c:pt>
                <c:pt idx="80">
                  <c:v>0.27360323319045932</c:v>
                </c:pt>
                <c:pt idx="81">
                  <c:v>0.25791110427589159</c:v>
                </c:pt>
                <c:pt idx="82">
                  <c:v>0.24267561958231185</c:v>
                </c:pt>
                <c:pt idx="83">
                  <c:v>0.22789698440770656</c:v>
                </c:pt>
                <c:pt idx="84">
                  <c:v>0.21357541724601173</c:v>
                </c:pt>
                <c:pt idx="85">
                  <c:v>0.19971115110887305</c:v>
                </c:pt>
                <c:pt idx="86">
                  <c:v>0.18630443503080285</c:v>
                </c:pt>
                <c:pt idx="87">
                  <c:v>0.17335553579080093</c:v>
                </c:pt>
                <c:pt idx="88">
                  <c:v>0.16086473989095049</c:v>
                </c:pt>
                <c:pt idx="89">
                  <c:v>0.14883235584198265</c:v>
                </c:pt>
                <c:pt idx="90">
                  <c:v>0.13725871681798574</c:v>
                </c:pt>
                <c:pt idx="91">
                  <c:v>0.12614418375823971</c:v>
                </c:pt>
                <c:pt idx="92">
                  <c:v>0.11548914901486999</c:v>
                </c:pt>
                <c:pt idx="93">
                  <c:v>0.10529404067246464</c:v>
                </c:pt>
                <c:pt idx="94">
                  <c:v>9.5559327702622224E-2</c:v>
                </c:pt>
                <c:pt idx="95">
                  <c:v>8.6285526166447316E-2</c:v>
                </c:pt>
                <c:pt idx="96">
                  <c:v>7.7473206747032092E-2</c:v>
                </c:pt>
                <c:pt idx="97">
                  <c:v>6.9123003990671686E-2</c:v>
                </c:pt>
                <c:pt idx="98">
                  <c:v>6.1235627773474709E-2</c:v>
                </c:pt>
                <c:pt idx="99">
                  <c:v>5.3811877710593606E-2</c:v>
                </c:pt>
                <c:pt idx="100">
                  <c:v>4.6852661523440468E-2</c:v>
                </c:pt>
                <c:pt idx="101">
                  <c:v>4.0359018834541086E-2</c:v>
                </c:pt>
                <c:pt idx="102">
                  <c:v>3.43321525716241E-2</c:v>
                </c:pt>
                <c:pt idx="103">
                  <c:v>2.8773471314845502E-2</c:v>
                </c:pt>
                <c:pt idx="104">
                  <c:v>2.3684647857172704E-2</c:v>
                </c:pt>
                <c:pt idx="105">
                  <c:v>1.9067702647247053E-2</c:v>
                </c:pt>
                <c:pt idx="106">
                  <c:v>1.4925127073703181E-2</c:v>
                </c:pt>
                <c:pt idx="107">
                  <c:v>1.1260073954533847E-2</c:v>
                </c:pt>
                <c:pt idx="108">
                  <c:v>8.0766690856740181E-3</c:v>
                </c:pt>
                <c:pt idx="109">
                  <c:v>5.3805603754943608E-3</c:v>
                </c:pt>
                <c:pt idx="110">
                  <c:v>3.1799912813859923E-3</c:v>
                </c:pt>
                <c:pt idx="111">
                  <c:v>1.4882489389332792E-3</c:v>
                </c:pt>
                <c:pt idx="112">
                  <c:v>3.3091405004417656E-4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94-46E4-A3A0-E52ACCB154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Planilha1!$S$21:$S$133</c:f>
              <c:numCache>
                <c:formatCode>0.000000</c:formatCode>
                <c:ptCount val="1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</c:numCache>
            </c:numRef>
          </c:xVal>
          <c:yVal>
            <c:numRef>
              <c:f>Planilha1!$W$21:$W$133</c:f>
              <c:numCache>
                <c:formatCode>General</c:formatCode>
                <c:ptCount val="113"/>
                <c:pt idx="0">
                  <c:v>2.9999999999999996</c:v>
                </c:pt>
                <c:pt idx="1">
                  <c:v>2.9482634757729334</c:v>
                </c:pt>
                <c:pt idx="2">
                  <c:v>2.896976951545867</c:v>
                </c:pt>
                <c:pt idx="3">
                  <c:v>2.8461404273188005</c:v>
                </c:pt>
                <c:pt idx="4">
                  <c:v>2.7957539030917342</c:v>
                </c:pt>
                <c:pt idx="5">
                  <c:v>2.7458173788646678</c:v>
                </c:pt>
                <c:pt idx="6">
                  <c:v>2.6963308546376017</c:v>
                </c:pt>
                <c:pt idx="7">
                  <c:v>2.6472943304105354</c:v>
                </c:pt>
                <c:pt idx="8">
                  <c:v>2.598707806183469</c:v>
                </c:pt>
                <c:pt idx="9">
                  <c:v>2.5505712819564028</c:v>
                </c:pt>
                <c:pt idx="10">
                  <c:v>2.5028847577293365</c:v>
                </c:pt>
                <c:pt idx="11">
                  <c:v>2.45564823350227</c:v>
                </c:pt>
                <c:pt idx="12">
                  <c:v>2.4088617092752038</c:v>
                </c:pt>
                <c:pt idx="13">
                  <c:v>2.3625251850481375</c:v>
                </c:pt>
                <c:pt idx="14">
                  <c:v>2.3166386608210709</c:v>
                </c:pt>
                <c:pt idx="15">
                  <c:v>2.2712021365940052</c:v>
                </c:pt>
                <c:pt idx="16">
                  <c:v>2.2262156123669383</c:v>
                </c:pt>
                <c:pt idx="17">
                  <c:v>2.1816790881398722</c:v>
                </c:pt>
                <c:pt idx="18">
                  <c:v>2.1375925639128059</c:v>
                </c:pt>
                <c:pt idx="19">
                  <c:v>2.0939560396857395</c:v>
                </c:pt>
                <c:pt idx="20">
                  <c:v>2.0507695154586734</c:v>
                </c:pt>
                <c:pt idx="21">
                  <c:v>2.0080329912316071</c:v>
                </c:pt>
                <c:pt idx="22">
                  <c:v>1.9657464670045408</c:v>
                </c:pt>
                <c:pt idx="23">
                  <c:v>1.9239099427774744</c:v>
                </c:pt>
                <c:pt idx="24">
                  <c:v>1.8825234185504081</c:v>
                </c:pt>
                <c:pt idx="25">
                  <c:v>1.8415868943233416</c:v>
                </c:pt>
                <c:pt idx="26">
                  <c:v>1.8011003700962751</c:v>
                </c:pt>
                <c:pt idx="27">
                  <c:v>1.7610638458692092</c:v>
                </c:pt>
                <c:pt idx="28">
                  <c:v>1.7214773216421428</c:v>
                </c:pt>
                <c:pt idx="29">
                  <c:v>1.6823407974150764</c:v>
                </c:pt>
                <c:pt idx="30">
                  <c:v>1.6436542731880102</c:v>
                </c:pt>
                <c:pt idx="31">
                  <c:v>1.605417748960944</c:v>
                </c:pt>
                <c:pt idx="32">
                  <c:v>1.5676312247338775</c:v>
                </c:pt>
                <c:pt idx="33">
                  <c:v>1.5302947005068113</c:v>
                </c:pt>
                <c:pt idx="34">
                  <c:v>1.4934081762797449</c:v>
                </c:pt>
                <c:pt idx="35">
                  <c:v>1.4569716520526785</c:v>
                </c:pt>
                <c:pt idx="36">
                  <c:v>1.4209851278256118</c:v>
                </c:pt>
                <c:pt idx="37">
                  <c:v>1.385448603598546</c:v>
                </c:pt>
                <c:pt idx="38">
                  <c:v>1.3503620793714797</c:v>
                </c:pt>
                <c:pt idx="39">
                  <c:v>1.3157255551444136</c:v>
                </c:pt>
                <c:pt idx="40">
                  <c:v>1.2815390309173469</c:v>
                </c:pt>
                <c:pt idx="41">
                  <c:v>1.2478025066902805</c:v>
                </c:pt>
                <c:pt idx="42">
                  <c:v>1.2145159824632143</c:v>
                </c:pt>
                <c:pt idx="43">
                  <c:v>1.1816794582361476</c:v>
                </c:pt>
                <c:pt idx="44">
                  <c:v>1.1492929340090821</c:v>
                </c:pt>
                <c:pt idx="45">
                  <c:v>1.1173564097820154</c:v>
                </c:pt>
                <c:pt idx="46">
                  <c:v>1.0858698855549493</c:v>
                </c:pt>
                <c:pt idx="47">
                  <c:v>1.0548333613278829</c:v>
                </c:pt>
                <c:pt idx="48">
                  <c:v>1.0242468371008167</c:v>
                </c:pt>
                <c:pt idx="49">
                  <c:v>0.99411031287375007</c:v>
                </c:pt>
                <c:pt idx="50">
                  <c:v>0.96442378864668354</c:v>
                </c:pt>
                <c:pt idx="51">
                  <c:v>0.9351872644196173</c:v>
                </c:pt>
                <c:pt idx="52">
                  <c:v>0.9064007401925509</c:v>
                </c:pt>
                <c:pt idx="53">
                  <c:v>0.87806421596548523</c:v>
                </c:pt>
                <c:pt idx="54">
                  <c:v>0.85017769173841851</c:v>
                </c:pt>
                <c:pt idx="55">
                  <c:v>0.82274116751135251</c:v>
                </c:pt>
                <c:pt idx="56">
                  <c:v>0.79575464328428591</c:v>
                </c:pt>
                <c:pt idx="57">
                  <c:v>0.7692181190572196</c:v>
                </c:pt>
                <c:pt idx="58">
                  <c:v>0.74313159483015312</c:v>
                </c:pt>
                <c:pt idx="59">
                  <c:v>0.71749507060308693</c:v>
                </c:pt>
                <c:pt idx="60">
                  <c:v>0.69230854637602102</c:v>
                </c:pt>
                <c:pt idx="61">
                  <c:v>0.6675720221489545</c:v>
                </c:pt>
                <c:pt idx="62">
                  <c:v>0.64328549792188827</c:v>
                </c:pt>
                <c:pt idx="63">
                  <c:v>0.61944897369482144</c:v>
                </c:pt>
                <c:pt idx="64">
                  <c:v>0.59606244946775577</c:v>
                </c:pt>
                <c:pt idx="65">
                  <c:v>0.57312592524068906</c:v>
                </c:pt>
                <c:pt idx="66">
                  <c:v>0.55063940101362308</c:v>
                </c:pt>
                <c:pt idx="67">
                  <c:v>0.52860287678655693</c:v>
                </c:pt>
                <c:pt idx="68">
                  <c:v>0.50701635255949018</c:v>
                </c:pt>
                <c:pt idx="69">
                  <c:v>0.48587982833242416</c:v>
                </c:pt>
                <c:pt idx="70">
                  <c:v>0.46519330410535753</c:v>
                </c:pt>
                <c:pt idx="71">
                  <c:v>0.44495677987829163</c:v>
                </c:pt>
                <c:pt idx="72">
                  <c:v>0.42517025565122424</c:v>
                </c:pt>
                <c:pt idx="73">
                  <c:v>0.40583373142415846</c:v>
                </c:pt>
                <c:pt idx="74">
                  <c:v>0.38694720719709252</c:v>
                </c:pt>
                <c:pt idx="75">
                  <c:v>0.36851068297002598</c:v>
                </c:pt>
                <c:pt idx="76">
                  <c:v>0.35052415874295972</c:v>
                </c:pt>
                <c:pt idx="77">
                  <c:v>0.3329876345158933</c:v>
                </c:pt>
                <c:pt idx="78">
                  <c:v>0.31590111028882761</c:v>
                </c:pt>
                <c:pt idx="79">
                  <c:v>0.29926458606176043</c:v>
                </c:pt>
                <c:pt idx="80">
                  <c:v>0.28307806183469442</c:v>
                </c:pt>
                <c:pt idx="81">
                  <c:v>0.26734153760762869</c:v>
                </c:pt>
                <c:pt idx="82">
                  <c:v>0.25205501338056147</c:v>
                </c:pt>
                <c:pt idx="83">
                  <c:v>0.23721848915349542</c:v>
                </c:pt>
                <c:pt idx="84">
                  <c:v>0.2228319649264292</c:v>
                </c:pt>
                <c:pt idx="85">
                  <c:v>0.20889544069936328</c:v>
                </c:pt>
                <c:pt idx="86">
                  <c:v>0.19540891647229586</c:v>
                </c:pt>
                <c:pt idx="87">
                  <c:v>0.1823723922452305</c:v>
                </c:pt>
                <c:pt idx="88">
                  <c:v>0.16978586801816453</c:v>
                </c:pt>
                <c:pt idx="89">
                  <c:v>0.15764934379109796</c:v>
                </c:pt>
                <c:pt idx="90">
                  <c:v>0.14596281956403123</c:v>
                </c:pt>
                <c:pt idx="91">
                  <c:v>0.13472629533696479</c:v>
                </c:pt>
                <c:pt idx="92">
                  <c:v>0.12393977110989907</c:v>
                </c:pt>
                <c:pt idx="93">
                  <c:v>0.11360324688283141</c:v>
                </c:pt>
                <c:pt idx="94">
                  <c:v>0.10371672265576626</c:v>
                </c:pt>
                <c:pt idx="95">
                  <c:v>9.4280198428699613E-2</c:v>
                </c:pt>
                <c:pt idx="96">
                  <c:v>8.5293674201633696E-2</c:v>
                </c:pt>
                <c:pt idx="97">
                  <c:v>7.6757149974567174E-2</c:v>
                </c:pt>
                <c:pt idx="98">
                  <c:v>6.8670625747500491E-2</c:v>
                </c:pt>
                <c:pt idx="99">
                  <c:v>6.103410152043498E-2</c:v>
                </c:pt>
                <c:pt idx="100">
                  <c:v>5.3847577293367532E-2</c:v>
                </c:pt>
                <c:pt idx="101">
                  <c:v>4.71110530663017E-2</c:v>
                </c:pt>
                <c:pt idx="102">
                  <c:v>4.0824528839235263E-2</c:v>
                </c:pt>
                <c:pt idx="103">
                  <c:v>3.4988004612169554E-2</c:v>
                </c:pt>
                <c:pt idx="104">
                  <c:v>2.9601480385101908E-2</c:v>
                </c:pt>
                <c:pt idx="105">
                  <c:v>2.4664956158036322E-2</c:v>
                </c:pt>
                <c:pt idx="106">
                  <c:v>2.0178431930970575E-2</c:v>
                </c:pt>
                <c:pt idx="107">
                  <c:v>1.6141907703904224E-2</c:v>
                </c:pt>
                <c:pt idx="108">
                  <c:v>1.2555383476837711E-2</c:v>
                </c:pt>
                <c:pt idx="109">
                  <c:v>9.4188592497710388E-3</c:v>
                </c:pt>
                <c:pt idx="110">
                  <c:v>6.7323350227055379E-3</c:v>
                </c:pt>
                <c:pt idx="111">
                  <c:v>4.4958107956376558E-3</c:v>
                </c:pt>
                <c:pt idx="112">
                  <c:v>2.7092865685722778E-3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94-46E4-A3A0-E52ACCB1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27424"/>
        <c:axId val="475933232"/>
      </c:scatterChart>
      <c:valAx>
        <c:axId val="47422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5933232"/>
        <c:crosses val="autoZero"/>
        <c:crossBetween val="midCat"/>
      </c:valAx>
      <c:valAx>
        <c:axId val="47593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Y(ti)</a:t>
                </a:r>
              </a:p>
              <a:p>
                <a:pPr>
                  <a:defRPr/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22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668975687502596"/>
          <c:y val="0.72426643373574051"/>
          <c:w val="8.1763452903465303E-2"/>
          <c:h val="7.8261431612266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20</xdr:row>
      <xdr:rowOff>9525</xdr:rowOff>
    </xdr:from>
    <xdr:to>
      <xdr:col>9</xdr:col>
      <xdr:colOff>314325</xdr:colOff>
      <xdr:row>20</xdr:row>
      <xdr:rowOff>9525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2FBC2E6C-8C17-478C-A27A-B3DC7D186FBE}"/>
            </a:ext>
          </a:extLst>
        </xdr:cNvPr>
        <xdr:cNvCxnSpPr/>
      </xdr:nvCxnSpPr>
      <xdr:spPr>
        <a:xfrm>
          <a:off x="5857875" y="4048125"/>
          <a:ext cx="3238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361950</xdr:colOff>
      <xdr:row>21</xdr:row>
      <xdr:rowOff>166687</xdr:rowOff>
    </xdr:from>
    <xdr:ext cx="1438275" cy="5178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0AD3848-38E1-488D-BED9-9C3475C33447}"/>
                </a:ext>
              </a:extLst>
            </xdr:cNvPr>
            <xdr:cNvSpPr txBox="1"/>
          </xdr:nvSpPr>
          <xdr:spPr>
            <a:xfrm>
              <a:off x="5619750" y="4500562"/>
              <a:ext cx="1438275" cy="517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600" b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6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sz="16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sz="16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</m:rad>
                      </m:den>
                    </m:f>
                    <m:r>
                      <a:rPr lang="pt-BR" sz="1600" b="1" i="0">
                        <a:latin typeface="Cambria Math" panose="02040503050406030204" pitchFamily="18" charset="0"/>
                      </a:rPr>
                      <m:t>ⅆ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1600" b="1" i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𝒌</m:t>
                    </m:r>
                    <m:r>
                      <a:rPr lang="pt-BR" sz="1600" b="1" i="0">
                        <a:latin typeface="Cambria Math" panose="02040503050406030204" pitchFamily="18" charset="0"/>
                      </a:rPr>
                      <m:t>ⅆ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𝒕</m:t>
                    </m:r>
                  </m:oMath>
                </m:oMathPara>
              </a14:m>
              <a:endParaRPr lang="pt-BR" sz="1600" b="1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0AD3848-38E1-488D-BED9-9C3475C33447}"/>
                </a:ext>
              </a:extLst>
            </xdr:cNvPr>
            <xdr:cNvSpPr txBox="1"/>
          </xdr:nvSpPr>
          <xdr:spPr>
            <a:xfrm>
              <a:off x="5619750" y="4500562"/>
              <a:ext cx="1438275" cy="517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1" i="0">
                  <a:latin typeface="Cambria Math" panose="02040503050406030204" pitchFamily="18" charset="0"/>
                </a:rPr>
                <a:t>𝟏/√𝒚 ⅆ𝒚=−𝒌ⅆ𝒕</a:t>
              </a:r>
              <a:endParaRPr lang="pt-BR" sz="1600" b="1"/>
            </a:p>
          </xdr:txBody>
        </xdr:sp>
      </mc:Fallback>
    </mc:AlternateContent>
    <xdr:clientData/>
  </xdr:oneCellAnchor>
  <xdr:oneCellAnchor>
    <xdr:from>
      <xdr:col>8</xdr:col>
      <xdr:colOff>114300</xdr:colOff>
      <xdr:row>25</xdr:row>
      <xdr:rowOff>71437</xdr:rowOff>
    </xdr:from>
    <xdr:ext cx="1973425" cy="7265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89773F-6E62-4980-8141-3A5700FE8CE0}"/>
                </a:ext>
              </a:extLst>
            </xdr:cNvPr>
            <xdr:cNvSpPr txBox="1"/>
          </xdr:nvSpPr>
          <xdr:spPr>
            <a:xfrm>
              <a:off x="5372100" y="5205412"/>
              <a:ext cx="1973425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pt-BR" sz="18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pt-BR" sz="1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BR" sz="18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rad>
                          </m:den>
                        </m:f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𝑑𝑦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= </m:t>
                        </m:r>
                        <m:nary>
                          <m:naryPr>
                            <m:limLoc m:val="undOvr"/>
                            <m:subHide m:val="on"/>
                            <m:supHide m:val="on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𝑘𝑑𝑡</m:t>
                            </m:r>
                          </m:e>
                        </m:nary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89773F-6E62-4980-8141-3A5700FE8CE0}"/>
                </a:ext>
              </a:extLst>
            </xdr:cNvPr>
            <xdr:cNvSpPr txBox="1"/>
          </xdr:nvSpPr>
          <xdr:spPr>
            <a:xfrm>
              <a:off x="5372100" y="5205412"/>
              <a:ext cx="1973425" cy="726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i="0">
                  <a:latin typeface="Cambria Math" panose="02040503050406030204" pitchFamily="18" charset="0"/>
                </a:rPr>
                <a:t>∫1▒〖</a:t>
              </a:r>
              <a:r>
                <a:rPr lang="pt-BR" sz="1800" b="0" i="0">
                  <a:latin typeface="Cambria Math" panose="02040503050406030204" pitchFamily="18" charset="0"/>
                </a:rPr>
                <a:t>1/√𝑦 𝑑𝑦= ∫1▒〖−𝑘𝑑𝑡〗〗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295275</xdr:colOff>
      <xdr:row>29</xdr:row>
      <xdr:rowOff>100012</xdr:rowOff>
    </xdr:from>
    <xdr:ext cx="132397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5F42769-1910-43B0-89AF-01DFA36DC67C}"/>
                </a:ext>
              </a:extLst>
            </xdr:cNvPr>
            <xdr:cNvSpPr txBox="1"/>
          </xdr:nvSpPr>
          <xdr:spPr>
            <a:xfrm>
              <a:off x="5553075" y="6043612"/>
              <a:ext cx="1323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𝟐</m:t>
                    </m:r>
                    <m:rad>
                      <m:radPr>
                        <m:degHide m:val="on"/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rad>
                    <m:r>
                      <a:rPr lang="pt-BR" sz="1400" b="1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𝒌𝒕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pt-BR" sz="1600" b="1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5F42769-1910-43B0-89AF-01DFA36DC67C}"/>
                </a:ext>
              </a:extLst>
            </xdr:cNvPr>
            <xdr:cNvSpPr txBox="1"/>
          </xdr:nvSpPr>
          <xdr:spPr>
            <a:xfrm>
              <a:off x="5553075" y="6043612"/>
              <a:ext cx="13239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400" b="1" i="0">
                  <a:latin typeface="Cambria Math" panose="02040503050406030204" pitchFamily="18" charset="0"/>
                </a:rPr>
                <a:t>𝟐√𝒚=−𝒌𝒕+𝑪</a:t>
              </a:r>
              <a:endParaRPr lang="pt-BR" sz="1600" b="1"/>
            </a:p>
          </xdr:txBody>
        </xdr:sp>
      </mc:Fallback>
    </mc:AlternateContent>
    <xdr:clientData/>
  </xdr:oneCellAnchor>
  <xdr:oneCellAnchor>
    <xdr:from>
      <xdr:col>8</xdr:col>
      <xdr:colOff>390524</xdr:colOff>
      <xdr:row>31</xdr:row>
      <xdr:rowOff>161925</xdr:rowOff>
    </xdr:from>
    <xdr:ext cx="1543051" cy="4657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E39AE05B-FAFD-40D4-9FD1-E19B2A80AB1E}"/>
                </a:ext>
              </a:extLst>
            </xdr:cNvPr>
            <xdr:cNvSpPr txBox="1"/>
          </xdr:nvSpPr>
          <xdr:spPr>
            <a:xfrm>
              <a:off x="6391274" y="6505575"/>
              <a:ext cx="1543051" cy="465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1"/>
                <a:t>y</a:t>
              </a:r>
              <a:r>
                <a:rPr lang="pt-BR" sz="1200" b="1" baseline="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pt-BR" sz="18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f>
                        <m:fPr>
                          <m:ctrlPr>
                            <a:rPr lang="pt-BR" sz="18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BR" sz="1800" b="1" i="1">
                              <a:latin typeface="Cambria Math" panose="02040503050406030204" pitchFamily="18" charset="0"/>
                            </a:rPr>
                            <m:t>(−</m:t>
                          </m:r>
                          <m:r>
                            <a:rPr lang="pt-BR" sz="1800" b="1" i="1">
                              <a:latin typeface="Cambria Math" panose="02040503050406030204" pitchFamily="18" charset="0"/>
                            </a:rPr>
                            <m:t>𝒌𝒕</m:t>
                          </m:r>
                          <m:r>
                            <a:rPr lang="pt-BR" sz="1800" b="1" i="1">
                              <a:latin typeface="Cambria Math" panose="02040503050406030204" pitchFamily="18" charset="0"/>
                            </a:rPr>
                            <m:t>)</m:t>
                          </m:r>
                        </m:num>
                        <m:den>
                          <m:r>
                            <a:rPr lang="pt-BR" sz="1800" b="1" i="1">
                              <a:latin typeface="Cambria Math" panose="02040503050406030204" pitchFamily="18" charset="0"/>
                            </a:rPr>
                            <m:t>𝟒</m:t>
                          </m:r>
                        </m:den>
                      </m:f>
                    </m:e>
                    <m:sup>
                      <m:r>
                        <a:rPr lang="pt-BR" sz="1800" b="1" i="1">
                          <a:latin typeface="Cambria Math" panose="02040503050406030204" pitchFamily="18" charset="0"/>
                        </a:rPr>
                        <m:t>𝟐</m:t>
                      </m:r>
                    </m:sup>
                  </m:sSup>
                  <m:r>
                    <a:rPr lang="pt-BR" sz="1800" b="1" i="1">
                      <a:latin typeface="Cambria Math" panose="02040503050406030204" pitchFamily="18" charset="0"/>
                    </a:rPr>
                    <m:t>+</m:t>
                  </m:r>
                  <m:r>
                    <a:rPr lang="pt-BR" sz="1800" b="1" i="1">
                      <a:latin typeface="Cambria Math" panose="02040503050406030204" pitchFamily="18" charset="0"/>
                    </a:rPr>
                    <m:t>𝑪</m:t>
                  </m:r>
                </m:oMath>
              </a14:m>
              <a:endParaRPr lang="pt-BR" sz="1200" b="1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E39AE05B-FAFD-40D4-9FD1-E19B2A80AB1E}"/>
                </a:ext>
              </a:extLst>
            </xdr:cNvPr>
            <xdr:cNvSpPr txBox="1"/>
          </xdr:nvSpPr>
          <xdr:spPr>
            <a:xfrm>
              <a:off x="6391274" y="6505575"/>
              <a:ext cx="1543051" cy="465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1"/>
                <a:t>y</a:t>
              </a:r>
              <a:r>
                <a:rPr lang="pt-BR" sz="1200" b="1" baseline="0"/>
                <a:t> = </a:t>
              </a:r>
              <a:r>
                <a:rPr lang="pt-BR" sz="1800" b="1" i="0">
                  <a:latin typeface="Cambria Math" panose="02040503050406030204" pitchFamily="18" charset="0"/>
                </a:rPr>
                <a:t>〖((−𝒌𝒕))/𝟒〗^𝟐+𝑪</a:t>
              </a:r>
              <a:endParaRPr lang="pt-BR" sz="1200" b="1"/>
            </a:p>
          </xdr:txBody>
        </xdr:sp>
      </mc:Fallback>
    </mc:AlternateContent>
    <xdr:clientData/>
  </xdr:oneCellAnchor>
  <xdr:oneCellAnchor>
    <xdr:from>
      <xdr:col>11</xdr:col>
      <xdr:colOff>400049</xdr:colOff>
      <xdr:row>27</xdr:row>
      <xdr:rowOff>190499</xdr:rowOff>
    </xdr:from>
    <xdr:ext cx="2847976" cy="7524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7C1C36D-0999-4A6F-B556-FA7DE0932122}"/>
                </a:ext>
              </a:extLst>
            </xdr:cNvPr>
            <xdr:cNvSpPr txBox="1"/>
          </xdr:nvSpPr>
          <xdr:spPr>
            <a:xfrm>
              <a:off x="8229599" y="5781674"/>
              <a:ext cx="2847976" cy="752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f>
                          <m:fPr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(−</m:t>
                            </m:r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𝒌𝒕</m:t>
                            </m:r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𝟒</m:t>
                            </m:r>
                          </m:den>
                        </m:f>
                      </m:e>
                      <m:sup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400" b="1" i="1">
                        <a:latin typeface="Cambria Math" panose="02040503050406030204" pitchFamily="18" charset="0"/>
                      </a:rPr>
                      <m:t>−</m:t>
                    </m:r>
                    <m:rad>
                      <m:radPr>
                        <m:degHide m:val="on"/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𝟑</m:t>
                        </m:r>
                      </m:e>
                    </m:rad>
                    <m:r>
                      <a:rPr lang="en-US" sz="1400" b="1" i="1">
                        <a:latin typeface="Cambria Math" panose="02040503050406030204" pitchFamily="18" charset="0"/>
                      </a:rPr>
                      <m:t>(−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𝒌𝒕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𝟑</m:t>
                        </m:r>
                      </m:e>
                    </m:rad>
                    <m:r>
                      <a:rPr lang="en-US" sz="1400" b="1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400" b="1"/>
            </a:p>
            <a:p>
              <a:endParaRPr lang="pt-BR" sz="16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7C1C36D-0999-4A6F-B556-FA7DE0932122}"/>
                </a:ext>
              </a:extLst>
            </xdr:cNvPr>
            <xdr:cNvSpPr txBox="1"/>
          </xdr:nvSpPr>
          <xdr:spPr>
            <a:xfrm>
              <a:off x="8229599" y="5781674"/>
              <a:ext cx="2847976" cy="752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BR" sz="1400" b="0" i="0">
                  <a:latin typeface="Cambria Math" panose="02040503050406030204" pitchFamily="18" charset="0"/>
                </a:rPr>
                <a:t>𝑦</a:t>
              </a:r>
              <a:r>
                <a:rPr lang="pt-BR" sz="1400" b="1" i="0">
                  <a:latin typeface="Cambria Math" panose="02040503050406030204" pitchFamily="18" charset="0"/>
                </a:rPr>
                <a:t>= 〖((−𝒌𝒕))/𝟒〗^𝟐</a:t>
              </a:r>
              <a:r>
                <a:rPr lang="en-US" sz="1400" b="1" i="0">
                  <a:latin typeface="Cambria Math" panose="02040503050406030204" pitchFamily="18" charset="0"/>
                </a:rPr>
                <a:t>−</a:t>
              </a:r>
              <a:r>
                <a:rPr lang="pt-BR" sz="1400" b="1" i="0">
                  <a:latin typeface="Cambria Math" panose="02040503050406030204" pitchFamily="18" charset="0"/>
                </a:rPr>
                <a:t>√</a:t>
              </a:r>
              <a:r>
                <a:rPr lang="en-US" sz="1400" b="1" i="0">
                  <a:latin typeface="Cambria Math" panose="02040503050406030204" pitchFamily="18" charset="0"/>
                </a:rPr>
                <a:t>𝟑(−𝒌𝒕+√𝟑)</a:t>
              </a:r>
              <a:endParaRPr lang="pt-BR" sz="1400" b="1"/>
            </a:p>
            <a:p>
              <a:endParaRPr lang="pt-BR" sz="1600"/>
            </a:p>
          </xdr:txBody>
        </xdr:sp>
      </mc:Fallback>
    </mc:AlternateContent>
    <xdr:clientData/>
  </xdr:oneCellAnchor>
  <xdr:twoCellAnchor editAs="oneCell">
    <xdr:from>
      <xdr:col>8</xdr:col>
      <xdr:colOff>123825</xdr:colOff>
      <xdr:row>34</xdr:row>
      <xdr:rowOff>133350</xdr:rowOff>
    </xdr:from>
    <xdr:to>
      <xdr:col>11</xdr:col>
      <xdr:colOff>247650</xdr:colOff>
      <xdr:row>36</xdr:row>
      <xdr:rowOff>95250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AAEC9EC-8C4C-4A54-8D30-930A4B43E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7134225"/>
          <a:ext cx="19526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190499</xdr:colOff>
      <xdr:row>10</xdr:row>
      <xdr:rowOff>95251</xdr:rowOff>
    </xdr:from>
    <xdr:to>
      <xdr:col>36</xdr:col>
      <xdr:colOff>476250</xdr:colOff>
      <xdr:row>37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D5933AD-9EC2-42EE-8E46-4D19D0345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123825</xdr:colOff>
      <xdr:row>36</xdr:row>
      <xdr:rowOff>147637</xdr:rowOff>
    </xdr:from>
    <xdr:ext cx="1914525" cy="5869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884967C-0A20-404A-99BF-6233B0A8E70C}"/>
                </a:ext>
              </a:extLst>
            </xdr:cNvPr>
            <xdr:cNvSpPr txBox="1"/>
          </xdr:nvSpPr>
          <xdr:spPr>
            <a:xfrm>
              <a:off x="6124575" y="7548562"/>
              <a:ext cx="1914525" cy="5869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600" b="1" i="1">
                      <a:latin typeface="Cambria Math" panose="02040503050406030204" pitchFamily="18" charset="0"/>
                    </a:rPr>
                    <m:t>𝒚</m:t>
                  </m:r>
                  <m:r>
                    <a:rPr lang="en-US" sz="1600" b="1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𝑲</m:t>
                          </m:r>
                        </m:e>
                        <m:sup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  <m:sSup>
                        <m:sSupPr>
                          <m:ctrlPr>
                            <a:rPr lang="en-US" sz="16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𝒕</m:t>
                          </m:r>
                        </m:e>
                        <m:sup>
                          <m:r>
                            <a:rPr lang="en-US" sz="16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𝟒</m:t>
                      </m:r>
                    </m:den>
                  </m:f>
                  <m:r>
                    <a:rPr lang="en-US" sz="1600" b="1" i="1">
                      <a:latin typeface="Cambria Math" panose="02040503050406030204" pitchFamily="18" charset="0"/>
                    </a:rPr>
                    <m:t>− </m:t>
                  </m:r>
                  <m:f>
                    <m:fPr>
                      <m:ctrlPr>
                        <a:rPr lang="en-US" sz="16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𝒌𝒕𝑪</m:t>
                      </m:r>
                    </m:num>
                    <m:den>
                      <m:r>
                        <a:rPr lang="en-US" sz="1600" b="1" i="1">
                          <a:latin typeface="Cambria Math" panose="02040503050406030204" pitchFamily="18" charset="0"/>
                        </a:rPr>
                        <m:t>𝟐</m:t>
                      </m:r>
                    </m:den>
                  </m:f>
                </m:oMath>
              </a14:m>
              <a:r>
                <a:rPr lang="pt-BR" sz="1600" b="1"/>
                <a:t> +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4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𝑪</m:t>
                          </m:r>
                        </m:e>
                        <m:sup>
                          <m:r>
                            <a:rPr lang="en-US" sz="2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num>
                    <m:den>
                      <m:r>
                        <a:rPr lang="en-US" sz="24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𝟒</m:t>
                      </m:r>
                    </m:den>
                  </m:f>
                </m:oMath>
              </a14:m>
              <a:r>
                <a:rPr lang="pt-BR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 sz="1600" b="1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884967C-0A20-404A-99BF-6233B0A8E70C}"/>
                </a:ext>
              </a:extLst>
            </xdr:cNvPr>
            <xdr:cNvSpPr txBox="1"/>
          </xdr:nvSpPr>
          <xdr:spPr>
            <a:xfrm>
              <a:off x="6124575" y="7548562"/>
              <a:ext cx="1914525" cy="5869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1" i="0">
                  <a:latin typeface="Cambria Math" panose="02040503050406030204" pitchFamily="18" charset="0"/>
                </a:rPr>
                <a:t>𝒚=  (𝑲^𝟐 𝒕^𝟐)/𝟒−  𝒌𝒕𝑪/𝟐</a:t>
              </a:r>
              <a:r>
                <a:rPr lang="pt-BR" sz="1600" b="1"/>
                <a:t> + </a:t>
              </a:r>
              <a:r>
                <a:rPr lang="en-US" sz="2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𝑪^𝟐</a:t>
              </a:r>
              <a:r>
                <a:rPr lang="en-US" sz="2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2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𝟒</a:t>
              </a:r>
              <a:r>
                <a:rPr lang="pt-BR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pt-BR" sz="16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1800-0474-4144-A401-39D7116E8CDF}">
  <dimension ref="A1:AA140"/>
  <sheetViews>
    <sheetView tabSelected="1" topLeftCell="K8" workbookViewId="0">
      <selection activeCell="AE40" sqref="AE40"/>
    </sheetView>
  </sheetViews>
  <sheetFormatPr defaultRowHeight="15" x14ac:dyDescent="0.25"/>
  <cols>
    <col min="3" max="3" width="15" bestFit="1" customWidth="1"/>
    <col min="4" max="4" width="13.5703125" bestFit="1" customWidth="1"/>
    <col min="5" max="5" width="12" bestFit="1" customWidth="1"/>
    <col min="6" max="6" width="12.85546875" bestFit="1" customWidth="1"/>
    <col min="18" max="18" width="15" bestFit="1" customWidth="1"/>
    <col min="19" max="19" width="13.5703125" bestFit="1" customWidth="1"/>
    <col min="20" max="20" width="12" bestFit="1" customWidth="1"/>
    <col min="21" max="21" width="12.85546875" bestFit="1" customWidth="1"/>
    <col min="23" max="23" width="12" bestFit="1" customWidth="1"/>
  </cols>
  <sheetData>
    <row r="1" spans="2:24" ht="15.75" thickBot="1" x14ac:dyDescent="0.3"/>
    <row r="2" spans="2:24" ht="15.75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 ht="16.5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8" t="s">
        <v>12</v>
      </c>
      <c r="T3" s="36" t="s">
        <v>13</v>
      </c>
      <c r="U3" s="36"/>
      <c r="V3" s="36"/>
      <c r="W3" s="37"/>
      <c r="X3" s="7"/>
    </row>
    <row r="4" spans="2:24" ht="15.75" thickBot="1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/>
      <c r="T4" s="35"/>
      <c r="U4" s="35"/>
      <c r="V4" s="35"/>
      <c r="W4" s="38"/>
      <c r="X4" s="7"/>
    </row>
    <row r="5" spans="2:24" ht="16.5" thickBot="1" x14ac:dyDescent="0.3">
      <c r="B5" s="5"/>
      <c r="C5" s="22" t="s">
        <v>2</v>
      </c>
      <c r="D5" s="23" t="s">
        <v>3</v>
      </c>
      <c r="E5" s="23"/>
      <c r="F5" s="23" t="s">
        <v>4</v>
      </c>
      <c r="G5" s="23">
        <v>0.06</v>
      </c>
      <c r="H5" s="24"/>
      <c r="I5" s="6"/>
      <c r="J5" s="6"/>
      <c r="K5" s="6"/>
      <c r="L5" s="6"/>
      <c r="M5" s="6"/>
      <c r="N5" s="6"/>
      <c r="O5" s="6"/>
      <c r="P5" s="6"/>
      <c r="Q5" s="6"/>
      <c r="R5" s="6"/>
      <c r="S5" s="8"/>
      <c r="T5" s="9"/>
      <c r="U5" s="9"/>
      <c r="V5" s="9"/>
      <c r="W5" s="10"/>
      <c r="X5" s="7"/>
    </row>
    <row r="6" spans="2:24" ht="15.75" x14ac:dyDescent="0.25">
      <c r="B6" s="5"/>
      <c r="C6" s="25"/>
      <c r="D6" s="21"/>
      <c r="E6" s="21"/>
      <c r="F6" s="21" t="s">
        <v>5</v>
      </c>
      <c r="G6" s="21">
        <v>0</v>
      </c>
      <c r="H6" s="26" t="s">
        <v>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15.75" x14ac:dyDescent="0.25">
      <c r="B7" s="5"/>
      <c r="C7" s="25"/>
      <c r="D7" s="21"/>
      <c r="E7" s="21"/>
      <c r="F7" s="21"/>
      <c r="G7" s="21"/>
      <c r="H7" s="2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2:24" ht="15.75" x14ac:dyDescent="0.25">
      <c r="B8" s="5"/>
      <c r="C8" s="25" t="s">
        <v>0</v>
      </c>
      <c r="D8" s="21">
        <v>0.5</v>
      </c>
      <c r="E8" s="21" t="s">
        <v>6</v>
      </c>
      <c r="F8" s="21"/>
      <c r="G8" s="21"/>
      <c r="H8" s="2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28</v>
      </c>
      <c r="T8" s="6"/>
      <c r="U8" s="6"/>
      <c r="V8" s="6"/>
      <c r="W8" s="6"/>
      <c r="X8" s="7"/>
    </row>
    <row r="9" spans="2:24" ht="16.5" thickBot="1" x14ac:dyDescent="0.3">
      <c r="B9" s="5"/>
      <c r="C9" s="27" t="s">
        <v>7</v>
      </c>
      <c r="D9" s="28">
        <v>3</v>
      </c>
      <c r="E9" s="28" t="s">
        <v>8</v>
      </c>
      <c r="F9" s="28"/>
      <c r="G9" s="28"/>
      <c r="H9" s="29"/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29</v>
      </c>
      <c r="T9" s="6"/>
      <c r="U9" s="6"/>
      <c r="V9" s="6"/>
      <c r="W9" s="6"/>
      <c r="X9" s="7"/>
    </row>
    <row r="10" spans="2:24" ht="15.75" x14ac:dyDescent="0.25">
      <c r="B10" s="5"/>
      <c r="C10" s="21"/>
      <c r="D10" s="21"/>
      <c r="E10" s="21"/>
      <c r="F10" s="21"/>
      <c r="G10" s="21"/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2:24" ht="15.75" x14ac:dyDescent="0.25">
      <c r="B11" s="16"/>
      <c r="C11" s="17"/>
      <c r="D11" s="17"/>
      <c r="E11" s="17"/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2:24" ht="15.75" x14ac:dyDescent="0.25">
      <c r="B12" s="16"/>
      <c r="C12" s="17"/>
      <c r="D12" s="17"/>
      <c r="E12" s="17"/>
      <c r="F12" s="1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2:24" ht="15.75" x14ac:dyDescent="0.25">
      <c r="B13" s="16"/>
      <c r="C13" s="17"/>
      <c r="D13" s="17"/>
      <c r="E13" s="17"/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2:24" ht="15.75" x14ac:dyDescent="0.25">
      <c r="B14" s="16"/>
      <c r="C14" s="17"/>
      <c r="D14" s="17"/>
      <c r="E14" s="17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 ht="15.75" thickBo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ht="15.75" customHeight="1" thickBot="1" x14ac:dyDescent="0.3">
      <c r="B17" s="5"/>
      <c r="C17" s="14" t="s">
        <v>1</v>
      </c>
      <c r="D17" s="15" t="s">
        <v>9</v>
      </c>
      <c r="E17" s="15" t="s">
        <v>10</v>
      </c>
      <c r="F17" s="30" t="s">
        <v>11</v>
      </c>
      <c r="G17" s="34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 ht="16.5" thickBot="1" x14ac:dyDescent="0.3">
      <c r="B18" s="5"/>
      <c r="C18" s="41">
        <v>0</v>
      </c>
      <c r="D18" s="42">
        <v>0</v>
      </c>
      <c r="E18" s="42">
        <v>3</v>
      </c>
      <c r="F18" s="43">
        <f>-$G$5*SQRT(E18)</f>
        <v>-0.10392304845413262</v>
      </c>
      <c r="G18" s="33"/>
      <c r="H18" s="19"/>
      <c r="I18" s="57" t="s">
        <v>14</v>
      </c>
      <c r="J18" s="55" t="s">
        <v>15</v>
      </c>
      <c r="K18" s="3"/>
      <c r="L18" s="3"/>
      <c r="M18" s="3"/>
      <c r="N18" s="3" t="s">
        <v>19</v>
      </c>
      <c r="O18" s="3"/>
      <c r="P18" s="4"/>
      <c r="Q18" s="6"/>
      <c r="R18" s="60" t="s">
        <v>21</v>
      </c>
      <c r="S18" s="6"/>
      <c r="T18" s="6"/>
      <c r="U18" s="6"/>
      <c r="V18" s="6"/>
      <c r="W18" s="6"/>
      <c r="X18" s="7"/>
    </row>
    <row r="19" spans="2:24" ht="16.5" thickBot="1" x14ac:dyDescent="0.3">
      <c r="B19" s="5"/>
      <c r="C19" s="44">
        <v>1</v>
      </c>
      <c r="D19" s="45">
        <v>0.5</v>
      </c>
      <c r="E19" s="45">
        <f>E18+F18*$D$19</f>
        <v>2.9480384757729339</v>
      </c>
      <c r="F19" s="46">
        <f>-$G$5*SQRT(E19)</f>
        <v>-0.1030191172199731</v>
      </c>
      <c r="G19" s="32"/>
      <c r="H19" s="19"/>
      <c r="I19" s="56"/>
      <c r="J19" s="12"/>
      <c r="K19" s="6"/>
      <c r="L19" s="6"/>
      <c r="M19" s="6"/>
      <c r="N19" s="1"/>
      <c r="O19" s="6"/>
      <c r="P19" s="7"/>
      <c r="Q19" s="6"/>
      <c r="R19" s="6"/>
      <c r="S19" s="6" t="s">
        <v>22</v>
      </c>
      <c r="T19" s="6"/>
      <c r="U19" s="6"/>
      <c r="V19" s="6"/>
      <c r="W19" s="6" t="s">
        <v>23</v>
      </c>
      <c r="X19" s="7"/>
    </row>
    <row r="20" spans="2:24" ht="21.75" thickBot="1" x14ac:dyDescent="0.4">
      <c r="B20" s="5"/>
      <c r="C20" s="44">
        <v>2</v>
      </c>
      <c r="D20" s="45">
        <v>1</v>
      </c>
      <c r="E20" s="45">
        <f>E19+F19*$D$19</f>
        <v>2.8965289171629474</v>
      </c>
      <c r="F20" s="46">
        <f>-$G$5*SQRT(E20)</f>
        <v>-0.10211515118623</v>
      </c>
      <c r="G20" s="32"/>
      <c r="H20" s="19"/>
      <c r="I20" s="56"/>
      <c r="J20" s="39" t="s">
        <v>17</v>
      </c>
      <c r="K20" s="40"/>
      <c r="L20" s="6"/>
      <c r="M20" s="6"/>
      <c r="N20" s="6" t="s">
        <v>18</v>
      </c>
      <c r="O20" s="6"/>
      <c r="P20" s="7"/>
      <c r="Q20" s="6"/>
      <c r="R20" s="14" t="s">
        <v>1</v>
      </c>
      <c r="S20" s="15" t="s">
        <v>9</v>
      </c>
      <c r="T20" s="15" t="s">
        <v>10</v>
      </c>
      <c r="U20" s="30" t="s">
        <v>11</v>
      </c>
      <c r="V20" s="6"/>
      <c r="W20" s="59" t="s">
        <v>27</v>
      </c>
      <c r="X20" s="7"/>
    </row>
    <row r="21" spans="2:24" ht="21" x14ac:dyDescent="0.35">
      <c r="B21" s="5"/>
      <c r="C21" s="44">
        <v>3</v>
      </c>
      <c r="D21" s="45">
        <v>1.5</v>
      </c>
      <c r="E21" s="45">
        <f t="shared" ref="E20:E83" si="0">E20+F20*$D$19</f>
        <v>2.8454713415698323</v>
      </c>
      <c r="F21" s="46">
        <f t="shared" ref="F20:F83" si="1">-$G$5*SQRT(E21)</f>
        <v>-0.1012111497299156</v>
      </c>
      <c r="G21" s="33"/>
      <c r="H21" s="19"/>
      <c r="I21" s="56"/>
      <c r="J21" s="39" t="s">
        <v>16</v>
      </c>
      <c r="K21" s="40"/>
      <c r="L21" s="6"/>
      <c r="M21" s="6"/>
      <c r="N21" s="21">
        <f>2*SQRT(3)</f>
        <v>3.4641016151377544</v>
      </c>
      <c r="O21" s="6"/>
      <c r="P21" s="7"/>
      <c r="Q21" s="6"/>
      <c r="R21" s="41">
        <v>0</v>
      </c>
      <c r="S21" s="42">
        <v>0</v>
      </c>
      <c r="T21" s="42">
        <v>3</v>
      </c>
      <c r="U21" s="43">
        <f>-$G$5*SQRT(T21)</f>
        <v>-0.10392304845413262</v>
      </c>
      <c r="V21" s="6">
        <f>($G$5*S21)^2/4 + SQRT(3)*(-$G$5*S21+SQRT(3))</f>
        <v>2.9999999999999996</v>
      </c>
      <c r="W21" s="63">
        <f>(-$G$5^2*S21^2)/4 - $G$5*S21*$N$21/2 +  $N$21^2/4</f>
        <v>2.9999999999999996</v>
      </c>
      <c r="X21" s="7"/>
    </row>
    <row r="22" spans="2:24" ht="15.75" x14ac:dyDescent="0.25">
      <c r="B22" s="5"/>
      <c r="C22" s="44">
        <v>4</v>
      </c>
      <c r="D22" s="45">
        <v>2</v>
      </c>
      <c r="E22" s="45">
        <f t="shared" si="0"/>
        <v>2.7948657667048744</v>
      </c>
      <c r="F22" s="46">
        <f t="shared" si="1"/>
        <v>-0.1003071122111366</v>
      </c>
      <c r="G22" s="33"/>
      <c r="H22" s="19"/>
      <c r="I22" s="56"/>
      <c r="J22" s="12"/>
      <c r="K22" s="6"/>
      <c r="L22" s="6"/>
      <c r="M22" s="6"/>
      <c r="N22" s="62" t="s">
        <v>24</v>
      </c>
      <c r="O22" s="20">
        <f>N21</f>
        <v>3.4641016151377544</v>
      </c>
      <c r="P22" s="7"/>
      <c r="Q22" s="6"/>
      <c r="R22" s="44">
        <v>1</v>
      </c>
      <c r="S22" s="45">
        <v>0.5</v>
      </c>
      <c r="T22" s="45">
        <f>T21+F18*$D$19</f>
        <v>2.9480384757729339</v>
      </c>
      <c r="U22" s="46">
        <f>-$G$5*SQRT(T22)</f>
        <v>-0.1030191172199731</v>
      </c>
      <c r="V22" s="6">
        <f>($G$5*S22)^2/4 + SQRT(3)*(-$G$5*S22+SQRT(3))</f>
        <v>2.9482634757729334</v>
      </c>
      <c r="W22" s="64">
        <f>(-$G$5^2*S22^2)/4 - $G$5*S22*$N$21/2 +  $N$21^2/4</f>
        <v>2.9482634757729334</v>
      </c>
      <c r="X22" s="7"/>
    </row>
    <row r="23" spans="2:24" ht="15.75" x14ac:dyDescent="0.25">
      <c r="B23" s="5"/>
      <c r="C23" s="44">
        <v>5</v>
      </c>
      <c r="D23" s="45">
        <v>2.5</v>
      </c>
      <c r="E23" s="45">
        <f t="shared" si="0"/>
        <v>2.7447122105993063</v>
      </c>
      <c r="F23" s="46">
        <f t="shared" si="1"/>
        <v>-9.9403037972475988E-2</v>
      </c>
      <c r="G23" s="33"/>
      <c r="H23" s="19"/>
      <c r="I23" s="56"/>
      <c r="J23" s="12"/>
      <c r="K23" s="6"/>
      <c r="L23" s="6"/>
      <c r="M23" s="6"/>
      <c r="N23" s="61" t="s">
        <v>25</v>
      </c>
      <c r="O23" s="6" t="s">
        <v>26</v>
      </c>
      <c r="P23" s="7"/>
      <c r="Q23" s="6"/>
      <c r="R23" s="44">
        <v>2</v>
      </c>
      <c r="S23" s="45">
        <v>1</v>
      </c>
      <c r="T23" s="45">
        <f t="shared" ref="T23:T86" si="2">T22+U22*$D$19</f>
        <v>2.8965289171629474</v>
      </c>
      <c r="U23" s="46">
        <f>-$G$5*SQRT(T23)</f>
        <v>-0.10211515118623</v>
      </c>
      <c r="V23" s="6">
        <f t="shared" ref="V23:V86" si="3">($G$5*S23)^2/4 + SQRT(3)*(-$G$5*S23+SQRT(3))</f>
        <v>2.896976951545867</v>
      </c>
      <c r="W23" s="64">
        <f t="shared" ref="W22:W85" si="4">(-$G$5^2*S23^2)/4 - $G$5*S23*$N$21/2 +  $N$21^2/4</f>
        <v>2.896976951545867</v>
      </c>
      <c r="X23" s="7"/>
    </row>
    <row r="24" spans="2:24" ht="15.75" x14ac:dyDescent="0.25">
      <c r="B24" s="5"/>
      <c r="C24" s="44">
        <v>6</v>
      </c>
      <c r="D24" s="45">
        <v>3</v>
      </c>
      <c r="E24" s="45">
        <f t="shared" si="0"/>
        <v>2.6950106916130681</v>
      </c>
      <c r="F24" s="46">
        <f t="shared" si="1"/>
        <v>-9.8498926338346671E-2</v>
      </c>
      <c r="G24" s="33"/>
      <c r="H24" s="19"/>
      <c r="I24" s="56"/>
      <c r="J24" s="12"/>
      <c r="K24" s="6"/>
      <c r="L24" s="6"/>
      <c r="M24" s="6"/>
      <c r="N24" s="6"/>
      <c r="O24" s="6"/>
      <c r="P24" s="7"/>
      <c r="Q24" s="6"/>
      <c r="R24" s="44">
        <v>3</v>
      </c>
      <c r="S24" s="45">
        <v>1.5</v>
      </c>
      <c r="T24" s="45">
        <f t="shared" si="2"/>
        <v>2.8454713415698323</v>
      </c>
      <c r="U24" s="46">
        <f t="shared" ref="U24:U87" si="5">-$G$5*SQRT(T24)</f>
        <v>-0.1012111497299156</v>
      </c>
      <c r="V24" s="6">
        <f t="shared" si="3"/>
        <v>2.8461404273188009</v>
      </c>
      <c r="W24" s="64">
        <f t="shared" si="4"/>
        <v>2.8461404273188005</v>
      </c>
      <c r="X24" s="7"/>
    </row>
    <row r="25" spans="2:24" ht="15.75" x14ac:dyDescent="0.25">
      <c r="B25" s="5"/>
      <c r="C25" s="44">
        <v>7</v>
      </c>
      <c r="D25" s="45">
        <v>3.5</v>
      </c>
      <c r="E25" s="45">
        <f t="shared" si="0"/>
        <v>2.6457612284438947</v>
      </c>
      <c r="F25" s="46">
        <f t="shared" si="1"/>
        <v>-9.7594776614314871E-2</v>
      </c>
      <c r="G25" s="31"/>
      <c r="H25" s="19"/>
      <c r="I25" s="56"/>
      <c r="J25" s="12"/>
      <c r="K25" s="6"/>
      <c r="L25" s="6"/>
      <c r="M25" s="6"/>
      <c r="N25" s="6"/>
      <c r="O25" s="6"/>
      <c r="P25" s="7"/>
      <c r="Q25" s="6"/>
      <c r="R25" s="44">
        <v>4</v>
      </c>
      <c r="S25" s="45">
        <v>2</v>
      </c>
      <c r="T25" s="45">
        <f t="shared" si="2"/>
        <v>2.7948657667048744</v>
      </c>
      <c r="U25" s="46">
        <f t="shared" si="5"/>
        <v>-0.1003071122111366</v>
      </c>
      <c r="V25" s="6">
        <f t="shared" si="3"/>
        <v>2.7957539030917342</v>
      </c>
      <c r="W25" s="64">
        <f t="shared" si="4"/>
        <v>2.7957539030917342</v>
      </c>
      <c r="X25" s="7"/>
    </row>
    <row r="26" spans="2:24" ht="15.75" x14ac:dyDescent="0.25">
      <c r="B26" s="5"/>
      <c r="C26" s="44">
        <v>8</v>
      </c>
      <c r="D26" s="45">
        <v>4</v>
      </c>
      <c r="E26" s="45">
        <f t="shared" si="0"/>
        <v>2.5969638401367372</v>
      </c>
      <c r="F26" s="46">
        <f t="shared" si="1"/>
        <v>-9.669058808639161E-2</v>
      </c>
      <c r="G26" s="31"/>
      <c r="H26" s="19"/>
      <c r="I26" s="56"/>
      <c r="J26" s="12"/>
      <c r="K26" s="6"/>
      <c r="L26" s="6"/>
      <c r="M26" s="6"/>
      <c r="N26" s="6"/>
      <c r="O26" s="6"/>
      <c r="P26" s="7"/>
      <c r="Q26" s="6"/>
      <c r="R26" s="44">
        <v>5</v>
      </c>
      <c r="S26" s="45">
        <v>2.5</v>
      </c>
      <c r="T26" s="45">
        <f t="shared" si="2"/>
        <v>2.7447122105993063</v>
      </c>
      <c r="U26" s="46">
        <f t="shared" si="5"/>
        <v>-9.9403037972475988E-2</v>
      </c>
      <c r="V26" s="6">
        <f t="shared" si="3"/>
        <v>2.7458173788646683</v>
      </c>
      <c r="W26" s="64">
        <f t="shared" si="4"/>
        <v>2.7458173788646678</v>
      </c>
      <c r="X26" s="7"/>
    </row>
    <row r="27" spans="2:24" ht="16.5" thickBot="1" x14ac:dyDescent="0.3">
      <c r="B27" s="5"/>
      <c r="C27" s="44">
        <v>9</v>
      </c>
      <c r="D27" s="45">
        <v>4.5</v>
      </c>
      <c r="E27" s="45">
        <f t="shared" si="0"/>
        <v>2.5486185460935413</v>
      </c>
      <c r="F27" s="46">
        <f t="shared" si="1"/>
        <v>-9.5786360020290728E-2</v>
      </c>
      <c r="G27" s="31"/>
      <c r="H27" s="19"/>
      <c r="I27" s="56"/>
      <c r="J27" s="12"/>
      <c r="K27" s="6"/>
      <c r="L27" s="6"/>
      <c r="M27" s="6" t="s">
        <v>20</v>
      </c>
      <c r="N27" s="6"/>
      <c r="O27" s="6"/>
      <c r="P27" s="7"/>
      <c r="Q27" s="6"/>
      <c r="R27" s="44">
        <v>6</v>
      </c>
      <c r="S27" s="45">
        <v>3</v>
      </c>
      <c r="T27" s="45">
        <f t="shared" si="2"/>
        <v>2.6950106916130681</v>
      </c>
      <c r="U27" s="46">
        <f t="shared" si="5"/>
        <v>-9.8498926338346671E-2</v>
      </c>
      <c r="V27" s="6">
        <f t="shared" si="3"/>
        <v>2.6963308546376021</v>
      </c>
      <c r="W27" s="64">
        <f t="shared" si="4"/>
        <v>2.6963308546376017</v>
      </c>
      <c r="X27" s="7"/>
    </row>
    <row r="28" spans="2:24" ht="15.75" x14ac:dyDescent="0.25">
      <c r="B28" s="5"/>
      <c r="C28" s="44">
        <v>10</v>
      </c>
      <c r="D28" s="45">
        <v>5</v>
      </c>
      <c r="E28" s="45">
        <f t="shared" si="0"/>
        <v>2.5007253660833961</v>
      </c>
      <c r="F28" s="46">
        <f t="shared" si="1"/>
        <v>-9.4882091660651244E-2</v>
      </c>
      <c r="G28" s="18"/>
      <c r="H28" s="19"/>
      <c r="I28" s="56"/>
      <c r="J28" s="12"/>
      <c r="K28" s="6"/>
      <c r="L28" s="6"/>
      <c r="M28" s="2"/>
      <c r="N28" s="3"/>
      <c r="O28" s="3"/>
      <c r="P28" s="4"/>
      <c r="Q28" s="6"/>
      <c r="R28" s="44">
        <v>7</v>
      </c>
      <c r="S28" s="45">
        <v>3.5</v>
      </c>
      <c r="T28" s="45">
        <f t="shared" si="2"/>
        <v>2.6457612284438947</v>
      </c>
      <c r="U28" s="46">
        <f t="shared" si="5"/>
        <v>-9.7594776614314871E-2</v>
      </c>
      <c r="V28" s="6">
        <f t="shared" si="3"/>
        <v>2.6472943304105354</v>
      </c>
      <c r="W28" s="64">
        <f>(-$G$5^2*S28^2)/4 - $G$5*S28*$N$21/2 +  $N$21^2/4</f>
        <v>2.6472943304105354</v>
      </c>
      <c r="X28" s="7"/>
    </row>
    <row r="29" spans="2:24" ht="15.75" x14ac:dyDescent="0.25">
      <c r="B29" s="5"/>
      <c r="C29" s="44">
        <v>11</v>
      </c>
      <c r="D29" s="45">
        <v>5.5</v>
      </c>
      <c r="E29" s="45">
        <f t="shared" si="0"/>
        <v>2.4532843202530703</v>
      </c>
      <c r="F29" s="46">
        <f t="shared" si="1"/>
        <v>-9.3977782230222115E-2</v>
      </c>
      <c r="G29" s="11"/>
      <c r="H29" s="11"/>
      <c r="I29" s="56"/>
      <c r="J29" s="12"/>
      <c r="K29" s="6"/>
      <c r="L29" s="6"/>
      <c r="M29" s="5"/>
      <c r="N29" s="6"/>
      <c r="O29" s="6"/>
      <c r="P29" s="7"/>
      <c r="Q29" s="6"/>
      <c r="R29" s="44">
        <v>8</v>
      </c>
      <c r="S29" s="45">
        <v>4</v>
      </c>
      <c r="T29" s="45">
        <f t="shared" si="2"/>
        <v>2.5969638401367372</v>
      </c>
      <c r="U29" s="46">
        <f t="shared" si="5"/>
        <v>-9.669058808639161E-2</v>
      </c>
      <c r="V29" s="6">
        <f t="shared" si="3"/>
        <v>2.5987078061834694</v>
      </c>
      <c r="W29" s="64">
        <f t="shared" si="4"/>
        <v>2.598707806183469</v>
      </c>
      <c r="X29" s="7"/>
    </row>
    <row r="30" spans="2:24" ht="15.75" x14ac:dyDescent="0.25">
      <c r="B30" s="5"/>
      <c r="C30" s="44">
        <v>12</v>
      </c>
      <c r="D30" s="45">
        <v>6</v>
      </c>
      <c r="E30" s="45">
        <f t="shared" si="0"/>
        <v>2.4062954291379595</v>
      </c>
      <c r="F30" s="46">
        <f t="shared" si="1"/>
        <v>-9.3073430929007092E-2</v>
      </c>
      <c r="G30" s="6"/>
      <c r="H30" s="6"/>
      <c r="I30" s="5"/>
      <c r="J30" s="6"/>
      <c r="K30" s="6"/>
      <c r="L30" s="6"/>
      <c r="M30" s="5"/>
      <c r="N30" s="6"/>
      <c r="O30" s="6"/>
      <c r="P30" s="7"/>
      <c r="Q30" s="6"/>
      <c r="R30" s="44">
        <v>9</v>
      </c>
      <c r="S30" s="45">
        <v>4.5</v>
      </c>
      <c r="T30" s="45">
        <f t="shared" si="2"/>
        <v>2.5486185460935413</v>
      </c>
      <c r="U30" s="46">
        <f t="shared" si="5"/>
        <v>-9.5786360020290728E-2</v>
      </c>
      <c r="V30" s="6">
        <f t="shared" si="3"/>
        <v>2.5505712819564028</v>
      </c>
      <c r="W30" s="64">
        <f t="shared" si="4"/>
        <v>2.5505712819564028</v>
      </c>
      <c r="X30" s="7"/>
    </row>
    <row r="31" spans="2:24" ht="15.75" x14ac:dyDescent="0.25">
      <c r="B31" s="5"/>
      <c r="C31" s="44">
        <v>13</v>
      </c>
      <c r="D31" s="45">
        <v>6.5</v>
      </c>
      <c r="E31" s="45">
        <f t="shared" si="0"/>
        <v>2.3597587136734561</v>
      </c>
      <c r="F31" s="46">
        <f t="shared" si="1"/>
        <v>-9.2169036933367379E-2</v>
      </c>
      <c r="G31" s="6"/>
      <c r="H31" s="6"/>
      <c r="I31" s="5"/>
      <c r="J31" s="6"/>
      <c r="K31" s="6"/>
      <c r="L31" s="6"/>
      <c r="M31" s="5"/>
      <c r="N31" s="6"/>
      <c r="O31" s="6"/>
      <c r="P31" s="7"/>
      <c r="Q31" s="6"/>
      <c r="R31" s="44">
        <v>10</v>
      </c>
      <c r="S31" s="45">
        <v>5</v>
      </c>
      <c r="T31" s="45">
        <f t="shared" si="2"/>
        <v>2.5007253660833961</v>
      </c>
      <c r="U31" s="46">
        <f t="shared" si="5"/>
        <v>-9.4882091660651244E-2</v>
      </c>
      <c r="V31" s="6">
        <f t="shared" si="3"/>
        <v>2.5028847577293365</v>
      </c>
      <c r="W31" s="64">
        <f t="shared" si="4"/>
        <v>2.5028847577293365</v>
      </c>
      <c r="X31" s="7"/>
    </row>
    <row r="32" spans="2:24" ht="16.5" thickBot="1" x14ac:dyDescent="0.3">
      <c r="B32" s="5"/>
      <c r="C32" s="44">
        <v>14</v>
      </c>
      <c r="D32" s="45">
        <v>7</v>
      </c>
      <c r="E32" s="45">
        <f t="shared" si="0"/>
        <v>2.3136741952067723</v>
      </c>
      <c r="F32" s="46">
        <f t="shared" si="1"/>
        <v>-9.1264599395079693E-2</v>
      </c>
      <c r="G32" s="6"/>
      <c r="H32" s="6"/>
      <c r="I32" s="5"/>
      <c r="J32" s="6"/>
      <c r="K32" s="6"/>
      <c r="L32" s="6"/>
      <c r="M32" s="8"/>
      <c r="N32" s="9"/>
      <c r="O32" s="9"/>
      <c r="P32" s="10"/>
      <c r="Q32" s="6"/>
      <c r="R32" s="44">
        <v>11</v>
      </c>
      <c r="S32" s="45">
        <v>5.5</v>
      </c>
      <c r="T32" s="45">
        <f t="shared" si="2"/>
        <v>2.4532843202530703</v>
      </c>
      <c r="U32" s="46">
        <f t="shared" si="5"/>
        <v>-9.3977782230222115E-2</v>
      </c>
      <c r="V32" s="6">
        <f t="shared" si="3"/>
        <v>2.45564823350227</v>
      </c>
      <c r="W32" s="64">
        <f t="shared" si="4"/>
        <v>2.45564823350227</v>
      </c>
      <c r="X32" s="7"/>
    </row>
    <row r="33" spans="1:27" ht="15.75" x14ac:dyDescent="0.25">
      <c r="A33" s="1"/>
      <c r="B33" s="6"/>
      <c r="C33" s="44">
        <v>15</v>
      </c>
      <c r="D33" s="45">
        <v>7.5</v>
      </c>
      <c r="E33" s="45">
        <f t="shared" si="0"/>
        <v>2.2680418955092323</v>
      </c>
      <c r="F33" s="46">
        <f t="shared" si="1"/>
        <v>-9.0360117440346638E-2</v>
      </c>
      <c r="G33" s="6"/>
      <c r="H33" s="6"/>
      <c r="I33" s="5"/>
      <c r="J33" s="6"/>
      <c r="K33" s="6"/>
      <c r="L33" s="6"/>
      <c r="M33" s="6"/>
      <c r="N33" s="6"/>
      <c r="O33" s="6"/>
      <c r="P33" s="7"/>
      <c r="Q33" s="6"/>
      <c r="R33" s="44">
        <v>12</v>
      </c>
      <c r="S33" s="45">
        <v>6</v>
      </c>
      <c r="T33" s="45">
        <f t="shared" si="2"/>
        <v>2.4062954291379595</v>
      </c>
      <c r="U33" s="46">
        <f t="shared" si="5"/>
        <v>-9.3073430929007092E-2</v>
      </c>
      <c r="V33" s="6">
        <f t="shared" si="3"/>
        <v>2.4088617092752043</v>
      </c>
      <c r="W33" s="64">
        <f t="shared" si="4"/>
        <v>2.4088617092752038</v>
      </c>
      <c r="X33" s="6"/>
      <c r="Y33" s="1"/>
      <c r="Z33" s="1"/>
      <c r="AA33" s="1"/>
    </row>
    <row r="34" spans="1:27" ht="15.75" x14ac:dyDescent="0.25">
      <c r="A34" s="1"/>
      <c r="B34" s="6"/>
      <c r="C34" s="44">
        <v>16</v>
      </c>
      <c r="D34" s="45">
        <v>8</v>
      </c>
      <c r="E34" s="45">
        <f t="shared" si="0"/>
        <v>2.2228618367890589</v>
      </c>
      <c r="F34" s="46">
        <f t="shared" si="1"/>
        <v>-8.9455590168756982E-2</v>
      </c>
      <c r="G34" s="6"/>
      <c r="H34" s="6"/>
      <c r="I34" s="5"/>
      <c r="J34" s="6"/>
      <c r="K34" s="6"/>
      <c r="L34" s="6"/>
      <c r="M34" s="6"/>
      <c r="N34" s="6"/>
      <c r="O34" s="6"/>
      <c r="P34" s="7"/>
      <c r="Q34" s="6"/>
      <c r="R34" s="44">
        <v>13</v>
      </c>
      <c r="S34" s="45">
        <v>6.5</v>
      </c>
      <c r="T34" s="45">
        <f t="shared" si="2"/>
        <v>2.3597587136734561</v>
      </c>
      <c r="U34" s="46">
        <f t="shared" si="5"/>
        <v>-9.2169036933367379E-2</v>
      </c>
      <c r="V34" s="6">
        <f t="shared" si="3"/>
        <v>2.3625251850481375</v>
      </c>
      <c r="W34" s="64">
        <f t="shared" si="4"/>
        <v>2.3625251850481375</v>
      </c>
      <c r="X34" s="6"/>
      <c r="Y34" s="1"/>
      <c r="Z34" s="1"/>
      <c r="AA34" s="1"/>
    </row>
    <row r="35" spans="1:27" ht="15.75" x14ac:dyDescent="0.25">
      <c r="A35" s="1"/>
      <c r="B35" s="6"/>
      <c r="C35" s="44">
        <v>17</v>
      </c>
      <c r="D35" s="45">
        <v>8.5</v>
      </c>
      <c r="E35" s="45">
        <f t="shared" si="0"/>
        <v>2.1781340417046806</v>
      </c>
      <c r="F35" s="46">
        <f t="shared" si="1"/>
        <v>-8.8551016652192366E-2</v>
      </c>
      <c r="G35" s="6"/>
      <c r="H35" s="6"/>
      <c r="I35" s="5"/>
      <c r="J35" s="6"/>
      <c r="K35" s="6"/>
      <c r="L35" s="6"/>
      <c r="M35" s="6"/>
      <c r="N35" s="6"/>
      <c r="O35" s="6"/>
      <c r="P35" s="7"/>
      <c r="Q35" s="6"/>
      <c r="R35" s="44">
        <v>14</v>
      </c>
      <c r="S35" s="45">
        <v>7</v>
      </c>
      <c r="T35" s="45">
        <f t="shared" si="2"/>
        <v>2.3136741952067723</v>
      </c>
      <c r="U35" s="46">
        <f t="shared" si="5"/>
        <v>-9.1264599395079693E-2</v>
      </c>
      <c r="V35" s="6">
        <f t="shared" si="3"/>
        <v>2.3166386608210709</v>
      </c>
      <c r="W35" s="64">
        <f t="shared" si="4"/>
        <v>2.3166386608210709</v>
      </c>
      <c r="X35" s="6"/>
      <c r="Y35" s="1"/>
      <c r="Z35" s="1"/>
      <c r="AA35" s="1"/>
    </row>
    <row r="36" spans="1:27" ht="15.75" x14ac:dyDescent="0.25">
      <c r="A36" s="1"/>
      <c r="B36" s="1"/>
      <c r="C36" s="44">
        <v>18</v>
      </c>
      <c r="D36" s="45">
        <v>9</v>
      </c>
      <c r="E36" s="45">
        <f t="shared" si="0"/>
        <v>2.1338585333785844</v>
      </c>
      <c r="F36" s="46">
        <f t="shared" si="1"/>
        <v>-8.7646395933677179E-2</v>
      </c>
      <c r="G36" s="1"/>
      <c r="H36" s="1"/>
      <c r="I36" s="5"/>
      <c r="J36" s="6"/>
      <c r="K36" s="6"/>
      <c r="L36" s="6"/>
      <c r="M36" s="6"/>
      <c r="N36" s="6"/>
      <c r="O36" s="6"/>
      <c r="P36" s="7"/>
      <c r="Q36" s="1"/>
      <c r="R36" s="44">
        <v>15</v>
      </c>
      <c r="S36" s="45">
        <v>7.5</v>
      </c>
      <c r="T36" s="45">
        <f t="shared" si="2"/>
        <v>2.2680418955092323</v>
      </c>
      <c r="U36" s="46">
        <f t="shared" si="5"/>
        <v>-9.0360117440346638E-2</v>
      </c>
      <c r="V36" s="6">
        <f t="shared" si="3"/>
        <v>2.2712021365940052</v>
      </c>
      <c r="W36" s="64">
        <f t="shared" si="4"/>
        <v>2.2712021365940052</v>
      </c>
      <c r="X36" s="1"/>
      <c r="Y36" s="1"/>
      <c r="Z36" s="1"/>
      <c r="AA36" s="1"/>
    </row>
    <row r="37" spans="1:27" ht="15.75" x14ac:dyDescent="0.25">
      <c r="A37" s="1"/>
      <c r="B37" s="1"/>
      <c r="C37" s="44">
        <v>19</v>
      </c>
      <c r="D37" s="45">
        <v>9.5</v>
      </c>
      <c r="E37" s="45">
        <f t="shared" si="0"/>
        <v>2.0900353354117458</v>
      </c>
      <c r="F37" s="46">
        <f t="shared" si="1"/>
        <v>-8.6741727026168225E-2</v>
      </c>
      <c r="G37" s="1"/>
      <c r="H37" s="1"/>
      <c r="I37" s="5"/>
      <c r="J37" s="6"/>
      <c r="K37" s="6"/>
      <c r="L37" s="6"/>
      <c r="M37" s="6"/>
      <c r="N37" s="6"/>
      <c r="O37" s="6"/>
      <c r="P37" s="7"/>
      <c r="Q37" s="1"/>
      <c r="R37" s="44">
        <v>16</v>
      </c>
      <c r="S37" s="45">
        <v>8</v>
      </c>
      <c r="T37" s="45">
        <f t="shared" si="2"/>
        <v>2.2228618367890589</v>
      </c>
      <c r="U37" s="46">
        <f t="shared" si="5"/>
        <v>-8.9455590168756982E-2</v>
      </c>
      <c r="V37" s="6">
        <f t="shared" si="3"/>
        <v>2.2262156123669383</v>
      </c>
      <c r="W37" s="64">
        <f t="shared" si="4"/>
        <v>2.2262156123669383</v>
      </c>
      <c r="X37" s="1"/>
      <c r="Y37" s="1"/>
      <c r="Z37" s="1"/>
      <c r="AA37" s="1"/>
    </row>
    <row r="38" spans="1:27" ht="15.75" x14ac:dyDescent="0.25">
      <c r="C38" s="44">
        <v>20</v>
      </c>
      <c r="D38" s="45">
        <v>10</v>
      </c>
      <c r="E38" s="45">
        <f t="shared" si="0"/>
        <v>2.0466644718986617</v>
      </c>
      <c r="F38" s="46">
        <f t="shared" si="1"/>
        <v>-8.5837008911280113E-2</v>
      </c>
      <c r="I38" s="5"/>
      <c r="J38" s="6"/>
      <c r="K38" s="6"/>
      <c r="L38" s="6"/>
      <c r="M38" s="6"/>
      <c r="N38" s="6"/>
      <c r="O38" s="6"/>
      <c r="P38" s="7"/>
      <c r="R38" s="44">
        <v>17</v>
      </c>
      <c r="S38" s="45">
        <v>8.5</v>
      </c>
      <c r="T38" s="45">
        <f t="shared" si="2"/>
        <v>2.1781340417046806</v>
      </c>
      <c r="U38" s="46">
        <f t="shared" si="5"/>
        <v>-8.8551016652192366E-2</v>
      </c>
      <c r="V38" s="6">
        <f t="shared" si="3"/>
        <v>2.1816790881398722</v>
      </c>
      <c r="W38" s="64">
        <f t="shared" si="4"/>
        <v>2.1816790881398722</v>
      </c>
    </row>
    <row r="39" spans="1:27" ht="15.75" x14ac:dyDescent="0.25">
      <c r="C39" s="44">
        <v>21</v>
      </c>
      <c r="D39" s="45">
        <v>10.5</v>
      </c>
      <c r="E39" s="45">
        <f t="shared" si="0"/>
        <v>2.0037459674430216</v>
      </c>
      <c r="F39" s="46">
        <f t="shared" si="1"/>
        <v>-8.4932240537942225E-2</v>
      </c>
      <c r="I39" s="5"/>
      <c r="J39" s="6"/>
      <c r="K39" s="6"/>
      <c r="L39" s="6"/>
      <c r="M39" s="6"/>
      <c r="N39" s="6"/>
      <c r="O39" s="6"/>
      <c r="P39" s="7"/>
      <c r="R39" s="44">
        <v>18</v>
      </c>
      <c r="S39" s="45">
        <v>9</v>
      </c>
      <c r="T39" s="45">
        <f t="shared" si="2"/>
        <v>2.1338585333785844</v>
      </c>
      <c r="U39" s="46">
        <f t="shared" si="5"/>
        <v>-8.7646395933677179E-2</v>
      </c>
      <c r="V39" s="6">
        <f t="shared" si="3"/>
        <v>2.1375925639128059</v>
      </c>
      <c r="W39" s="64">
        <f t="shared" si="4"/>
        <v>2.1375925639128059</v>
      </c>
    </row>
    <row r="40" spans="1:27" ht="15.75" x14ac:dyDescent="0.25">
      <c r="C40" s="44">
        <v>22</v>
      </c>
      <c r="D40" s="45">
        <v>11</v>
      </c>
      <c r="E40" s="45">
        <f t="shared" si="0"/>
        <v>1.9612798471740505</v>
      </c>
      <c r="F40" s="46">
        <f t="shared" si="1"/>
        <v>-8.4027420820983079E-2</v>
      </c>
      <c r="I40" s="5"/>
      <c r="J40" s="6"/>
      <c r="K40" s="6"/>
      <c r="L40" s="6"/>
      <c r="M40" s="6"/>
      <c r="N40" s="6"/>
      <c r="O40" s="6"/>
      <c r="P40" s="7"/>
      <c r="R40" s="44">
        <v>19</v>
      </c>
      <c r="S40" s="45">
        <v>9.5</v>
      </c>
      <c r="T40" s="45">
        <f t="shared" si="2"/>
        <v>2.0900353354117458</v>
      </c>
      <c r="U40" s="46">
        <f t="shared" si="5"/>
        <v>-8.6741727026168225E-2</v>
      </c>
      <c r="V40" s="6">
        <f t="shared" si="3"/>
        <v>2.09395603968574</v>
      </c>
      <c r="W40" s="64">
        <f t="shared" si="4"/>
        <v>2.0939560396857395</v>
      </c>
    </row>
    <row r="41" spans="1:27" ht="15.75" x14ac:dyDescent="0.25">
      <c r="C41" s="44">
        <v>23</v>
      </c>
      <c r="D41" s="45">
        <v>11.5</v>
      </c>
      <c r="E41" s="45">
        <f t="shared" si="0"/>
        <v>1.9192661367635588</v>
      </c>
      <c r="F41" s="46">
        <f t="shared" si="1"/>
        <v>-8.3122548639636959E-2</v>
      </c>
      <c r="I41" s="5"/>
      <c r="J41" s="6"/>
      <c r="K41" s="6"/>
      <c r="L41" s="6"/>
      <c r="M41" s="6"/>
      <c r="N41" s="6"/>
      <c r="O41" s="6"/>
      <c r="P41" s="7"/>
      <c r="R41" s="44">
        <v>20</v>
      </c>
      <c r="S41" s="45">
        <v>10</v>
      </c>
      <c r="T41" s="45">
        <f t="shared" si="2"/>
        <v>2.0466644718986617</v>
      </c>
      <c r="U41" s="46">
        <f t="shared" si="5"/>
        <v>-8.5837008911280113E-2</v>
      </c>
      <c r="V41" s="6">
        <f t="shared" si="3"/>
        <v>2.0507695154586734</v>
      </c>
      <c r="W41" s="64">
        <f t="shared" si="4"/>
        <v>2.0507695154586734</v>
      </c>
    </row>
    <row r="42" spans="1:27" ht="16.5" thickBot="1" x14ac:dyDescent="0.3">
      <c r="C42" s="44">
        <v>24</v>
      </c>
      <c r="D42" s="45">
        <v>12</v>
      </c>
      <c r="E42" s="45">
        <f t="shared" si="0"/>
        <v>1.8777048624437405</v>
      </c>
      <c r="F42" s="46">
        <f t="shared" si="1"/>
        <v>-8.2217622835967868E-2</v>
      </c>
      <c r="I42" s="8"/>
      <c r="J42" s="9"/>
      <c r="K42" s="9"/>
      <c r="L42" s="9"/>
      <c r="M42" s="9"/>
      <c r="N42" s="9"/>
      <c r="O42" s="9"/>
      <c r="P42" s="10"/>
      <c r="R42" s="44">
        <v>21</v>
      </c>
      <c r="S42" s="45">
        <v>10.5</v>
      </c>
      <c r="T42" s="45">
        <f t="shared" si="2"/>
        <v>2.0037459674430216</v>
      </c>
      <c r="U42" s="46">
        <f t="shared" si="5"/>
        <v>-8.4932240537942225E-2</v>
      </c>
      <c r="V42" s="6">
        <f t="shared" si="3"/>
        <v>2.0080329912316071</v>
      </c>
      <c r="W42" s="64">
        <f t="shared" si="4"/>
        <v>2.0080329912316071</v>
      </c>
    </row>
    <row r="43" spans="1:27" ht="15.75" x14ac:dyDescent="0.25">
      <c r="C43" s="44">
        <v>25</v>
      </c>
      <c r="D43" s="45">
        <v>12.5</v>
      </c>
      <c r="E43" s="45">
        <f t="shared" si="0"/>
        <v>1.8365960510257566</v>
      </c>
      <c r="F43" s="46">
        <f t="shared" si="1"/>
        <v>-8.1312642213205222E-2</v>
      </c>
      <c r="R43" s="44">
        <v>22</v>
      </c>
      <c r="S43" s="45">
        <v>11</v>
      </c>
      <c r="T43" s="45">
        <f t="shared" si="2"/>
        <v>1.9612798471740505</v>
      </c>
      <c r="U43" s="46">
        <f t="shared" si="5"/>
        <v>-8.4027420820983079E-2</v>
      </c>
      <c r="V43" s="6">
        <f t="shared" si="3"/>
        <v>1.9657464670045408</v>
      </c>
      <c r="W43" s="64">
        <f t="shared" si="4"/>
        <v>1.9657464670045408</v>
      </c>
    </row>
    <row r="44" spans="1:27" ht="15.75" x14ac:dyDescent="0.25">
      <c r="C44" s="44">
        <v>26</v>
      </c>
      <c r="D44" s="45">
        <v>13</v>
      </c>
      <c r="E44" s="45">
        <f t="shared" si="0"/>
        <v>1.795939729919154</v>
      </c>
      <c r="F44" s="46">
        <f t="shared" si="1"/>
        <v>-8.0407605533985127E-2</v>
      </c>
      <c r="R44" s="44">
        <v>23</v>
      </c>
      <c r="S44" s="45">
        <v>11.5</v>
      </c>
      <c r="T44" s="45">
        <f t="shared" si="2"/>
        <v>1.9192661367635588</v>
      </c>
      <c r="U44" s="46">
        <f t="shared" si="5"/>
        <v>-8.3122548639636959E-2</v>
      </c>
      <c r="V44" s="6">
        <f t="shared" si="3"/>
        <v>1.9239099427774744</v>
      </c>
      <c r="W44" s="64">
        <f t="shared" si="4"/>
        <v>1.9239099427774744</v>
      </c>
    </row>
    <row r="45" spans="1:27" ht="15.75" x14ac:dyDescent="0.25">
      <c r="C45" s="44">
        <v>27</v>
      </c>
      <c r="D45" s="45">
        <v>13.5</v>
      </c>
      <c r="E45" s="45">
        <f t="shared" si="0"/>
        <v>1.7557359271521613</v>
      </c>
      <c r="F45" s="46">
        <f t="shared" si="1"/>
        <v>-7.9502511518490915E-2</v>
      </c>
      <c r="R45" s="44">
        <v>24</v>
      </c>
      <c r="S45" s="45">
        <v>12</v>
      </c>
      <c r="T45" s="45">
        <f t="shared" si="2"/>
        <v>1.8777048624437405</v>
      </c>
      <c r="U45" s="46">
        <f t="shared" si="5"/>
        <v>-8.2217622835967868E-2</v>
      </c>
      <c r="V45" s="6">
        <f t="shared" si="3"/>
        <v>1.8825234185504081</v>
      </c>
      <c r="W45" s="64">
        <f t="shared" si="4"/>
        <v>1.8825234185504081</v>
      </c>
    </row>
    <row r="46" spans="1:27" ht="15.75" x14ac:dyDescent="0.25">
      <c r="C46" s="44">
        <v>28</v>
      </c>
      <c r="D46" s="45">
        <v>14</v>
      </c>
      <c r="E46" s="45">
        <f t="shared" si="0"/>
        <v>1.7159846713929159</v>
      </c>
      <c r="F46" s="46">
        <f t="shared" si="1"/>
        <v>-7.8597358842485907E-2</v>
      </c>
      <c r="R46" s="44">
        <v>25</v>
      </c>
      <c r="S46" s="45">
        <v>12.5</v>
      </c>
      <c r="T46" s="45">
        <f t="shared" si="2"/>
        <v>1.8365960510257566</v>
      </c>
      <c r="U46" s="46">
        <f t="shared" si="5"/>
        <v>-8.1312642213205222E-2</v>
      </c>
      <c r="V46" s="6">
        <f t="shared" si="3"/>
        <v>1.8415868943233418</v>
      </c>
      <c r="W46" s="64">
        <f t="shared" si="4"/>
        <v>1.8415868943233416</v>
      </c>
    </row>
    <row r="47" spans="1:27" ht="15.75" x14ac:dyDescent="0.25">
      <c r="C47" s="44">
        <v>29</v>
      </c>
      <c r="D47" s="45">
        <v>14.5</v>
      </c>
      <c r="E47" s="45">
        <f t="shared" si="0"/>
        <v>1.676685991971673</v>
      </c>
      <c r="F47" s="46">
        <f t="shared" si="1"/>
        <v>-7.7692146135230566E-2</v>
      </c>
      <c r="R47" s="44">
        <v>26</v>
      </c>
      <c r="S47" s="45">
        <v>13</v>
      </c>
      <c r="T47" s="45">
        <f t="shared" si="2"/>
        <v>1.795939729919154</v>
      </c>
      <c r="U47" s="46">
        <f t="shared" si="5"/>
        <v>-8.0407605533985127E-2</v>
      </c>
      <c r="V47" s="6">
        <f t="shared" si="3"/>
        <v>1.8011003700962753</v>
      </c>
      <c r="W47" s="64">
        <f t="shared" si="4"/>
        <v>1.8011003700962751</v>
      </c>
    </row>
    <row r="48" spans="1:27" ht="15.75" x14ac:dyDescent="0.25">
      <c r="C48" s="44">
        <v>30</v>
      </c>
      <c r="D48" s="45">
        <v>15</v>
      </c>
      <c r="E48" s="45">
        <f t="shared" si="0"/>
        <v>1.6378399189040578</v>
      </c>
      <c r="F48" s="46">
        <f t="shared" si="1"/>
        <v>-7.6786871977276211E-2</v>
      </c>
      <c r="R48" s="44">
        <v>27</v>
      </c>
      <c r="S48" s="45">
        <v>13.5</v>
      </c>
      <c r="T48" s="45">
        <f t="shared" si="2"/>
        <v>1.7557359271521613</v>
      </c>
      <c r="U48" s="46">
        <f t="shared" si="5"/>
        <v>-7.9502511518490915E-2</v>
      </c>
      <c r="V48" s="6">
        <f t="shared" si="3"/>
        <v>1.7610638458692094</v>
      </c>
      <c r="W48" s="64">
        <f t="shared" si="4"/>
        <v>1.7610638458692092</v>
      </c>
    </row>
    <row r="49" spans="3:23" ht="15.75" x14ac:dyDescent="0.25">
      <c r="C49" s="44">
        <v>31</v>
      </c>
      <c r="D49" s="45">
        <v>15.5</v>
      </c>
      <c r="E49" s="45">
        <f t="shared" si="0"/>
        <v>1.5994464829154196</v>
      </c>
      <c r="F49" s="46">
        <f t="shared" si="1"/>
        <v>-7.5881534898125977E-2</v>
      </c>
      <c r="R49" s="44">
        <v>28</v>
      </c>
      <c r="S49" s="45">
        <v>14</v>
      </c>
      <c r="T49" s="45">
        <f t="shared" si="2"/>
        <v>1.7159846713929159</v>
      </c>
      <c r="U49" s="46">
        <f t="shared" si="5"/>
        <v>-7.8597358842485907E-2</v>
      </c>
      <c r="V49" s="6">
        <f t="shared" si="3"/>
        <v>1.7214773216421428</v>
      </c>
      <c r="W49" s="64">
        <f t="shared" si="4"/>
        <v>1.7214773216421428</v>
      </c>
    </row>
    <row r="50" spans="3:23" ht="15.75" x14ac:dyDescent="0.25">
      <c r="C50" s="44">
        <v>32</v>
      </c>
      <c r="D50" s="45">
        <v>16</v>
      </c>
      <c r="E50" s="45">
        <f t="shared" si="0"/>
        <v>1.5615057154663565</v>
      </c>
      <c r="F50" s="46">
        <f t="shared" si="1"/>
        <v>-7.4976133373753556E-2</v>
      </c>
      <c r="R50" s="44">
        <v>29</v>
      </c>
      <c r="S50" s="45">
        <v>14.5</v>
      </c>
      <c r="T50" s="45">
        <f t="shared" si="2"/>
        <v>1.676685991971673</v>
      </c>
      <c r="U50" s="46">
        <f t="shared" si="5"/>
        <v>-7.7692146135230566E-2</v>
      </c>
      <c r="V50" s="6">
        <f t="shared" si="3"/>
        <v>1.6823407974150766</v>
      </c>
      <c r="W50" s="64">
        <f t="shared" si="4"/>
        <v>1.6823407974150764</v>
      </c>
    </row>
    <row r="51" spans="3:23" ht="15.75" x14ac:dyDescent="0.25">
      <c r="C51" s="44">
        <v>33</v>
      </c>
      <c r="D51" s="45">
        <v>16.5</v>
      </c>
      <c r="E51" s="45">
        <f t="shared" si="0"/>
        <v>1.5240176487794797</v>
      </c>
      <c r="F51" s="46">
        <f t="shared" si="1"/>
        <v>-7.4070665823969248E-2</v>
      </c>
      <c r="R51" s="44">
        <v>30</v>
      </c>
      <c r="S51" s="45">
        <v>15</v>
      </c>
      <c r="T51" s="45">
        <f t="shared" si="2"/>
        <v>1.6378399189040578</v>
      </c>
      <c r="U51" s="46">
        <f t="shared" si="5"/>
        <v>-7.6786871977276211E-2</v>
      </c>
      <c r="V51" s="6">
        <f t="shared" si="3"/>
        <v>1.6436542731880102</v>
      </c>
      <c r="W51" s="64">
        <f t="shared" si="4"/>
        <v>1.6436542731880102</v>
      </c>
    </row>
    <row r="52" spans="3:23" ht="15.75" x14ac:dyDescent="0.25">
      <c r="C52" s="44">
        <v>34</v>
      </c>
      <c r="D52" s="45">
        <v>17</v>
      </c>
      <c r="E52" s="45">
        <f t="shared" si="0"/>
        <v>1.4869823158674951</v>
      </c>
      <c r="F52" s="46">
        <f t="shared" si="1"/>
        <v>-7.316513060962157E-2</v>
      </c>
      <c r="R52" s="44">
        <v>31</v>
      </c>
      <c r="S52" s="45">
        <v>15.5</v>
      </c>
      <c r="T52" s="45">
        <f t="shared" si="2"/>
        <v>1.5994464829154196</v>
      </c>
      <c r="U52" s="46">
        <f t="shared" si="5"/>
        <v>-7.5881534898125977E-2</v>
      </c>
      <c r="V52" s="6">
        <f t="shared" si="3"/>
        <v>1.6054177489609438</v>
      </c>
      <c r="W52" s="64">
        <f t="shared" si="4"/>
        <v>1.605417748960944</v>
      </c>
    </row>
    <row r="53" spans="3:23" ht="15.75" x14ac:dyDescent="0.25">
      <c r="C53" s="44">
        <v>35</v>
      </c>
      <c r="D53" s="45">
        <v>17.5</v>
      </c>
      <c r="E53" s="45">
        <f t="shared" si="0"/>
        <v>1.4503997505626842</v>
      </c>
      <c r="F53" s="46">
        <f t="shared" si="1"/>
        <v>-7.2259526029622295E-2</v>
      </c>
      <c r="R53" s="44">
        <v>32</v>
      </c>
      <c r="S53" s="45">
        <v>16</v>
      </c>
      <c r="T53" s="45">
        <f t="shared" si="2"/>
        <v>1.5615057154663565</v>
      </c>
      <c r="U53" s="46">
        <f t="shared" si="5"/>
        <v>-7.4976133373753556E-2</v>
      </c>
      <c r="V53" s="6">
        <f t="shared" si="3"/>
        <v>1.5676312247338775</v>
      </c>
      <c r="W53" s="64">
        <f t="shared" si="4"/>
        <v>1.5676312247338775</v>
      </c>
    </row>
    <row r="54" spans="3:23" ht="15.75" x14ac:dyDescent="0.25">
      <c r="C54" s="44">
        <v>36</v>
      </c>
      <c r="D54" s="45">
        <v>18</v>
      </c>
      <c r="E54" s="45">
        <f t="shared" si="0"/>
        <v>1.414269987547873</v>
      </c>
      <c r="F54" s="46">
        <f t="shared" si="1"/>
        <v>-7.1353850317781325E-2</v>
      </c>
      <c r="R54" s="44">
        <v>33</v>
      </c>
      <c r="S54" s="45">
        <v>16.5</v>
      </c>
      <c r="T54" s="45">
        <f t="shared" si="2"/>
        <v>1.5240176487794797</v>
      </c>
      <c r="U54" s="46">
        <f t="shared" si="5"/>
        <v>-7.4070665823969248E-2</v>
      </c>
      <c r="V54" s="6">
        <f t="shared" si="3"/>
        <v>1.5302947005068113</v>
      </c>
      <c r="W54" s="64">
        <f t="shared" si="4"/>
        <v>1.5302947005068113</v>
      </c>
    </row>
    <row r="55" spans="3:23" ht="15.75" x14ac:dyDescent="0.25">
      <c r="C55" s="44">
        <v>37</v>
      </c>
      <c r="D55" s="45">
        <v>18.5</v>
      </c>
      <c r="E55" s="45">
        <f t="shared" si="0"/>
        <v>1.3785930623889824</v>
      </c>
      <c r="F55" s="46">
        <f t="shared" si="1"/>
        <v>-7.0448101639436225E-2</v>
      </c>
      <c r="R55" s="44">
        <v>34</v>
      </c>
      <c r="S55" s="45">
        <v>17</v>
      </c>
      <c r="T55" s="45">
        <f t="shared" si="2"/>
        <v>1.4869823158674951</v>
      </c>
      <c r="U55" s="46">
        <f t="shared" si="5"/>
        <v>-7.316513060962157E-2</v>
      </c>
      <c r="V55" s="6">
        <f t="shared" si="3"/>
        <v>1.4934081762797449</v>
      </c>
      <c r="W55" s="64">
        <f t="shared" si="4"/>
        <v>1.4934081762797449</v>
      </c>
    </row>
    <row r="56" spans="3:23" ht="15.75" x14ac:dyDescent="0.25">
      <c r="C56" s="44">
        <v>38</v>
      </c>
      <c r="D56" s="45">
        <v>19</v>
      </c>
      <c r="E56" s="45">
        <f t="shared" si="0"/>
        <v>1.3433690115692642</v>
      </c>
      <c r="F56" s="46">
        <f t="shared" si="1"/>
        <v>-6.9542278087860704E-2</v>
      </c>
      <c r="R56" s="44">
        <v>35</v>
      </c>
      <c r="S56" s="45">
        <v>17.5</v>
      </c>
      <c r="T56" s="45">
        <f t="shared" si="2"/>
        <v>1.4503997505626842</v>
      </c>
      <c r="U56" s="46">
        <f t="shared" si="5"/>
        <v>-7.2259526029622295E-2</v>
      </c>
      <c r="V56" s="6">
        <f t="shared" si="3"/>
        <v>1.4569716520526785</v>
      </c>
      <c r="W56" s="64">
        <f t="shared" si="4"/>
        <v>1.4569716520526785</v>
      </c>
    </row>
    <row r="57" spans="3:23" ht="15.75" x14ac:dyDescent="0.25">
      <c r="C57" s="44">
        <v>39</v>
      </c>
      <c r="D57" s="45">
        <v>19.5</v>
      </c>
      <c r="E57" s="45">
        <f t="shared" si="0"/>
        <v>1.308597872525334</v>
      </c>
      <c r="F57" s="46">
        <f t="shared" si="1"/>
        <v>-6.8636377680434166E-2</v>
      </c>
      <c r="R57" s="44">
        <v>36</v>
      </c>
      <c r="S57" s="45">
        <v>18</v>
      </c>
      <c r="T57" s="45">
        <f t="shared" si="2"/>
        <v>1.414269987547873</v>
      </c>
      <c r="U57" s="46">
        <f t="shared" si="5"/>
        <v>-7.1353850317781325E-2</v>
      </c>
      <c r="V57" s="6">
        <f t="shared" si="3"/>
        <v>1.4209851278256123</v>
      </c>
      <c r="W57" s="64">
        <f t="shared" si="4"/>
        <v>1.4209851278256118</v>
      </c>
    </row>
    <row r="58" spans="3:23" ht="15.75" x14ac:dyDescent="0.25">
      <c r="C58" s="44">
        <v>40</v>
      </c>
      <c r="D58" s="45">
        <v>20</v>
      </c>
      <c r="E58" s="45">
        <f t="shared" si="0"/>
        <v>1.2742796836851169</v>
      </c>
      <c r="F58" s="46">
        <f t="shared" si="1"/>
        <v>-6.7730398354552884E-2</v>
      </c>
      <c r="R58" s="44">
        <v>37</v>
      </c>
      <c r="S58" s="45">
        <v>18.5</v>
      </c>
      <c r="T58" s="45">
        <f t="shared" si="2"/>
        <v>1.3785930623889824</v>
      </c>
      <c r="U58" s="46">
        <f t="shared" si="5"/>
        <v>-7.0448101639436225E-2</v>
      </c>
      <c r="V58" s="6">
        <f t="shared" si="3"/>
        <v>1.3854486035985463</v>
      </c>
      <c r="W58" s="64">
        <f t="shared" si="4"/>
        <v>1.385448603598546</v>
      </c>
    </row>
    <row r="59" spans="3:23" ht="15.75" x14ac:dyDescent="0.25">
      <c r="C59" s="44">
        <v>41</v>
      </c>
      <c r="D59" s="45">
        <v>20.5</v>
      </c>
      <c r="E59" s="45">
        <f t="shared" si="0"/>
        <v>1.2404144845078404</v>
      </c>
      <c r="F59" s="46">
        <f t="shared" si="1"/>
        <v>-6.6824337963261746E-2</v>
      </c>
      <c r="R59" s="44">
        <v>38</v>
      </c>
      <c r="S59" s="45">
        <v>19</v>
      </c>
      <c r="T59" s="45">
        <f t="shared" si="2"/>
        <v>1.3433690115692642</v>
      </c>
      <c r="U59" s="46">
        <f t="shared" si="5"/>
        <v>-6.9542278087860704E-2</v>
      </c>
      <c r="V59" s="6">
        <f t="shared" si="3"/>
        <v>1.3503620793714799</v>
      </c>
      <c r="W59" s="64">
        <f t="shared" si="4"/>
        <v>1.3503620793714797</v>
      </c>
    </row>
    <row r="60" spans="3:23" ht="15.75" x14ac:dyDescent="0.25">
      <c r="C60" s="44">
        <v>42</v>
      </c>
      <c r="D60" s="45">
        <v>21</v>
      </c>
      <c r="E60" s="45">
        <f t="shared" si="0"/>
        <v>1.2070023155262095</v>
      </c>
      <c r="F60" s="46">
        <f t="shared" si="1"/>
        <v>-6.591819427058325E-2</v>
      </c>
      <c r="R60" s="44">
        <v>39</v>
      </c>
      <c r="S60" s="45">
        <v>19.5</v>
      </c>
      <c r="T60" s="45">
        <f t="shared" si="2"/>
        <v>1.308597872525334</v>
      </c>
      <c r="U60" s="46">
        <f t="shared" si="5"/>
        <v>-6.8636377680434166E-2</v>
      </c>
      <c r="V60" s="6">
        <f t="shared" si="3"/>
        <v>1.3157255551444134</v>
      </c>
      <c r="W60" s="64">
        <f t="shared" si="4"/>
        <v>1.3157255551444136</v>
      </c>
    </row>
    <row r="61" spans="3:23" ht="15.75" x14ac:dyDescent="0.25">
      <c r="C61" s="44">
        <v>43</v>
      </c>
      <c r="D61" s="45">
        <v>21.5</v>
      </c>
      <c r="E61" s="45">
        <f t="shared" si="0"/>
        <v>1.174043218390918</v>
      </c>
      <c r="F61" s="46">
        <f t="shared" si="1"/>
        <v>-6.5011964946518147E-2</v>
      </c>
      <c r="R61" s="44">
        <v>40</v>
      </c>
      <c r="S61" s="45">
        <v>20</v>
      </c>
      <c r="T61" s="45">
        <f t="shared" si="2"/>
        <v>1.2742796836851169</v>
      </c>
      <c r="U61" s="46">
        <f t="shared" si="5"/>
        <v>-6.7730398354552884E-2</v>
      </c>
      <c r="V61" s="6">
        <f t="shared" si="3"/>
        <v>1.2815390309173471</v>
      </c>
      <c r="W61" s="64">
        <f t="shared" si="4"/>
        <v>1.2815390309173469</v>
      </c>
    </row>
    <row r="62" spans="3:23" ht="15.75" x14ac:dyDescent="0.25">
      <c r="C62" s="44">
        <v>44</v>
      </c>
      <c r="D62" s="45">
        <v>22</v>
      </c>
      <c r="E62" s="45">
        <f t="shared" si="0"/>
        <v>1.141537235917659</v>
      </c>
      <c r="F62" s="46">
        <f t="shared" si="1"/>
        <v>-6.4105647561689696E-2</v>
      </c>
      <c r="R62" s="44">
        <v>41</v>
      </c>
      <c r="S62" s="45">
        <v>20.5</v>
      </c>
      <c r="T62" s="45">
        <f t="shared" si="2"/>
        <v>1.2404144845078404</v>
      </c>
      <c r="U62" s="46">
        <f t="shared" si="5"/>
        <v>-6.6824337963261746E-2</v>
      </c>
      <c r="V62" s="6">
        <f t="shared" si="3"/>
        <v>1.2478025066902807</v>
      </c>
      <c r="W62" s="64">
        <f t="shared" si="4"/>
        <v>1.2478025066902805</v>
      </c>
    </row>
    <row r="63" spans="3:23" ht="15.75" x14ac:dyDescent="0.25">
      <c r="C63" s="44">
        <v>45</v>
      </c>
      <c r="D63" s="45">
        <v>22.5</v>
      </c>
      <c r="E63" s="45">
        <f t="shared" si="0"/>
        <v>1.1094844121368141</v>
      </c>
      <c r="F63" s="46">
        <f t="shared" si="1"/>
        <v>-6.3199239581600439E-2</v>
      </c>
      <c r="R63" s="44">
        <v>42</v>
      </c>
      <c r="S63" s="45">
        <v>21</v>
      </c>
      <c r="T63" s="45">
        <f t="shared" si="2"/>
        <v>1.2070023155262095</v>
      </c>
      <c r="U63" s="46">
        <f t="shared" si="5"/>
        <v>-6.591819427058325E-2</v>
      </c>
      <c r="V63" s="6">
        <f t="shared" si="3"/>
        <v>1.2145159824632143</v>
      </c>
      <c r="W63" s="64">
        <f t="shared" si="4"/>
        <v>1.2145159824632143</v>
      </c>
    </row>
    <row r="64" spans="3:23" ht="15.75" x14ac:dyDescent="0.25">
      <c r="C64" s="44">
        <v>46</v>
      </c>
      <c r="D64" s="45">
        <v>23</v>
      </c>
      <c r="E64" s="45">
        <f t="shared" si="0"/>
        <v>1.077884792346014</v>
      </c>
      <c r="F64" s="46">
        <f t="shared" si="1"/>
        <v>-6.2292738360467434E-2</v>
      </c>
      <c r="R64" s="44">
        <v>43</v>
      </c>
      <c r="S64" s="45">
        <v>21.5</v>
      </c>
      <c r="T64" s="45">
        <f t="shared" si="2"/>
        <v>1.174043218390918</v>
      </c>
      <c r="U64" s="46">
        <f t="shared" si="5"/>
        <v>-6.5011964946518147E-2</v>
      </c>
      <c r="V64" s="6">
        <f t="shared" si="3"/>
        <v>1.1816794582361481</v>
      </c>
      <c r="W64" s="64">
        <f t="shared" si="4"/>
        <v>1.1816794582361476</v>
      </c>
    </row>
    <row r="65" spans="3:23" ht="15.75" x14ac:dyDescent="0.25">
      <c r="C65" s="44">
        <v>47</v>
      </c>
      <c r="D65" s="45">
        <v>23.5</v>
      </c>
      <c r="E65" s="45">
        <f t="shared" si="0"/>
        <v>1.0467384231657804</v>
      </c>
      <c r="F65" s="46">
        <f t="shared" si="1"/>
        <v>-6.1386141134598199E-2</v>
      </c>
      <c r="R65" s="44">
        <v>44</v>
      </c>
      <c r="S65" s="45">
        <v>22</v>
      </c>
      <c r="T65" s="45">
        <f t="shared" si="2"/>
        <v>1.141537235917659</v>
      </c>
      <c r="U65" s="46">
        <f t="shared" si="5"/>
        <v>-6.4105647561689696E-2</v>
      </c>
      <c r="V65" s="6">
        <f t="shared" si="3"/>
        <v>1.1492929340090821</v>
      </c>
      <c r="W65" s="64">
        <f t="shared" si="4"/>
        <v>1.1492929340090821</v>
      </c>
    </row>
    <row r="66" spans="3:23" ht="15.75" x14ac:dyDescent="0.25">
      <c r="C66" s="44">
        <v>48</v>
      </c>
      <c r="D66" s="45">
        <v>24</v>
      </c>
      <c r="E66" s="45">
        <f t="shared" si="0"/>
        <v>1.0160453525984812</v>
      </c>
      <c r="F66" s="46">
        <f t="shared" si="1"/>
        <v>-6.0479445015265573E-2</v>
      </c>
      <c r="R66" s="44">
        <v>45</v>
      </c>
      <c r="S66" s="45">
        <v>22.5</v>
      </c>
      <c r="T66" s="45">
        <f t="shared" si="2"/>
        <v>1.1094844121368141</v>
      </c>
      <c r="U66" s="46">
        <f t="shared" si="5"/>
        <v>-6.3199239581600439E-2</v>
      </c>
      <c r="V66" s="6">
        <f t="shared" si="3"/>
        <v>1.1173564097820157</v>
      </c>
      <c r="W66" s="64">
        <f t="shared" si="4"/>
        <v>1.1173564097820154</v>
      </c>
    </row>
    <row r="67" spans="3:23" ht="15.75" x14ac:dyDescent="0.25">
      <c r="C67" s="44">
        <v>49</v>
      </c>
      <c r="D67" s="45">
        <v>24.5</v>
      </c>
      <c r="E67" s="45">
        <f t="shared" si="0"/>
        <v>0.98580563009084843</v>
      </c>
      <c r="F67" s="46">
        <f t="shared" si="1"/>
        <v>-5.9572646981035295E-2</v>
      </c>
      <c r="R67" s="44">
        <v>46</v>
      </c>
      <c r="S67" s="45">
        <v>23</v>
      </c>
      <c r="T67" s="45">
        <f t="shared" si="2"/>
        <v>1.077884792346014</v>
      </c>
      <c r="U67" s="46">
        <f t="shared" si="5"/>
        <v>-6.2292738360467434E-2</v>
      </c>
      <c r="V67" s="6">
        <f t="shared" si="3"/>
        <v>1.0858698855549491</v>
      </c>
      <c r="W67" s="64">
        <f t="shared" si="4"/>
        <v>1.0858698855549493</v>
      </c>
    </row>
    <row r="68" spans="3:23" ht="15.75" x14ac:dyDescent="0.25">
      <c r="C68" s="44">
        <v>50</v>
      </c>
      <c r="D68" s="45">
        <v>25</v>
      </c>
      <c r="E68" s="45">
        <f t="shared" si="0"/>
        <v>0.95601930660033074</v>
      </c>
      <c r="F68" s="46">
        <f t="shared" si="1"/>
        <v>-5.8665743869494996E-2</v>
      </c>
      <c r="R68" s="44">
        <v>47</v>
      </c>
      <c r="S68" s="45">
        <v>23.5</v>
      </c>
      <c r="T68" s="45">
        <f t="shared" si="2"/>
        <v>1.0467384231657804</v>
      </c>
      <c r="U68" s="46">
        <f t="shared" si="5"/>
        <v>-6.1386141134598199E-2</v>
      </c>
      <c r="V68" s="6">
        <f t="shared" si="3"/>
        <v>1.0548333613278829</v>
      </c>
      <c r="W68" s="64">
        <f t="shared" si="4"/>
        <v>1.0548333613278829</v>
      </c>
    </row>
    <row r="69" spans="3:23" ht="15.75" x14ac:dyDescent="0.25">
      <c r="C69" s="44">
        <v>51</v>
      </c>
      <c r="D69" s="45">
        <v>25.5</v>
      </c>
      <c r="E69" s="45">
        <f t="shared" si="0"/>
        <v>0.9266864346655832</v>
      </c>
      <c r="F69" s="46">
        <f t="shared" si="1"/>
        <v>-5.7758732368327639E-2</v>
      </c>
      <c r="R69" s="44">
        <v>48</v>
      </c>
      <c r="S69" s="45">
        <v>24</v>
      </c>
      <c r="T69" s="45">
        <f t="shared" si="2"/>
        <v>1.0160453525984812</v>
      </c>
      <c r="U69" s="46">
        <f t="shared" si="5"/>
        <v>-6.0479445015265573E-2</v>
      </c>
      <c r="V69" s="6">
        <f t="shared" si="3"/>
        <v>1.0242468371008164</v>
      </c>
      <c r="W69" s="64">
        <f t="shared" si="4"/>
        <v>1.0242468371008167</v>
      </c>
    </row>
    <row r="70" spans="3:23" ht="15.75" x14ac:dyDescent="0.25">
      <c r="C70" s="44">
        <v>52</v>
      </c>
      <c r="D70" s="45">
        <v>26</v>
      </c>
      <c r="E70" s="45">
        <f t="shared" si="0"/>
        <v>0.89780706848141933</v>
      </c>
      <c r="F70" s="46">
        <f t="shared" si="1"/>
        <v>-5.6851609005665875E-2</v>
      </c>
      <c r="R70" s="44">
        <v>49</v>
      </c>
      <c r="S70" s="45">
        <v>24.5</v>
      </c>
      <c r="T70" s="45">
        <f t="shared" si="2"/>
        <v>0.98580563009084843</v>
      </c>
      <c r="U70" s="46">
        <f t="shared" si="5"/>
        <v>-5.9572646981035295E-2</v>
      </c>
      <c r="V70" s="6">
        <f t="shared" si="3"/>
        <v>0.99411031287375018</v>
      </c>
      <c r="W70" s="64">
        <f t="shared" si="4"/>
        <v>0.99411031287375007</v>
      </c>
    </row>
    <row r="71" spans="3:23" ht="15.75" x14ac:dyDescent="0.25">
      <c r="C71" s="44">
        <v>53</v>
      </c>
      <c r="D71" s="45">
        <v>26.5</v>
      </c>
      <c r="E71" s="45">
        <f t="shared" si="0"/>
        <v>0.86938126397858639</v>
      </c>
      <c r="F71" s="46">
        <f t="shared" si="1"/>
        <v>-5.5944370139656689E-2</v>
      </c>
      <c r="R71" s="44">
        <v>50</v>
      </c>
      <c r="S71" s="45">
        <v>25</v>
      </c>
      <c r="T71" s="45">
        <f t="shared" si="2"/>
        <v>0.95601930660033074</v>
      </c>
      <c r="U71" s="46">
        <f t="shared" si="5"/>
        <v>-5.8665743869494996E-2</v>
      </c>
      <c r="V71" s="6">
        <f t="shared" si="3"/>
        <v>0.96442378864668388</v>
      </c>
      <c r="W71" s="64">
        <f t="shared" si="4"/>
        <v>0.96442378864668354</v>
      </c>
    </row>
    <row r="72" spans="3:23" ht="15.75" x14ac:dyDescent="0.25">
      <c r="C72" s="44">
        <v>54</v>
      </c>
      <c r="D72" s="45">
        <v>27</v>
      </c>
      <c r="E72" s="45">
        <f t="shared" si="0"/>
        <v>0.84140907890875805</v>
      </c>
      <c r="F72" s="46">
        <f t="shared" si="1"/>
        <v>-5.5037011947157245E-2</v>
      </c>
      <c r="R72" s="44">
        <v>51</v>
      </c>
      <c r="S72" s="45">
        <v>25.5</v>
      </c>
      <c r="T72" s="45">
        <f t="shared" si="2"/>
        <v>0.9266864346655832</v>
      </c>
      <c r="U72" s="46">
        <f t="shared" si="5"/>
        <v>-5.7758732368327639E-2</v>
      </c>
      <c r="V72" s="6">
        <f t="shared" si="3"/>
        <v>0.93518726441961753</v>
      </c>
      <c r="W72" s="64">
        <f t="shared" si="4"/>
        <v>0.9351872644196173</v>
      </c>
    </row>
    <row r="73" spans="3:23" ht="15.75" x14ac:dyDescent="0.25">
      <c r="C73" s="44">
        <v>55</v>
      </c>
      <c r="D73" s="45">
        <v>27.5</v>
      </c>
      <c r="E73" s="45">
        <f t="shared" si="0"/>
        <v>0.81389057293517941</v>
      </c>
      <c r="F73" s="46">
        <f t="shared" si="1"/>
        <v>-5.41295304114736E-2</v>
      </c>
      <c r="R73" s="44">
        <v>52</v>
      </c>
      <c r="S73" s="45">
        <v>26</v>
      </c>
      <c r="T73" s="45">
        <f t="shared" si="2"/>
        <v>0.89780706848141933</v>
      </c>
      <c r="U73" s="46">
        <f t="shared" si="5"/>
        <v>-5.6851609005665875E-2</v>
      </c>
      <c r="V73" s="6">
        <f t="shared" si="3"/>
        <v>0.90640074019255112</v>
      </c>
      <c r="W73" s="64">
        <f t="shared" si="4"/>
        <v>0.9064007401925509</v>
      </c>
    </row>
    <row r="74" spans="3:23" ht="15.75" x14ac:dyDescent="0.25">
      <c r="C74" s="44">
        <v>56</v>
      </c>
      <c r="D74" s="45">
        <v>28</v>
      </c>
      <c r="E74" s="45">
        <f t="shared" si="0"/>
        <v>0.78682580772944266</v>
      </c>
      <c r="F74" s="46">
        <f t="shared" si="1"/>
        <v>-5.3221921309043262E-2</v>
      </c>
      <c r="R74" s="44">
        <v>53</v>
      </c>
      <c r="S74" s="45">
        <v>26.5</v>
      </c>
      <c r="T74" s="45">
        <f t="shared" si="2"/>
        <v>0.86938126397858639</v>
      </c>
      <c r="U74" s="46">
        <f t="shared" si="5"/>
        <v>-5.5944370139656689E-2</v>
      </c>
      <c r="V74" s="6">
        <f t="shared" si="3"/>
        <v>0.87806421596548501</v>
      </c>
      <c r="W74" s="64">
        <f t="shared" si="4"/>
        <v>0.87806421596548523</v>
      </c>
    </row>
    <row r="75" spans="3:23" ht="15.75" x14ac:dyDescent="0.25">
      <c r="C75" s="44">
        <v>57</v>
      </c>
      <c r="D75" s="45">
        <v>28.5</v>
      </c>
      <c r="E75" s="45">
        <f t="shared" si="0"/>
        <v>0.76021484707492104</v>
      </c>
      <c r="F75" s="46">
        <f t="shared" si="1"/>
        <v>-5.2314180194950162E-2</v>
      </c>
      <c r="R75" s="44">
        <v>54</v>
      </c>
      <c r="S75" s="45">
        <v>27</v>
      </c>
      <c r="T75" s="45">
        <f t="shared" si="2"/>
        <v>0.84140907890875805</v>
      </c>
      <c r="U75" s="46">
        <f t="shared" si="5"/>
        <v>-5.5037011947157245E-2</v>
      </c>
      <c r="V75" s="6">
        <f t="shared" si="3"/>
        <v>0.85017769173841873</v>
      </c>
      <c r="W75" s="64">
        <f t="shared" si="4"/>
        <v>0.85017769173841851</v>
      </c>
    </row>
    <row r="76" spans="3:23" ht="15.75" x14ac:dyDescent="0.25">
      <c r="C76" s="44">
        <v>58</v>
      </c>
      <c r="D76" s="45">
        <v>29</v>
      </c>
      <c r="E76" s="45">
        <f t="shared" si="0"/>
        <v>0.73405775697744591</v>
      </c>
      <c r="F76" s="46">
        <f t="shared" si="1"/>
        <v>-5.1406302387147093E-2</v>
      </c>
      <c r="R76" s="44">
        <v>55</v>
      </c>
      <c r="S76" s="45">
        <v>27.5</v>
      </c>
      <c r="T76" s="45">
        <f t="shared" si="2"/>
        <v>0.81389057293517941</v>
      </c>
      <c r="U76" s="46">
        <f t="shared" si="5"/>
        <v>-5.41295304114736E-2</v>
      </c>
      <c r="V76" s="6">
        <f t="shared" si="3"/>
        <v>0.8227411675113524</v>
      </c>
      <c r="W76" s="64">
        <f t="shared" si="4"/>
        <v>0.82274116751135251</v>
      </c>
    </row>
    <row r="77" spans="3:23" ht="15.75" x14ac:dyDescent="0.25">
      <c r="C77" s="44">
        <v>59</v>
      </c>
      <c r="D77" s="45">
        <v>29.5</v>
      </c>
      <c r="E77" s="45">
        <f t="shared" si="0"/>
        <v>0.70835460578387233</v>
      </c>
      <c r="F77" s="46">
        <f t="shared" si="1"/>
        <v>-5.0498282949244327E-2</v>
      </c>
      <c r="R77" s="44">
        <v>56</v>
      </c>
      <c r="S77" s="45">
        <v>28</v>
      </c>
      <c r="T77" s="45">
        <f t="shared" si="2"/>
        <v>0.78682580772944266</v>
      </c>
      <c r="U77" s="46">
        <f t="shared" si="5"/>
        <v>-5.3221921309043262E-2</v>
      </c>
      <c r="V77" s="6">
        <f t="shared" si="3"/>
        <v>0.79575464328428591</v>
      </c>
      <c r="W77" s="64">
        <f t="shared" si="4"/>
        <v>0.79575464328428591</v>
      </c>
    </row>
    <row r="78" spans="3:23" ht="15.75" x14ac:dyDescent="0.25">
      <c r="C78" s="44">
        <v>60</v>
      </c>
      <c r="D78" s="45">
        <v>30</v>
      </c>
      <c r="E78" s="45">
        <f t="shared" si="0"/>
        <v>0.68310546430925012</v>
      </c>
      <c r="F78" s="46">
        <f t="shared" si="1"/>
        <v>-4.9590116671704855E-2</v>
      </c>
      <c r="R78" s="44">
        <v>57</v>
      </c>
      <c r="S78" s="45">
        <v>28.5</v>
      </c>
      <c r="T78" s="45">
        <f t="shared" si="2"/>
        <v>0.76021484707492104</v>
      </c>
      <c r="U78" s="46">
        <f t="shared" si="5"/>
        <v>-5.2314180194950162E-2</v>
      </c>
      <c r="V78" s="6">
        <f t="shared" si="3"/>
        <v>0.7692181190572196</v>
      </c>
      <c r="W78" s="64">
        <f t="shared" si="4"/>
        <v>0.7692181190572196</v>
      </c>
    </row>
    <row r="79" spans="3:23" ht="15.75" x14ac:dyDescent="0.25">
      <c r="C79" s="44">
        <v>61</v>
      </c>
      <c r="D79" s="45">
        <v>30.5</v>
      </c>
      <c r="E79" s="45">
        <f t="shared" si="0"/>
        <v>0.65831040597339774</v>
      </c>
      <c r="F79" s="46">
        <f t="shared" si="1"/>
        <v>-4.8681798051265851E-2</v>
      </c>
      <c r="R79" s="44">
        <v>58</v>
      </c>
      <c r="S79" s="45">
        <v>29</v>
      </c>
      <c r="T79" s="45">
        <f t="shared" si="2"/>
        <v>0.73405775697744591</v>
      </c>
      <c r="U79" s="46">
        <f t="shared" si="5"/>
        <v>-5.1406302387147093E-2</v>
      </c>
      <c r="V79" s="6">
        <f t="shared" si="3"/>
        <v>0.74313159483015334</v>
      </c>
      <c r="W79" s="64">
        <f t="shared" si="4"/>
        <v>0.74313159483015312</v>
      </c>
    </row>
    <row r="80" spans="3:23" ht="15.75" x14ac:dyDescent="0.25">
      <c r="C80" s="44">
        <v>62</v>
      </c>
      <c r="D80" s="45">
        <v>31</v>
      </c>
      <c r="E80" s="45">
        <f t="shared" si="0"/>
        <v>0.63396950694776477</v>
      </c>
      <c r="F80" s="46">
        <f t="shared" si="1"/>
        <v>-4.7773321268381089E-2</v>
      </c>
      <c r="R80" s="44">
        <v>59</v>
      </c>
      <c r="S80" s="45">
        <v>29.5</v>
      </c>
      <c r="T80" s="45">
        <f t="shared" si="2"/>
        <v>0.70835460578387233</v>
      </c>
      <c r="U80" s="46">
        <f t="shared" si="5"/>
        <v>-5.0498282949244327E-2</v>
      </c>
      <c r="V80" s="6">
        <f t="shared" si="3"/>
        <v>0.71749507060308704</v>
      </c>
      <c r="W80" s="64">
        <f t="shared" si="4"/>
        <v>0.71749507060308693</v>
      </c>
    </row>
    <row r="81" spans="3:23" ht="15.75" x14ac:dyDescent="0.25">
      <c r="C81" s="44">
        <v>63</v>
      </c>
      <c r="D81" s="45">
        <v>31.5</v>
      </c>
      <c r="E81" s="45">
        <f t="shared" si="0"/>
        <v>0.61008284631357423</v>
      </c>
      <c r="F81" s="46">
        <f t="shared" si="1"/>
        <v>-4.6864680162451412E-2</v>
      </c>
      <c r="R81" s="44">
        <v>60</v>
      </c>
      <c r="S81" s="45">
        <v>30</v>
      </c>
      <c r="T81" s="45">
        <f t="shared" si="2"/>
        <v>0.68310546430925012</v>
      </c>
      <c r="U81" s="46">
        <f t="shared" si="5"/>
        <v>-4.9590116671704855E-2</v>
      </c>
      <c r="V81" s="6">
        <f t="shared" si="3"/>
        <v>0.69230854637602079</v>
      </c>
      <c r="W81" s="64">
        <f t="shared" si="4"/>
        <v>0.69230854637602102</v>
      </c>
    </row>
    <row r="82" spans="3:23" ht="15.75" x14ac:dyDescent="0.25">
      <c r="C82" s="44">
        <v>64</v>
      </c>
      <c r="D82" s="45">
        <v>32</v>
      </c>
      <c r="E82" s="45">
        <f t="shared" si="0"/>
        <v>0.58665050623234849</v>
      </c>
      <c r="F82" s="46">
        <f t="shared" si="1"/>
        <v>-4.5955868204577033E-2</v>
      </c>
      <c r="R82" s="44">
        <v>61</v>
      </c>
      <c r="S82" s="45">
        <v>30.5</v>
      </c>
      <c r="T82" s="45">
        <f t="shared" si="2"/>
        <v>0.65831040597339774</v>
      </c>
      <c r="U82" s="46">
        <f t="shared" si="5"/>
        <v>-4.8681798051265851E-2</v>
      </c>
      <c r="V82" s="6">
        <f t="shared" si="3"/>
        <v>0.6675720221489545</v>
      </c>
      <c r="W82" s="64">
        <f t="shared" si="4"/>
        <v>0.6675720221489545</v>
      </c>
    </row>
    <row r="83" spans="3:23" ht="15.75" x14ac:dyDescent="0.25">
      <c r="C83" s="44">
        <v>65</v>
      </c>
      <c r="D83" s="45">
        <v>32.5</v>
      </c>
      <c r="E83" s="45">
        <f t="shared" si="0"/>
        <v>0.56367257213005995</v>
      </c>
      <c r="F83" s="46">
        <f t="shared" si="1"/>
        <v>-4.5046878467527751E-2</v>
      </c>
      <c r="R83" s="44">
        <v>62</v>
      </c>
      <c r="S83" s="45">
        <v>31</v>
      </c>
      <c r="T83" s="45">
        <f t="shared" si="2"/>
        <v>0.63396950694776477</v>
      </c>
      <c r="U83" s="46">
        <f t="shared" si="5"/>
        <v>-4.7773321268381089E-2</v>
      </c>
      <c r="V83" s="6">
        <f t="shared" si="3"/>
        <v>0.64328549792188816</v>
      </c>
      <c r="W83" s="64">
        <f t="shared" si="4"/>
        <v>0.64328549792188827</v>
      </c>
    </row>
    <row r="84" spans="3:23" ht="15.75" x14ac:dyDescent="0.25">
      <c r="C84" s="44">
        <v>66</v>
      </c>
      <c r="D84" s="45">
        <v>33</v>
      </c>
      <c r="E84" s="45">
        <f t="shared" ref="E84:E132" si="6">E83+F83*$D$19</f>
        <v>0.54114913289629607</v>
      </c>
      <c r="F84" s="46">
        <f t="shared" ref="F84:F133" si="7">-$G$5*SQRT(E84)</f>
        <v>-4.4137703592582449E-2</v>
      </c>
      <c r="R84" s="44">
        <v>63</v>
      </c>
      <c r="S84" s="45">
        <v>31.5</v>
      </c>
      <c r="T84" s="45">
        <f t="shared" si="2"/>
        <v>0.61008284631357423</v>
      </c>
      <c r="U84" s="46">
        <f t="shared" si="5"/>
        <v>-4.6864680162451412E-2</v>
      </c>
      <c r="V84" s="6">
        <f t="shared" si="3"/>
        <v>0.61944897369482188</v>
      </c>
      <c r="W84" s="64">
        <f t="shared" si="4"/>
        <v>0.61944897369482144</v>
      </c>
    </row>
    <row r="85" spans="3:23" ht="15.75" x14ac:dyDescent="0.25">
      <c r="C85" s="44">
        <v>67</v>
      </c>
      <c r="D85" s="45">
        <v>33.5</v>
      </c>
      <c r="E85" s="45">
        <f t="shared" si="6"/>
        <v>0.51908028110000481</v>
      </c>
      <c r="F85" s="46">
        <f t="shared" si="7"/>
        <v>-4.3228335752837133E-2</v>
      </c>
      <c r="R85" s="44">
        <v>64</v>
      </c>
      <c r="S85" s="45">
        <v>32</v>
      </c>
      <c r="T85" s="45">
        <f t="shared" si="2"/>
        <v>0.58665050623234849</v>
      </c>
      <c r="U85" s="46">
        <f t="shared" si="5"/>
        <v>-4.5955868204577033E-2</v>
      </c>
      <c r="V85" s="6">
        <f t="shared" si="3"/>
        <v>0.59606244946775555</v>
      </c>
      <c r="W85" s="64">
        <f t="shared" si="4"/>
        <v>0.59606244946775577</v>
      </c>
    </row>
    <row r="86" spans="3:23" ht="15.75" x14ac:dyDescent="0.25">
      <c r="C86" s="44">
        <v>68</v>
      </c>
      <c r="D86" s="45">
        <v>34</v>
      </c>
      <c r="E86" s="45">
        <f t="shared" si="6"/>
        <v>0.49746611322358625</v>
      </c>
      <c r="F86" s="46">
        <f t="shared" si="7"/>
        <v>-4.2318766612519682E-2</v>
      </c>
      <c r="R86" s="44">
        <v>65</v>
      </c>
      <c r="S86" s="45">
        <v>32.5</v>
      </c>
      <c r="T86" s="45">
        <f t="shared" si="2"/>
        <v>0.56367257213005995</v>
      </c>
      <c r="U86" s="46">
        <f t="shared" si="5"/>
        <v>-4.5046878467527751E-2</v>
      </c>
      <c r="V86" s="6">
        <f t="shared" si="3"/>
        <v>0.57312592524068917</v>
      </c>
      <c r="W86" s="64">
        <f t="shared" ref="W86:W133" si="8">(-$G$5^2*S86^2)/4 - $G$5*S86*$N$21/2 +  $N$21^2/4</f>
        <v>0.57312592524068906</v>
      </c>
    </row>
    <row r="87" spans="3:23" ht="15.75" x14ac:dyDescent="0.25">
      <c r="C87" s="44">
        <v>69</v>
      </c>
      <c r="D87" s="45">
        <v>34.5</v>
      </c>
      <c r="E87" s="45">
        <f t="shared" si="6"/>
        <v>0.47630672991732642</v>
      </c>
      <c r="F87" s="46">
        <f t="shared" si="7"/>
        <v>-4.1408987281777068E-2</v>
      </c>
      <c r="R87" s="44">
        <v>66</v>
      </c>
      <c r="S87" s="45">
        <v>33</v>
      </c>
      <c r="T87" s="45">
        <f t="shared" ref="T87:T133" si="9">T86+U86*$D$19</f>
        <v>0.54114913289629607</v>
      </c>
      <c r="U87" s="46">
        <f t="shared" si="5"/>
        <v>-4.4137703592582449E-2</v>
      </c>
      <c r="V87" s="6">
        <f t="shared" ref="V87:V133" si="10">($G$5*S87)^2/4 + SQRT(3)*(-$G$5*S87+SQRT(3))</f>
        <v>0.55063940101362285</v>
      </c>
      <c r="W87" s="64">
        <f t="shared" si="8"/>
        <v>0.55063940101362308</v>
      </c>
    </row>
    <row r="88" spans="3:23" ht="15.75" x14ac:dyDescent="0.25">
      <c r="C88" s="44">
        <v>70</v>
      </c>
      <c r="D88" s="45">
        <v>35</v>
      </c>
      <c r="E88" s="45">
        <f t="shared" si="6"/>
        <v>0.45560223627643787</v>
      </c>
      <c r="F88" s="46">
        <f t="shared" si="7"/>
        <v>-4.0498988266315691E-2</v>
      </c>
      <c r="R88" s="44">
        <v>67</v>
      </c>
      <c r="S88" s="45">
        <v>33.5</v>
      </c>
      <c r="T88" s="45">
        <f t="shared" si="9"/>
        <v>0.51908028110000481</v>
      </c>
      <c r="U88" s="46">
        <f t="shared" ref="U88:U133" si="11">-$G$5*SQRT(T88)</f>
        <v>-4.3228335752837133E-2</v>
      </c>
      <c r="V88" s="6">
        <f t="shared" si="10"/>
        <v>0.5286028767865566</v>
      </c>
      <c r="W88" s="64">
        <f t="shared" si="8"/>
        <v>0.52860287678655693</v>
      </c>
    </row>
    <row r="89" spans="3:23" ht="15.75" x14ac:dyDescent="0.25">
      <c r="C89" s="44">
        <v>71</v>
      </c>
      <c r="D89" s="45">
        <v>35.5</v>
      </c>
      <c r="E89" s="45">
        <f t="shared" si="6"/>
        <v>0.43535274214328001</v>
      </c>
      <c r="F89" s="46">
        <f t="shared" si="7"/>
        <v>-3.9588759411173874E-2</v>
      </c>
      <c r="R89" s="44">
        <v>68</v>
      </c>
      <c r="S89" s="45">
        <v>34</v>
      </c>
      <c r="T89" s="45">
        <f t="shared" si="9"/>
        <v>0.49746611322358625</v>
      </c>
      <c r="U89" s="46">
        <f t="shared" si="11"/>
        <v>-4.2318766612519682E-2</v>
      </c>
      <c r="V89" s="6">
        <f t="shared" si="10"/>
        <v>0.50701635255949007</v>
      </c>
      <c r="W89" s="64">
        <f t="shared" si="8"/>
        <v>0.50701635255949018</v>
      </c>
    </row>
    <row r="90" spans="3:23" ht="15.75" x14ac:dyDescent="0.25">
      <c r="C90" s="44">
        <v>72</v>
      </c>
      <c r="D90" s="45">
        <v>36</v>
      </c>
      <c r="E90" s="45">
        <f t="shared" si="6"/>
        <v>0.41555836243769306</v>
      </c>
      <c r="F90" s="46">
        <f t="shared" si="7"/>
        <v>-3.8678289837784902E-2</v>
      </c>
      <c r="R90" s="44">
        <v>69</v>
      </c>
      <c r="S90" s="45">
        <v>34.5</v>
      </c>
      <c r="T90" s="45">
        <f t="shared" si="9"/>
        <v>0.47630672991732642</v>
      </c>
      <c r="U90" s="46">
        <f t="shared" si="11"/>
        <v>-4.1408987281777068E-2</v>
      </c>
      <c r="V90" s="6">
        <f t="shared" si="10"/>
        <v>0.48587982833242405</v>
      </c>
      <c r="W90" s="64">
        <f t="shared" si="8"/>
        <v>0.48587982833242416</v>
      </c>
    </row>
    <row r="91" spans="3:23" ht="15.75" x14ac:dyDescent="0.25">
      <c r="C91" s="44">
        <v>73</v>
      </c>
      <c r="D91" s="45">
        <v>36.5</v>
      </c>
      <c r="E91" s="45">
        <f t="shared" si="6"/>
        <v>0.39621921751880063</v>
      </c>
      <c r="F91" s="46">
        <f t="shared" si="7"/>
        <v>-3.7767567873344482E-2</v>
      </c>
      <c r="R91" s="44">
        <v>70</v>
      </c>
      <c r="S91" s="45">
        <v>35</v>
      </c>
      <c r="T91" s="45">
        <f t="shared" si="9"/>
        <v>0.45560223627643787</v>
      </c>
      <c r="U91" s="46">
        <f t="shared" si="11"/>
        <v>-4.0498988266315691E-2</v>
      </c>
      <c r="V91" s="6">
        <f t="shared" si="10"/>
        <v>0.46519330410535742</v>
      </c>
      <c r="W91" s="64">
        <f t="shared" si="8"/>
        <v>0.46519330410535753</v>
      </c>
    </row>
    <row r="92" spans="3:23" ht="15.75" x14ac:dyDescent="0.25">
      <c r="C92" s="44">
        <v>74</v>
      </c>
      <c r="D92" s="45">
        <v>37</v>
      </c>
      <c r="E92" s="45">
        <f t="shared" si="6"/>
        <v>0.3773354335821284</v>
      </c>
      <c r="F92" s="46">
        <f t="shared" si="7"/>
        <v>-3.685658097132264E-2</v>
      </c>
      <c r="R92" s="44">
        <v>71</v>
      </c>
      <c r="S92" s="45">
        <v>35.5</v>
      </c>
      <c r="T92" s="45">
        <f t="shared" si="9"/>
        <v>0.43535274214328001</v>
      </c>
      <c r="U92" s="46">
        <f t="shared" si="11"/>
        <v>-3.9588759411173874E-2</v>
      </c>
      <c r="V92" s="6">
        <f t="shared" si="10"/>
        <v>0.44495677987829119</v>
      </c>
      <c r="W92" s="64">
        <f t="shared" si="8"/>
        <v>0.44495677987829163</v>
      </c>
    </row>
    <row r="93" spans="3:23" ht="15.75" x14ac:dyDescent="0.25">
      <c r="C93" s="44">
        <v>75</v>
      </c>
      <c r="D93" s="45">
        <v>37.5</v>
      </c>
      <c r="E93" s="45">
        <f t="shared" si="6"/>
        <v>0.3589071430964671</v>
      </c>
      <c r="F93" s="46">
        <f t="shared" si="7"/>
        <v>-3.5945315621750788E-2</v>
      </c>
      <c r="R93" s="44">
        <v>72</v>
      </c>
      <c r="S93" s="45">
        <v>36</v>
      </c>
      <c r="T93" s="45">
        <f t="shared" si="9"/>
        <v>0.41555836243769306</v>
      </c>
      <c r="U93" s="46">
        <f t="shared" si="11"/>
        <v>-3.8678289837784902E-2</v>
      </c>
      <c r="V93" s="6">
        <f t="shared" si="10"/>
        <v>0.42517025565122479</v>
      </c>
      <c r="W93" s="64">
        <f t="shared" si="8"/>
        <v>0.42517025565122424</v>
      </c>
    </row>
    <row r="94" spans="3:23" ht="15.75" x14ac:dyDescent="0.25">
      <c r="C94" s="44">
        <v>76</v>
      </c>
      <c r="D94" s="45">
        <v>38</v>
      </c>
      <c r="E94" s="45">
        <f t="shared" si="6"/>
        <v>0.34093448528559173</v>
      </c>
      <c r="F94" s="46">
        <f t="shared" si="7"/>
        <v>-3.5033757249660361E-2</v>
      </c>
      <c r="R94" s="44">
        <v>73</v>
      </c>
      <c r="S94" s="45">
        <v>36.5</v>
      </c>
      <c r="T94" s="45">
        <f t="shared" si="9"/>
        <v>0.39621921751880063</v>
      </c>
      <c r="U94" s="46">
        <f t="shared" si="11"/>
        <v>-3.7767567873344482E-2</v>
      </c>
      <c r="V94" s="6">
        <f t="shared" si="10"/>
        <v>0.40583373142415868</v>
      </c>
      <c r="W94" s="64">
        <f t="shared" si="8"/>
        <v>0.40583373142415846</v>
      </c>
    </row>
    <row r="95" spans="3:23" ht="15.75" x14ac:dyDescent="0.25">
      <c r="C95" s="44">
        <v>77</v>
      </c>
      <c r="D95" s="45">
        <v>38.5</v>
      </c>
      <c r="E95" s="45">
        <f t="shared" si="6"/>
        <v>0.32341760666076153</v>
      </c>
      <c r="F95" s="46">
        <f t="shared" si="7"/>
        <v>-3.41218900997401E-2</v>
      </c>
      <c r="R95" s="44">
        <v>74</v>
      </c>
      <c r="S95" s="45">
        <v>37</v>
      </c>
      <c r="T95" s="45">
        <f t="shared" si="9"/>
        <v>0.3773354335821284</v>
      </c>
      <c r="U95" s="46">
        <f t="shared" si="11"/>
        <v>-3.685658097132264E-2</v>
      </c>
      <c r="V95" s="6">
        <f t="shared" si="10"/>
        <v>0.38694720719709241</v>
      </c>
      <c r="W95" s="64">
        <f t="shared" si="8"/>
        <v>0.38694720719709252</v>
      </c>
    </row>
    <row r="96" spans="3:23" ht="15.75" x14ac:dyDescent="0.25">
      <c r="C96" s="44">
        <v>78</v>
      </c>
      <c r="D96" s="45">
        <v>39</v>
      </c>
      <c r="E96" s="45">
        <f t="shared" si="6"/>
        <v>0.30635666161089148</v>
      </c>
      <c r="F96" s="46">
        <f t="shared" si="7"/>
        <v>-3.3209697104900092E-2</v>
      </c>
      <c r="R96" s="44">
        <v>75</v>
      </c>
      <c r="S96" s="45">
        <v>37.5</v>
      </c>
      <c r="T96" s="45">
        <f t="shared" si="9"/>
        <v>0.3589071430964671</v>
      </c>
      <c r="U96" s="46">
        <f t="shared" si="11"/>
        <v>-3.5945315621750788E-2</v>
      </c>
      <c r="V96" s="6">
        <f t="shared" si="10"/>
        <v>0.36851068297002598</v>
      </c>
      <c r="W96" s="64">
        <f t="shared" si="8"/>
        <v>0.36851068297002598</v>
      </c>
    </row>
    <row r="97" spans="3:23" ht="15.75" x14ac:dyDescent="0.25">
      <c r="C97" s="44">
        <v>79</v>
      </c>
      <c r="D97" s="45">
        <v>39.5</v>
      </c>
      <c r="E97" s="45">
        <f t="shared" si="6"/>
        <v>0.28975181305844144</v>
      </c>
      <c r="F97" s="46">
        <f t="shared" si="7"/>
        <v>-3.2297159735964226E-2</v>
      </c>
      <c r="R97" s="44">
        <v>76</v>
      </c>
      <c r="S97" s="45">
        <v>38</v>
      </c>
      <c r="T97" s="45">
        <f t="shared" si="9"/>
        <v>0.34093448528559173</v>
      </c>
      <c r="U97" s="46">
        <f t="shared" si="11"/>
        <v>-3.5033757249660361E-2</v>
      </c>
      <c r="V97" s="6">
        <f t="shared" si="10"/>
        <v>0.35052415874295983</v>
      </c>
      <c r="W97" s="64">
        <f t="shared" si="8"/>
        <v>0.35052415874295972</v>
      </c>
    </row>
    <row r="98" spans="3:23" ht="15.75" x14ac:dyDescent="0.25">
      <c r="C98" s="44">
        <v>80</v>
      </c>
      <c r="D98" s="45">
        <v>40</v>
      </c>
      <c r="E98" s="45">
        <f t="shared" si="6"/>
        <v>0.27360323319045932</v>
      </c>
      <c r="F98" s="46">
        <f t="shared" si="7"/>
        <v>-3.1384257829135509E-2</v>
      </c>
      <c r="R98" s="44">
        <v>77</v>
      </c>
      <c r="S98" s="45">
        <v>38.5</v>
      </c>
      <c r="T98" s="45">
        <f t="shared" si="9"/>
        <v>0.32341760666076153</v>
      </c>
      <c r="U98" s="46">
        <f t="shared" si="11"/>
        <v>-3.41218900997401E-2</v>
      </c>
      <c r="V98" s="6">
        <f t="shared" si="10"/>
        <v>0.3329876345158933</v>
      </c>
      <c r="W98" s="64">
        <f t="shared" si="8"/>
        <v>0.3329876345158933</v>
      </c>
    </row>
    <row r="99" spans="3:23" ht="15.75" x14ac:dyDescent="0.25">
      <c r="C99" s="44">
        <v>81</v>
      </c>
      <c r="D99" s="45">
        <v>40.5</v>
      </c>
      <c r="E99" s="45">
        <f t="shared" si="6"/>
        <v>0.25791110427589159</v>
      </c>
      <c r="F99" s="46">
        <f t="shared" si="7"/>
        <v>-3.0470969387159472E-2</v>
      </c>
      <c r="R99" s="44">
        <v>78</v>
      </c>
      <c r="S99" s="45">
        <v>39</v>
      </c>
      <c r="T99" s="45">
        <f t="shared" si="9"/>
        <v>0.30635666161089148</v>
      </c>
      <c r="U99" s="46">
        <f t="shared" si="11"/>
        <v>-3.3209697104900092E-2</v>
      </c>
      <c r="V99" s="6">
        <f t="shared" si="10"/>
        <v>0.31590111028882695</v>
      </c>
      <c r="W99" s="64">
        <f t="shared" si="8"/>
        <v>0.31590111028882761</v>
      </c>
    </row>
    <row r="100" spans="3:23" ht="15.75" x14ac:dyDescent="0.25">
      <c r="C100" s="44">
        <v>82</v>
      </c>
      <c r="D100" s="45">
        <v>41</v>
      </c>
      <c r="E100" s="45">
        <f t="shared" si="6"/>
        <v>0.24267561958231185</v>
      </c>
      <c r="F100" s="46">
        <f t="shared" si="7"/>
        <v>-2.9557270349210574E-2</v>
      </c>
      <c r="R100" s="44">
        <v>79</v>
      </c>
      <c r="S100" s="45">
        <v>39.5</v>
      </c>
      <c r="T100" s="45">
        <f t="shared" si="9"/>
        <v>0.28975181305844144</v>
      </c>
      <c r="U100" s="46">
        <f t="shared" si="11"/>
        <v>-3.2297159735964226E-2</v>
      </c>
      <c r="V100" s="6">
        <f t="shared" si="10"/>
        <v>0.29926458606176065</v>
      </c>
      <c r="W100" s="64">
        <f t="shared" si="8"/>
        <v>0.29926458606176043</v>
      </c>
    </row>
    <row r="101" spans="3:23" ht="15.75" x14ac:dyDescent="0.25">
      <c r="C101" s="44">
        <v>83</v>
      </c>
      <c r="D101" s="45">
        <v>41.5</v>
      </c>
      <c r="E101" s="45">
        <f t="shared" si="6"/>
        <v>0.22789698440770656</v>
      </c>
      <c r="F101" s="46">
        <f t="shared" si="7"/>
        <v>-2.8643134323389673E-2</v>
      </c>
      <c r="R101" s="44">
        <v>80</v>
      </c>
      <c r="S101" s="45">
        <v>40</v>
      </c>
      <c r="T101" s="45">
        <f t="shared" si="9"/>
        <v>0.27360323319045932</v>
      </c>
      <c r="U101" s="46">
        <f t="shared" si="11"/>
        <v>-3.1384257829135509E-2</v>
      </c>
      <c r="V101" s="6">
        <f t="shared" si="10"/>
        <v>0.28307806183469442</v>
      </c>
      <c r="W101" s="64">
        <f t="shared" si="8"/>
        <v>0.28307806183469442</v>
      </c>
    </row>
    <row r="102" spans="3:23" ht="15.75" x14ac:dyDescent="0.25">
      <c r="C102" s="44">
        <v>84</v>
      </c>
      <c r="D102" s="45">
        <v>42</v>
      </c>
      <c r="E102" s="45">
        <f t="shared" si="6"/>
        <v>0.21357541724601173</v>
      </c>
      <c r="F102" s="46">
        <f t="shared" si="7"/>
        <v>-2.7728532274277375E-2</v>
      </c>
      <c r="R102" s="44">
        <v>81</v>
      </c>
      <c r="S102" s="45">
        <v>40.5</v>
      </c>
      <c r="T102" s="45">
        <f t="shared" si="9"/>
        <v>0.25791110427589159</v>
      </c>
      <c r="U102" s="46">
        <f t="shared" si="11"/>
        <v>-3.0470969387159472E-2</v>
      </c>
      <c r="V102" s="6">
        <f t="shared" si="10"/>
        <v>0.26734153760762824</v>
      </c>
      <c r="W102" s="64">
        <f t="shared" si="8"/>
        <v>0.26734153760762869</v>
      </c>
    </row>
    <row r="103" spans="3:23" ht="15.75" x14ac:dyDescent="0.25">
      <c r="C103" s="44">
        <v>85</v>
      </c>
      <c r="D103" s="45">
        <v>42.5</v>
      </c>
      <c r="E103" s="45">
        <f t="shared" si="6"/>
        <v>0.19971115110887305</v>
      </c>
      <c r="F103" s="46">
        <f t="shared" si="7"/>
        <v>-2.681343215614038E-2</v>
      </c>
      <c r="R103" s="44">
        <v>82</v>
      </c>
      <c r="S103" s="45">
        <v>41</v>
      </c>
      <c r="T103" s="45">
        <f t="shared" si="9"/>
        <v>0.24267561958231185</v>
      </c>
      <c r="U103" s="46">
        <f t="shared" si="11"/>
        <v>-2.9557270349210574E-2</v>
      </c>
      <c r="V103" s="6">
        <f t="shared" si="10"/>
        <v>0.25205501338056169</v>
      </c>
      <c r="W103" s="64">
        <f t="shared" si="8"/>
        <v>0.25205501338056147</v>
      </c>
    </row>
    <row r="104" spans="3:23" ht="15.75" x14ac:dyDescent="0.25">
      <c r="C104" s="44">
        <v>86</v>
      </c>
      <c r="D104" s="45">
        <v>43</v>
      </c>
      <c r="E104" s="45">
        <f t="shared" si="6"/>
        <v>0.18630443503080285</v>
      </c>
      <c r="F104" s="46">
        <f t="shared" si="7"/>
        <v>-2.5897798480003859E-2</v>
      </c>
      <c r="R104" s="44">
        <v>83</v>
      </c>
      <c r="S104" s="45">
        <v>41.5</v>
      </c>
      <c r="T104" s="45">
        <f t="shared" si="9"/>
        <v>0.22789698440770656</v>
      </c>
      <c r="U104" s="46">
        <f t="shared" si="11"/>
        <v>-2.8643134323389673E-2</v>
      </c>
      <c r="V104" s="6">
        <f t="shared" si="10"/>
        <v>0.23721848915349564</v>
      </c>
      <c r="W104" s="64">
        <f t="shared" si="8"/>
        <v>0.23721848915349542</v>
      </c>
    </row>
    <row r="105" spans="3:23" ht="15.75" x14ac:dyDescent="0.25">
      <c r="C105" s="44">
        <v>87</v>
      </c>
      <c r="D105" s="45">
        <v>43.5</v>
      </c>
      <c r="E105" s="45">
        <f t="shared" si="6"/>
        <v>0.17335553579080093</v>
      </c>
      <c r="F105" s="46">
        <f t="shared" si="7"/>
        <v>-2.49815917997009E-2</v>
      </c>
      <c r="R105" s="44">
        <v>84</v>
      </c>
      <c r="S105" s="45">
        <v>42</v>
      </c>
      <c r="T105" s="45">
        <f t="shared" si="9"/>
        <v>0.21357541724601173</v>
      </c>
      <c r="U105" s="46">
        <f t="shared" si="11"/>
        <v>-2.7728532274277375E-2</v>
      </c>
      <c r="V105" s="6">
        <f t="shared" si="10"/>
        <v>0.2228319649264292</v>
      </c>
      <c r="W105" s="64">
        <f t="shared" si="8"/>
        <v>0.2228319649264292</v>
      </c>
    </row>
    <row r="106" spans="3:23" ht="15.75" x14ac:dyDescent="0.25">
      <c r="C106" s="44">
        <v>88</v>
      </c>
      <c r="D106" s="45">
        <v>44</v>
      </c>
      <c r="E106" s="45">
        <f t="shared" si="6"/>
        <v>0.16086473989095049</v>
      </c>
      <c r="F106" s="46">
        <f t="shared" si="7"/>
        <v>-2.4064768097935656E-2</v>
      </c>
      <c r="R106" s="44">
        <v>85</v>
      </c>
      <c r="S106" s="45">
        <v>42.5</v>
      </c>
      <c r="T106" s="45">
        <f t="shared" si="9"/>
        <v>0.19971115110887305</v>
      </c>
      <c r="U106" s="46">
        <f t="shared" si="11"/>
        <v>-2.681343215614038E-2</v>
      </c>
      <c r="V106" s="6">
        <f t="shared" si="10"/>
        <v>0.20889544069936306</v>
      </c>
      <c r="W106" s="64">
        <f t="shared" si="8"/>
        <v>0.20889544069936328</v>
      </c>
    </row>
    <row r="107" spans="3:23" ht="15.75" x14ac:dyDescent="0.25">
      <c r="C107" s="44">
        <v>89</v>
      </c>
      <c r="D107" s="45">
        <v>44.5</v>
      </c>
      <c r="E107" s="45">
        <f t="shared" si="6"/>
        <v>0.14883235584198265</v>
      </c>
      <c r="F107" s="46">
        <f t="shared" si="7"/>
        <v>-2.3147278047993842E-2</v>
      </c>
      <c r="R107" s="44">
        <v>86</v>
      </c>
      <c r="S107" s="45">
        <v>43</v>
      </c>
      <c r="T107" s="45">
        <f t="shared" si="9"/>
        <v>0.18630443503080285</v>
      </c>
      <c r="U107" s="46">
        <f t="shared" si="11"/>
        <v>-2.5897798480003859E-2</v>
      </c>
      <c r="V107" s="6">
        <f t="shared" si="10"/>
        <v>0.19540891647229652</v>
      </c>
      <c r="W107" s="64">
        <f t="shared" si="8"/>
        <v>0.19540891647229586</v>
      </c>
    </row>
    <row r="108" spans="3:23" ht="15.75" x14ac:dyDescent="0.25">
      <c r="C108" s="44">
        <v>90</v>
      </c>
      <c r="D108" s="45">
        <v>45</v>
      </c>
      <c r="E108" s="45">
        <f t="shared" si="6"/>
        <v>0.13725871681798574</v>
      </c>
      <c r="F108" s="46">
        <f t="shared" si="7"/>
        <v>-2.2229066119492033E-2</v>
      </c>
      <c r="R108" s="44">
        <v>87</v>
      </c>
      <c r="S108" s="45">
        <v>43.5</v>
      </c>
      <c r="T108" s="45">
        <f t="shared" si="9"/>
        <v>0.17335553579080093</v>
      </c>
      <c r="U108" s="46">
        <f t="shared" si="11"/>
        <v>-2.49815917997009E-2</v>
      </c>
      <c r="V108" s="6">
        <f t="shared" si="10"/>
        <v>0.18237239224523027</v>
      </c>
      <c r="W108" s="64">
        <f t="shared" si="8"/>
        <v>0.1823723922452305</v>
      </c>
    </row>
    <row r="109" spans="3:23" ht="15.75" x14ac:dyDescent="0.25">
      <c r="C109" s="44">
        <v>91</v>
      </c>
      <c r="D109" s="45">
        <v>45.5</v>
      </c>
      <c r="E109" s="45">
        <f t="shared" si="6"/>
        <v>0.12614418375823971</v>
      </c>
      <c r="F109" s="46">
        <f t="shared" si="7"/>
        <v>-2.1310069486739431E-2</v>
      </c>
      <c r="R109" s="44">
        <v>88</v>
      </c>
      <c r="S109" s="45">
        <v>44</v>
      </c>
      <c r="T109" s="45">
        <f t="shared" si="9"/>
        <v>0.16086473989095049</v>
      </c>
      <c r="U109" s="46">
        <f t="shared" si="11"/>
        <v>-2.4064768097935656E-2</v>
      </c>
      <c r="V109" s="6">
        <f t="shared" si="10"/>
        <v>0.16978586801816387</v>
      </c>
      <c r="W109" s="64">
        <f t="shared" si="8"/>
        <v>0.16978586801816453</v>
      </c>
    </row>
    <row r="110" spans="3:23" ht="15.75" x14ac:dyDescent="0.25">
      <c r="C110" s="44">
        <v>92</v>
      </c>
      <c r="D110" s="45">
        <v>46</v>
      </c>
      <c r="E110" s="45">
        <f t="shared" si="6"/>
        <v>0.11548914901486999</v>
      </c>
      <c r="F110" s="46">
        <f t="shared" si="7"/>
        <v>-2.0390216684810683E-2</v>
      </c>
      <c r="R110" s="44">
        <v>89</v>
      </c>
      <c r="S110" s="45">
        <v>44.5</v>
      </c>
      <c r="T110" s="45">
        <f t="shared" si="9"/>
        <v>0.14883235584198265</v>
      </c>
      <c r="U110" s="46">
        <f t="shared" si="11"/>
        <v>-2.3147278047993842E-2</v>
      </c>
      <c r="V110" s="6">
        <f t="shared" si="10"/>
        <v>0.15764934379109752</v>
      </c>
      <c r="W110" s="64">
        <f t="shared" si="8"/>
        <v>0.15764934379109796</v>
      </c>
    </row>
    <row r="111" spans="3:23" ht="15.75" x14ac:dyDescent="0.25">
      <c r="C111" s="44">
        <v>93</v>
      </c>
      <c r="D111" s="45">
        <v>46.5</v>
      </c>
      <c r="E111" s="45">
        <f t="shared" si="6"/>
        <v>0.10529404067246464</v>
      </c>
      <c r="F111" s="46">
        <f t="shared" si="7"/>
        <v>-1.9469425939684832E-2</v>
      </c>
      <c r="R111" s="44">
        <v>90</v>
      </c>
      <c r="S111" s="45">
        <v>45</v>
      </c>
      <c r="T111" s="45">
        <f t="shared" si="9"/>
        <v>0.13725871681798574</v>
      </c>
      <c r="U111" s="46">
        <f t="shared" si="11"/>
        <v>-2.2229066119492033E-2</v>
      </c>
      <c r="V111" s="6">
        <f t="shared" si="10"/>
        <v>0.14596281956403123</v>
      </c>
      <c r="W111" s="64">
        <f t="shared" si="8"/>
        <v>0.14596281956403123</v>
      </c>
    </row>
    <row r="112" spans="3:23" ht="15.75" x14ac:dyDescent="0.25">
      <c r="C112" s="44">
        <v>94</v>
      </c>
      <c r="D112" s="45">
        <v>47</v>
      </c>
      <c r="E112" s="45">
        <f t="shared" si="6"/>
        <v>9.5559327702622224E-2</v>
      </c>
      <c r="F112" s="46">
        <f t="shared" si="7"/>
        <v>-1.8547603072349806E-2</v>
      </c>
      <c r="R112" s="44">
        <v>91</v>
      </c>
      <c r="S112" s="45">
        <v>45.5</v>
      </c>
      <c r="T112" s="45">
        <f t="shared" si="9"/>
        <v>0.12614418375823971</v>
      </c>
      <c r="U112" s="46">
        <f t="shared" si="11"/>
        <v>-2.1310069486739431E-2</v>
      </c>
      <c r="V112" s="6">
        <f t="shared" si="10"/>
        <v>0.13472629533696479</v>
      </c>
      <c r="W112" s="64">
        <f t="shared" si="8"/>
        <v>0.13472629533696479</v>
      </c>
    </row>
    <row r="113" spans="3:23" ht="15.75" x14ac:dyDescent="0.25">
      <c r="C113" s="44">
        <v>95</v>
      </c>
      <c r="D113" s="45">
        <v>47.5</v>
      </c>
      <c r="E113" s="45">
        <f t="shared" si="6"/>
        <v>8.6285526166447316E-2</v>
      </c>
      <c r="F113" s="46">
        <f t="shared" si="7"/>
        <v>-1.7624638838830441E-2</v>
      </c>
      <c r="R113" s="44">
        <v>92</v>
      </c>
      <c r="S113" s="45">
        <v>46</v>
      </c>
      <c r="T113" s="45">
        <f t="shared" si="9"/>
        <v>0.11548914901486999</v>
      </c>
      <c r="U113" s="46">
        <f t="shared" si="11"/>
        <v>-2.0390216684810683E-2</v>
      </c>
      <c r="V113" s="6">
        <f t="shared" si="10"/>
        <v>0.12393977110989862</v>
      </c>
      <c r="W113" s="64">
        <f t="shared" si="8"/>
        <v>0.12393977110989907</v>
      </c>
    </row>
    <row r="114" spans="3:23" ht="15.75" x14ac:dyDescent="0.25">
      <c r="C114" s="44">
        <v>96</v>
      </c>
      <c r="D114" s="45">
        <v>48</v>
      </c>
      <c r="E114" s="45">
        <f t="shared" si="6"/>
        <v>7.7473206747032092E-2</v>
      </c>
      <c r="F114" s="46">
        <f t="shared" si="7"/>
        <v>-1.6700405512720808E-2</v>
      </c>
      <c r="R114" s="44">
        <v>93</v>
      </c>
      <c r="S114" s="45">
        <v>46.5</v>
      </c>
      <c r="T114" s="45">
        <f t="shared" si="9"/>
        <v>0.10529404067246464</v>
      </c>
      <c r="U114" s="46">
        <f t="shared" si="11"/>
        <v>-1.9469425939684832E-2</v>
      </c>
      <c r="V114" s="6">
        <f t="shared" si="10"/>
        <v>0.1136032468828323</v>
      </c>
      <c r="W114" s="64">
        <f t="shared" si="8"/>
        <v>0.11360324688283141</v>
      </c>
    </row>
    <row r="115" spans="3:23" ht="15.75" x14ac:dyDescent="0.25">
      <c r="C115" s="44">
        <v>97</v>
      </c>
      <c r="D115" s="45">
        <v>48.5</v>
      </c>
      <c r="E115" s="45">
        <f t="shared" si="6"/>
        <v>6.9123003990671686E-2</v>
      </c>
      <c r="F115" s="46">
        <f t="shared" si="7"/>
        <v>-1.5774752434393954E-2</v>
      </c>
      <c r="R115" s="44">
        <v>94</v>
      </c>
      <c r="S115" s="45">
        <v>47</v>
      </c>
      <c r="T115" s="45">
        <f t="shared" si="9"/>
        <v>9.5559327702622224E-2</v>
      </c>
      <c r="U115" s="46">
        <f t="shared" si="11"/>
        <v>-1.8547603072349806E-2</v>
      </c>
      <c r="V115" s="6">
        <f t="shared" si="10"/>
        <v>0.10371672265576604</v>
      </c>
      <c r="W115" s="64">
        <f t="shared" si="8"/>
        <v>0.10371672265576626</v>
      </c>
    </row>
    <row r="116" spans="3:23" ht="15.75" x14ac:dyDescent="0.25">
      <c r="C116" s="44">
        <v>98</v>
      </c>
      <c r="D116" s="45">
        <v>49</v>
      </c>
      <c r="E116" s="45">
        <f t="shared" si="6"/>
        <v>6.1235627773474709E-2</v>
      </c>
      <c r="F116" s="46">
        <f t="shared" si="7"/>
        <v>-1.4847500125762213E-2</v>
      </c>
      <c r="R116" s="44">
        <v>95</v>
      </c>
      <c r="S116" s="45">
        <v>47.5</v>
      </c>
      <c r="T116" s="45">
        <f t="shared" si="9"/>
        <v>8.6285526166447316E-2</v>
      </c>
      <c r="U116" s="46">
        <f t="shared" si="11"/>
        <v>-1.7624638838830441E-2</v>
      </c>
      <c r="V116" s="6">
        <f t="shared" si="10"/>
        <v>9.4280198428699613E-2</v>
      </c>
      <c r="W116" s="64">
        <f t="shared" si="8"/>
        <v>9.4280198428699613E-2</v>
      </c>
    </row>
    <row r="117" spans="3:23" ht="15.75" x14ac:dyDescent="0.25">
      <c r="C117" s="44">
        <v>99</v>
      </c>
      <c r="D117" s="45">
        <v>49.5</v>
      </c>
      <c r="E117" s="45">
        <f t="shared" si="6"/>
        <v>5.3811877710593606E-2</v>
      </c>
      <c r="F117" s="46">
        <f t="shared" si="7"/>
        <v>-1.3918432374306273E-2</v>
      </c>
      <c r="R117" s="44">
        <v>96</v>
      </c>
      <c r="S117" s="45">
        <v>48</v>
      </c>
      <c r="T117" s="45">
        <f t="shared" si="9"/>
        <v>7.7473206747032092E-2</v>
      </c>
      <c r="U117" s="46">
        <f t="shared" si="11"/>
        <v>-1.6700405512720808E-2</v>
      </c>
      <c r="V117" s="6">
        <f t="shared" si="10"/>
        <v>8.5293674201633474E-2</v>
      </c>
      <c r="W117" s="64">
        <f t="shared" si="8"/>
        <v>8.5293674201633696E-2</v>
      </c>
    </row>
    <row r="118" spans="3:23" ht="15.75" x14ac:dyDescent="0.25">
      <c r="C118" s="44">
        <v>100</v>
      </c>
      <c r="D118" s="45">
        <v>50</v>
      </c>
      <c r="E118" s="45">
        <f t="shared" si="6"/>
        <v>4.6852661523440468E-2</v>
      </c>
      <c r="F118" s="46">
        <f t="shared" si="7"/>
        <v>-1.2987285377798767E-2</v>
      </c>
      <c r="R118" s="44">
        <v>97</v>
      </c>
      <c r="S118" s="45">
        <v>48.5</v>
      </c>
      <c r="T118" s="45">
        <f t="shared" si="9"/>
        <v>6.9123003990671686E-2</v>
      </c>
      <c r="U118" s="46">
        <f t="shared" si="11"/>
        <v>-1.5774752434393954E-2</v>
      </c>
      <c r="V118" s="6">
        <f t="shared" si="10"/>
        <v>7.6757149974567174E-2</v>
      </c>
      <c r="W118" s="64">
        <f t="shared" si="8"/>
        <v>7.6757149974567174E-2</v>
      </c>
    </row>
    <row r="119" spans="3:23" ht="15.75" x14ac:dyDescent="0.25">
      <c r="C119" s="44">
        <v>101</v>
      </c>
      <c r="D119" s="45">
        <v>50.5</v>
      </c>
      <c r="E119" s="45">
        <f t="shared" si="6"/>
        <v>4.0359018834541086E-2</v>
      </c>
      <c r="F119" s="46">
        <f t="shared" si="7"/>
        <v>-1.2053732525833975E-2</v>
      </c>
      <c r="R119" s="44">
        <v>98</v>
      </c>
      <c r="S119" s="45">
        <v>49</v>
      </c>
      <c r="T119" s="45">
        <f t="shared" si="9"/>
        <v>6.1235627773474709E-2</v>
      </c>
      <c r="U119" s="46">
        <f t="shared" si="11"/>
        <v>-1.4847500125762213E-2</v>
      </c>
      <c r="V119" s="6">
        <f t="shared" si="10"/>
        <v>6.8670625747500491E-2</v>
      </c>
      <c r="W119" s="64">
        <f t="shared" si="8"/>
        <v>6.8670625747500491E-2</v>
      </c>
    </row>
    <row r="120" spans="3:23" ht="15.75" x14ac:dyDescent="0.25">
      <c r="C120" s="44">
        <v>102</v>
      </c>
      <c r="D120" s="45">
        <v>51</v>
      </c>
      <c r="E120" s="45">
        <f t="shared" si="6"/>
        <v>3.43321525716241E-2</v>
      </c>
      <c r="F120" s="46">
        <f t="shared" si="7"/>
        <v>-1.1117362513557195E-2</v>
      </c>
      <c r="R120" s="44">
        <v>99</v>
      </c>
      <c r="S120" s="45">
        <v>49.5</v>
      </c>
      <c r="T120" s="45">
        <f t="shared" si="9"/>
        <v>5.3811877710593606E-2</v>
      </c>
      <c r="U120" s="46">
        <f t="shared" si="11"/>
        <v>-1.3918432374306273E-2</v>
      </c>
      <c r="V120" s="6">
        <f t="shared" si="10"/>
        <v>6.1034101520434536E-2</v>
      </c>
      <c r="W120" s="64">
        <f t="shared" si="8"/>
        <v>6.103410152043498E-2</v>
      </c>
    </row>
    <row r="121" spans="3:23" ht="15.75" x14ac:dyDescent="0.25">
      <c r="C121" s="44">
        <v>103</v>
      </c>
      <c r="D121" s="45">
        <v>51.5</v>
      </c>
      <c r="E121" s="45">
        <f t="shared" si="6"/>
        <v>2.8773471314845502E-2</v>
      </c>
      <c r="F121" s="46">
        <f t="shared" si="7"/>
        <v>-1.01776469153456E-2</v>
      </c>
      <c r="R121" s="44">
        <v>100</v>
      </c>
      <c r="S121" s="45">
        <v>50</v>
      </c>
      <c r="T121" s="45">
        <f t="shared" si="9"/>
        <v>4.6852661523440468E-2</v>
      </c>
      <c r="U121" s="46">
        <f t="shared" si="11"/>
        <v>-1.2987285377798767E-2</v>
      </c>
      <c r="V121" s="6">
        <f t="shared" si="10"/>
        <v>5.3847577293367976E-2</v>
      </c>
      <c r="W121" s="64">
        <f t="shared" si="8"/>
        <v>5.3847577293367532E-2</v>
      </c>
    </row>
    <row r="122" spans="3:23" ht="15.75" x14ac:dyDescent="0.25">
      <c r="C122" s="44">
        <v>104</v>
      </c>
      <c r="D122" s="45">
        <v>52</v>
      </c>
      <c r="E122" s="45">
        <f t="shared" si="6"/>
        <v>2.3684647857172704E-2</v>
      </c>
      <c r="F122" s="46">
        <f t="shared" si="7"/>
        <v>-9.2338904198513046E-3</v>
      </c>
      <c r="R122" s="44">
        <v>101</v>
      </c>
      <c r="S122" s="45">
        <v>50.5</v>
      </c>
      <c r="T122" s="45">
        <f t="shared" si="9"/>
        <v>4.0359018834541086E-2</v>
      </c>
      <c r="U122" s="46">
        <f t="shared" si="11"/>
        <v>-1.2053732525833975E-2</v>
      </c>
      <c r="V122" s="6">
        <f t="shared" si="10"/>
        <v>4.7111053066302144E-2</v>
      </c>
      <c r="W122" s="64">
        <f t="shared" si="8"/>
        <v>4.71110530663017E-2</v>
      </c>
    </row>
    <row r="123" spans="3:23" ht="15.75" x14ac:dyDescent="0.25">
      <c r="C123" s="44">
        <v>105</v>
      </c>
      <c r="D123" s="45">
        <v>52.5</v>
      </c>
      <c r="E123" s="45">
        <f t="shared" si="6"/>
        <v>1.9067702647247053E-2</v>
      </c>
      <c r="F123" s="46">
        <f t="shared" si="7"/>
        <v>-8.2851511470877458E-3</v>
      </c>
      <c r="R123" s="44">
        <v>102</v>
      </c>
      <c r="S123" s="45">
        <v>51</v>
      </c>
      <c r="T123" s="45">
        <f t="shared" si="9"/>
        <v>3.43321525716241E-2</v>
      </c>
      <c r="U123" s="46">
        <f t="shared" si="11"/>
        <v>-1.1117362513557195E-2</v>
      </c>
      <c r="V123" s="6">
        <f t="shared" si="10"/>
        <v>4.0824528839235263E-2</v>
      </c>
      <c r="W123" s="64">
        <f t="shared" si="8"/>
        <v>4.0824528839235263E-2</v>
      </c>
    </row>
    <row r="124" spans="3:23" ht="15.75" x14ac:dyDescent="0.25">
      <c r="C124" s="44">
        <v>106</v>
      </c>
      <c r="D124" s="45">
        <v>53</v>
      </c>
      <c r="E124" s="45">
        <f t="shared" si="6"/>
        <v>1.4925127073703181E-2</v>
      </c>
      <c r="F124" s="46">
        <f t="shared" si="7"/>
        <v>-7.3301062383386677E-3</v>
      </c>
      <c r="R124" s="44">
        <v>103</v>
      </c>
      <c r="S124" s="45">
        <v>51.5</v>
      </c>
      <c r="T124" s="45">
        <f t="shared" si="9"/>
        <v>2.8773471314845502E-2</v>
      </c>
      <c r="U124" s="46">
        <f t="shared" si="11"/>
        <v>-1.01776469153456E-2</v>
      </c>
      <c r="V124" s="6">
        <f t="shared" si="10"/>
        <v>3.498800461216911E-2</v>
      </c>
      <c r="W124" s="64">
        <f t="shared" si="8"/>
        <v>3.4988004612169554E-2</v>
      </c>
    </row>
    <row r="125" spans="3:23" ht="15.75" x14ac:dyDescent="0.25">
      <c r="C125" s="44">
        <v>107</v>
      </c>
      <c r="D125" s="45">
        <v>53.5</v>
      </c>
      <c r="E125" s="45">
        <f t="shared" si="6"/>
        <v>1.1260073954533847E-2</v>
      </c>
      <c r="F125" s="46">
        <f t="shared" si="7"/>
        <v>-6.3668097377196564E-3</v>
      </c>
      <c r="R125" s="44">
        <v>104</v>
      </c>
      <c r="S125" s="45">
        <v>52</v>
      </c>
      <c r="T125" s="45">
        <f t="shared" si="9"/>
        <v>2.3684647857172704E-2</v>
      </c>
      <c r="U125" s="46">
        <f t="shared" si="11"/>
        <v>-9.2338904198513046E-3</v>
      </c>
      <c r="V125" s="6">
        <f t="shared" si="10"/>
        <v>2.9601480385102796E-2</v>
      </c>
      <c r="W125" s="64">
        <f t="shared" si="8"/>
        <v>2.9601480385101908E-2</v>
      </c>
    </row>
    <row r="126" spans="3:23" ht="15.75" x14ac:dyDescent="0.25">
      <c r="C126" s="44">
        <v>108</v>
      </c>
      <c r="D126" s="45">
        <v>54</v>
      </c>
      <c r="E126" s="45">
        <f t="shared" si="6"/>
        <v>8.0766690856740181E-3</v>
      </c>
      <c r="F126" s="46">
        <f t="shared" si="7"/>
        <v>-5.3922174203593146E-3</v>
      </c>
      <c r="R126" s="44">
        <v>105</v>
      </c>
      <c r="S126" s="45">
        <v>52.5</v>
      </c>
      <c r="T126" s="45">
        <f t="shared" si="9"/>
        <v>1.9067702647247053E-2</v>
      </c>
      <c r="U126" s="46">
        <f t="shared" si="11"/>
        <v>-8.2851511470877458E-3</v>
      </c>
      <c r="V126" s="6">
        <f t="shared" si="10"/>
        <v>2.4664956158036322E-2</v>
      </c>
      <c r="W126" s="64">
        <f t="shared" si="8"/>
        <v>2.4664956158036322E-2</v>
      </c>
    </row>
    <row r="127" spans="3:23" ht="15.75" x14ac:dyDescent="0.25">
      <c r="C127" s="44">
        <v>109</v>
      </c>
      <c r="D127" s="45">
        <v>54.5</v>
      </c>
      <c r="E127" s="45">
        <f t="shared" si="6"/>
        <v>5.3805603754943608E-3</v>
      </c>
      <c r="F127" s="46">
        <f t="shared" si="7"/>
        <v>-4.4011381882167371E-3</v>
      </c>
      <c r="R127" s="44">
        <v>106</v>
      </c>
      <c r="S127" s="45">
        <v>53</v>
      </c>
      <c r="T127" s="45">
        <f t="shared" si="9"/>
        <v>1.4925127073703181E-2</v>
      </c>
      <c r="U127" s="46">
        <f t="shared" si="11"/>
        <v>-7.3301062383386677E-3</v>
      </c>
      <c r="V127" s="6">
        <f t="shared" si="10"/>
        <v>2.0178431930970131E-2</v>
      </c>
      <c r="W127" s="64">
        <f t="shared" si="8"/>
        <v>2.0178431930970575E-2</v>
      </c>
    </row>
    <row r="128" spans="3:23" ht="15.75" x14ac:dyDescent="0.25">
      <c r="C128" s="44">
        <v>110</v>
      </c>
      <c r="D128" s="45">
        <v>55</v>
      </c>
      <c r="E128" s="45">
        <f t="shared" si="6"/>
        <v>3.1799912813859923E-3</v>
      </c>
      <c r="F128" s="46">
        <f t="shared" si="7"/>
        <v>-3.3834846849054262E-3</v>
      </c>
      <c r="R128" s="44">
        <v>107</v>
      </c>
      <c r="S128" s="45">
        <v>53.5</v>
      </c>
      <c r="T128" s="45">
        <f t="shared" si="9"/>
        <v>1.1260073954533847E-2</v>
      </c>
      <c r="U128" s="46">
        <f t="shared" si="11"/>
        <v>-6.3668097377196564E-3</v>
      </c>
      <c r="V128" s="6">
        <f t="shared" si="10"/>
        <v>1.6141907703903779E-2</v>
      </c>
      <c r="W128" s="64">
        <f t="shared" si="8"/>
        <v>1.6141907703904224E-2</v>
      </c>
    </row>
    <row r="129" spans="2:23" ht="16.5" thickBot="1" x14ac:dyDescent="0.3">
      <c r="C129" s="44">
        <v>111</v>
      </c>
      <c r="D129" s="45">
        <v>55.5</v>
      </c>
      <c r="E129" s="45">
        <f t="shared" si="6"/>
        <v>1.4882489389332792E-3</v>
      </c>
      <c r="F129" s="46">
        <f t="shared" si="7"/>
        <v>-2.3146697777782052E-3</v>
      </c>
      <c r="R129" s="44">
        <v>108</v>
      </c>
      <c r="S129" s="45">
        <v>54</v>
      </c>
      <c r="T129" s="45">
        <f t="shared" si="9"/>
        <v>8.0766690856740181E-3</v>
      </c>
      <c r="U129" s="46">
        <f t="shared" si="11"/>
        <v>-5.3922174203593146E-3</v>
      </c>
      <c r="V129" s="6">
        <f t="shared" si="10"/>
        <v>1.2555383476837711E-2</v>
      </c>
      <c r="W129" s="64">
        <f t="shared" si="8"/>
        <v>1.2555383476837711E-2</v>
      </c>
    </row>
    <row r="130" spans="2:23" ht="19.5" thickBot="1" x14ac:dyDescent="0.35">
      <c r="C130" s="47">
        <v>112</v>
      </c>
      <c r="D130" s="48">
        <v>56</v>
      </c>
      <c r="E130" s="48">
        <f t="shared" si="6"/>
        <v>3.3091405004417656E-4</v>
      </c>
      <c r="F130" s="49">
        <f t="shared" si="7"/>
        <v>-1.0914625876130778E-3</v>
      </c>
      <c r="R130" s="44">
        <v>109</v>
      </c>
      <c r="S130" s="45">
        <v>54.5</v>
      </c>
      <c r="T130" s="45">
        <f t="shared" si="9"/>
        <v>5.3805603754943608E-3</v>
      </c>
      <c r="U130" s="46">
        <f t="shared" si="11"/>
        <v>-4.4011381882167371E-3</v>
      </c>
      <c r="V130" s="6">
        <f t="shared" si="10"/>
        <v>9.4188592497710388E-3</v>
      </c>
      <c r="W130" s="64">
        <f t="shared" si="8"/>
        <v>9.4188592497710388E-3</v>
      </c>
    </row>
    <row r="131" spans="2:23" ht="15.75" x14ac:dyDescent="0.25">
      <c r="C131" s="50">
        <v>113</v>
      </c>
      <c r="D131" s="51">
        <v>56.5</v>
      </c>
      <c r="E131" s="51">
        <f t="shared" si="6"/>
        <v>-2.1481724376236236E-4</v>
      </c>
      <c r="F131" s="52"/>
      <c r="R131" s="44">
        <v>110</v>
      </c>
      <c r="S131" s="45">
        <v>55</v>
      </c>
      <c r="T131" s="45">
        <f t="shared" si="9"/>
        <v>3.1799912813859923E-3</v>
      </c>
      <c r="U131" s="46">
        <f t="shared" si="11"/>
        <v>-3.3834846849054262E-3</v>
      </c>
      <c r="V131" s="6">
        <f t="shared" si="10"/>
        <v>6.7323350227050938E-3</v>
      </c>
      <c r="W131" s="64">
        <f t="shared" si="8"/>
        <v>6.7323350227055379E-3</v>
      </c>
    </row>
    <row r="132" spans="2:23" ht="16.5" thickBot="1" x14ac:dyDescent="0.3">
      <c r="B132" s="1"/>
      <c r="C132" s="45">
        <v>114</v>
      </c>
      <c r="D132" s="45">
        <v>57</v>
      </c>
      <c r="E132" s="51"/>
      <c r="F132" s="52"/>
      <c r="R132" s="44">
        <v>111</v>
      </c>
      <c r="S132" s="45">
        <v>55.5</v>
      </c>
      <c r="T132" s="45">
        <f t="shared" si="9"/>
        <v>1.4882489389332792E-3</v>
      </c>
      <c r="U132" s="46">
        <f t="shared" si="11"/>
        <v>-2.3146697777782052E-3</v>
      </c>
      <c r="V132" s="6">
        <f t="shared" si="10"/>
        <v>4.495810795638544E-3</v>
      </c>
      <c r="W132" s="64">
        <f t="shared" si="8"/>
        <v>4.4958107956376558E-3</v>
      </c>
    </row>
    <row r="133" spans="2:23" ht="19.5" thickBot="1" x14ac:dyDescent="0.35">
      <c r="B133" s="1"/>
      <c r="C133" s="45">
        <v>115</v>
      </c>
      <c r="D133" s="45">
        <v>57.5</v>
      </c>
      <c r="E133" s="53"/>
      <c r="F133" s="52"/>
      <c r="R133" s="47">
        <v>112</v>
      </c>
      <c r="S133" s="48">
        <v>56</v>
      </c>
      <c r="T133" s="48">
        <f t="shared" si="9"/>
        <v>3.3091405004417656E-4</v>
      </c>
      <c r="U133" s="49">
        <f t="shared" si="11"/>
        <v>-1.0914625876130778E-3</v>
      </c>
      <c r="V133" s="6">
        <f t="shared" si="10"/>
        <v>2.7092865685722778E-3</v>
      </c>
      <c r="W133" s="65">
        <f t="shared" si="8"/>
        <v>2.7092865685722778E-3</v>
      </c>
    </row>
    <row r="134" spans="2:23" ht="15.75" x14ac:dyDescent="0.25">
      <c r="B134" s="1"/>
      <c r="C134" s="45">
        <v>116</v>
      </c>
      <c r="D134" s="45">
        <v>58</v>
      </c>
      <c r="E134" s="53"/>
      <c r="F134" s="53"/>
    </row>
    <row r="135" spans="2:23" ht="15.75" x14ac:dyDescent="0.25">
      <c r="B135" s="1"/>
      <c r="C135" s="45">
        <v>117</v>
      </c>
      <c r="D135" s="45">
        <v>58.5</v>
      </c>
      <c r="E135" s="54"/>
      <c r="F135" s="54"/>
    </row>
    <row r="136" spans="2:23" ht="15.75" x14ac:dyDescent="0.25">
      <c r="B136" s="1"/>
      <c r="C136" s="45">
        <v>118</v>
      </c>
      <c r="D136" s="45">
        <v>59</v>
      </c>
      <c r="E136" s="54"/>
      <c r="F136" s="54"/>
    </row>
    <row r="137" spans="2:23" ht="15.75" x14ac:dyDescent="0.25">
      <c r="B137" s="1"/>
      <c r="C137" s="45">
        <v>119</v>
      </c>
      <c r="D137" s="45">
        <v>59.5</v>
      </c>
      <c r="E137" s="54"/>
      <c r="F137" s="54"/>
    </row>
    <row r="138" spans="2:23" ht="15.75" x14ac:dyDescent="0.25">
      <c r="B138" s="1"/>
      <c r="C138" s="45">
        <v>120</v>
      </c>
      <c r="D138" s="45">
        <v>60</v>
      </c>
      <c r="E138" s="54"/>
      <c r="F138" s="54"/>
    </row>
    <row r="139" spans="2:23" x14ac:dyDescent="0.25">
      <c r="B139" s="1"/>
      <c r="C139" s="1"/>
      <c r="I139" s="1"/>
    </row>
    <row r="140" spans="2:23" x14ac:dyDescent="0.25">
      <c r="B140" s="1"/>
      <c r="C140" s="1"/>
    </row>
  </sheetData>
  <mergeCells count="1">
    <mergeCell ref="T3:W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2020-08-18T18:16:58Z</dcterms:created>
  <dcterms:modified xsi:type="dcterms:W3CDTF">2020-08-18T20:29:32Z</dcterms:modified>
</cp:coreProperties>
</file>