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13_ncr:1_{C600D5D5-C353-466B-AACA-D84605E7F502}" xr6:coauthVersionLast="44" xr6:coauthVersionMax="44" xr10:uidLastSave="{00000000-0000-0000-0000-000000000000}"/>
  <bookViews>
    <workbookView xWindow="-120" yWindow="-120" windowWidth="29040" windowHeight="15840" xr2:uid="{8D33E23F-F909-433A-856B-CB7FD8EC5B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E21" i="1"/>
  <c r="K17" i="1"/>
  <c r="K11" i="1" l="1" a="1"/>
  <c r="K11" i="1" s="1"/>
  <c r="L12" i="1" l="1"/>
  <c r="K12" i="1"/>
  <c r="L11" i="1"/>
  <c r="E54" i="1"/>
  <c r="E53" i="1"/>
  <c r="E52" i="1"/>
  <c r="E51" i="1"/>
  <c r="D51" i="1"/>
  <c r="D52" i="1"/>
  <c r="D53" i="1"/>
  <c r="D54" i="1"/>
  <c r="C51" i="1"/>
  <c r="C52" i="1"/>
  <c r="C53" i="1"/>
  <c r="C54" i="1"/>
  <c r="C50" i="1"/>
  <c r="C57" i="1" s="1" a="1"/>
  <c r="C57" i="1" s="1"/>
  <c r="D50" i="1"/>
  <c r="E50" i="1"/>
  <c r="D36" i="1" a="1"/>
  <c r="E36" i="1" s="1"/>
  <c r="C29" i="1"/>
  <c r="C30" i="1"/>
  <c r="C28" i="1"/>
  <c r="G60" i="1" l="1"/>
  <c r="F58" i="1"/>
  <c r="F57" i="1"/>
  <c r="C61" i="1"/>
  <c r="D60" i="1"/>
  <c r="G57" i="1"/>
  <c r="F59" i="1"/>
  <c r="G61" i="1"/>
  <c r="C58" i="1"/>
  <c r="G59" i="1"/>
  <c r="E57" i="1"/>
  <c r="D58" i="1"/>
  <c r="D57" i="1"/>
  <c r="E61" i="1"/>
  <c r="C59" i="1"/>
  <c r="G58" i="1"/>
  <c r="E58" i="1"/>
  <c r="F60" i="1"/>
  <c r="E60" i="1"/>
  <c r="C60" i="1"/>
  <c r="E59" i="1"/>
  <c r="D63" i="1" a="1"/>
  <c r="D59" i="1"/>
  <c r="F61" i="1"/>
  <c r="D61" i="1"/>
  <c r="F38" i="1"/>
  <c r="D36" i="1"/>
  <c r="E38" i="1"/>
  <c r="F36" i="1"/>
  <c r="D38" i="1"/>
  <c r="F37" i="1"/>
  <c r="E37" i="1"/>
  <c r="D37" i="1"/>
  <c r="D63" i="1" l="1"/>
  <c r="D67" i="1"/>
  <c r="D65" i="1"/>
  <c r="D64" i="1"/>
  <c r="D66" i="1"/>
  <c r="E41" i="1" a="1"/>
  <c r="F17" i="1" a="1"/>
  <c r="F17" i="1" s="1"/>
  <c r="F18" i="1" l="1"/>
  <c r="E41" i="1"/>
  <c r="J37" i="1" s="1"/>
  <c r="E43" i="1"/>
  <c r="E42" i="1"/>
  <c r="J62" i="1"/>
</calcChain>
</file>

<file path=xl/sharedStrings.xml><?xml version="1.0" encoding="utf-8"?>
<sst xmlns="http://schemas.openxmlformats.org/spreadsheetml/2006/main" count="41" uniqueCount="31">
  <si>
    <t>A - Linear</t>
  </si>
  <si>
    <t>B - Quadrática</t>
  </si>
  <si>
    <t>C - polinomial (4)</t>
  </si>
  <si>
    <t>A-</t>
  </si>
  <si>
    <t>a0</t>
  </si>
  <si>
    <t>a1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</si>
  <si>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</t>
    </r>
  </si>
  <si>
    <t>A0 =</t>
  </si>
  <si>
    <t>A1 =</t>
  </si>
  <si>
    <t>B-</t>
  </si>
  <si>
    <t>a2</t>
  </si>
  <si>
    <r>
      <t>B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</si>
  <si>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t>a0=</t>
  </si>
  <si>
    <t>a1=</t>
  </si>
  <si>
    <t>a2=</t>
  </si>
  <si>
    <t>C-</t>
  </si>
  <si>
    <t>a3</t>
  </si>
  <si>
    <t>a4</t>
  </si>
  <si>
    <t xml:space="preserve">V = </t>
  </si>
  <si>
    <t xml:space="preserve">T = </t>
  </si>
  <si>
    <t xml:space="preserve">A2 = </t>
  </si>
  <si>
    <t xml:space="preserve">A3 = </t>
  </si>
  <si>
    <t>A4 =</t>
  </si>
  <si>
    <t>IGOR EIKI FERREIRA KUBOTA</t>
  </si>
  <si>
    <t>19.02466-5</t>
  </si>
  <si>
    <t>Os Resultados são semelhante, entretanto o metodo polinomial é mais preciso.</t>
  </si>
  <si>
    <t xml:space="preserve">T  = </t>
  </si>
  <si>
    <t>y = ax + b</t>
  </si>
  <si>
    <t>*</t>
  </si>
  <si>
    <t xml:space="preserve">y = </t>
  </si>
  <si>
    <t>delt  = Y(X+FI)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</si>
</sst>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4" borderId="3" xfId="0" applyFill="1" applyBorder="1"/>
    <xf numFmtId="0" fontId="0" fillId="4" borderId="8" xfId="0" applyFill="1" applyBorder="1"/>
    <xf numFmtId="0" fontId="0" fillId="0" borderId="0" xfId="0" applyBorder="1"/>
    <xf numFmtId="0" fontId="0" fillId="3" borderId="1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1" xfId="0" applyFill="1" applyBorder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1" fillId="2" borderId="0" xfId="0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584638</xdr:colOff>
      <xdr:row>48</xdr:row>
      <xdr:rowOff>183931</xdr:rowOff>
    </xdr:from>
    <xdr:to>
      <xdr:col>7</xdr:col>
      <xdr:colOff>26276</xdr:colOff>
      <xdr:row>54</xdr:row>
      <xdr:rowOff>26275</xdr:rowOff>
    </xdr:to>
    <xdr:sp macro="" textlink="">
      <xdr:nvSpPr>
        <xdr:cNvPr id="2" name="Colchete Duplo 1">
          <a:extLst>
            <a:ext uri="{FF2B5EF4-FFF2-40B4-BE49-F238E27FC236}">
              <a16:creationId xmlns:a16="http://schemas.microsoft.com/office/drawing/2014/main" id="{C037F856-6120-4700-8834-165510B6640C}"/>
            </a:ext>
          </a:extLst>
        </xdr:cNvPr>
        <xdr:cNvSpPr/>
      </xdr:nvSpPr>
      <xdr:spPr>
        <a:xfrm>
          <a:off x="1195552" y="9577552"/>
          <a:ext cx="3113690" cy="985344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546538</xdr:colOff>
      <xdr:row>48</xdr:row>
      <xdr:rowOff>178676</xdr:rowOff>
    </xdr:from>
    <xdr:to>
      <xdr:col>9</xdr:col>
      <xdr:colOff>52552</xdr:colOff>
      <xdr:row>54</xdr:row>
      <xdr:rowOff>21020</xdr:rowOff>
    </xdr:to>
    <xdr:sp macro="" textlink="">
      <xdr:nvSpPr>
        <xdr:cNvPr id="3" name="Colchete Duplo 2">
          <a:extLst>
            <a:ext uri="{FF2B5EF4-FFF2-40B4-BE49-F238E27FC236}">
              <a16:creationId xmlns:a16="http://schemas.microsoft.com/office/drawing/2014/main" id="{8638B6F5-B0A5-4C32-AC91-DA93DC8005BD}"/>
            </a:ext>
          </a:extLst>
        </xdr:cNvPr>
        <xdr:cNvSpPr/>
      </xdr:nvSpPr>
      <xdr:spPr>
        <a:xfrm>
          <a:off x="4829504" y="9572297"/>
          <a:ext cx="727841" cy="985344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592521</xdr:colOff>
      <xdr:row>49</xdr:row>
      <xdr:rowOff>14452</xdr:rowOff>
    </xdr:from>
    <xdr:to>
      <xdr:col>11</xdr:col>
      <xdr:colOff>32844</xdr:colOff>
      <xdr:row>54</xdr:row>
      <xdr:rowOff>47296</xdr:rowOff>
    </xdr:to>
    <xdr:sp macro="" textlink="">
      <xdr:nvSpPr>
        <xdr:cNvPr id="4" name="Colchete Duplo 3">
          <a:extLst>
            <a:ext uri="{FF2B5EF4-FFF2-40B4-BE49-F238E27FC236}">
              <a16:creationId xmlns:a16="http://schemas.microsoft.com/office/drawing/2014/main" id="{4324E4F3-2BBE-4213-A51B-547FB2D38468}"/>
            </a:ext>
          </a:extLst>
        </xdr:cNvPr>
        <xdr:cNvSpPr/>
      </xdr:nvSpPr>
      <xdr:spPr>
        <a:xfrm>
          <a:off x="6097314" y="9598573"/>
          <a:ext cx="662151" cy="985344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7882</xdr:colOff>
      <xdr:row>55</xdr:row>
      <xdr:rowOff>151086</xdr:rowOff>
    </xdr:from>
    <xdr:to>
      <xdr:col>7</xdr:col>
      <xdr:colOff>60434</xdr:colOff>
      <xdr:row>61</xdr:row>
      <xdr:rowOff>21020</xdr:rowOff>
    </xdr:to>
    <xdr:sp macro="" textlink="">
      <xdr:nvSpPr>
        <xdr:cNvPr id="5" name="Colchete Duplo 4">
          <a:extLst>
            <a:ext uri="{FF2B5EF4-FFF2-40B4-BE49-F238E27FC236}">
              <a16:creationId xmlns:a16="http://schemas.microsoft.com/office/drawing/2014/main" id="{0C7FC709-B173-4369-B861-240F5F73F1B8}"/>
            </a:ext>
          </a:extLst>
        </xdr:cNvPr>
        <xdr:cNvSpPr/>
      </xdr:nvSpPr>
      <xdr:spPr>
        <a:xfrm>
          <a:off x="1229710" y="10838793"/>
          <a:ext cx="3113690" cy="1019503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541283</xdr:colOff>
      <xdr:row>26</xdr:row>
      <xdr:rowOff>164225</xdr:rowOff>
    </xdr:from>
    <xdr:to>
      <xdr:col>7</xdr:col>
      <xdr:colOff>47296</xdr:colOff>
      <xdr:row>30</xdr:row>
      <xdr:rowOff>32846</xdr:rowOff>
    </xdr:to>
    <xdr:sp macro="" textlink="">
      <xdr:nvSpPr>
        <xdr:cNvPr id="6" name="Colchete Duplo 5">
          <a:extLst>
            <a:ext uri="{FF2B5EF4-FFF2-40B4-BE49-F238E27FC236}">
              <a16:creationId xmlns:a16="http://schemas.microsoft.com/office/drawing/2014/main" id="{FAF0FA98-295C-499E-A109-DC40AF5B3E0E}"/>
            </a:ext>
          </a:extLst>
        </xdr:cNvPr>
        <xdr:cNvSpPr/>
      </xdr:nvSpPr>
      <xdr:spPr>
        <a:xfrm>
          <a:off x="3602421" y="5301156"/>
          <a:ext cx="727841" cy="630621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23650</xdr:colOff>
      <xdr:row>27</xdr:row>
      <xdr:rowOff>1314</xdr:rowOff>
    </xdr:from>
    <xdr:to>
      <xdr:col>9</xdr:col>
      <xdr:colOff>140577</xdr:colOff>
      <xdr:row>30</xdr:row>
      <xdr:rowOff>60435</xdr:rowOff>
    </xdr:to>
    <xdr:sp macro="" textlink="">
      <xdr:nvSpPr>
        <xdr:cNvPr id="7" name="Colchete Duplo 6">
          <a:extLst>
            <a:ext uri="{FF2B5EF4-FFF2-40B4-BE49-F238E27FC236}">
              <a16:creationId xmlns:a16="http://schemas.microsoft.com/office/drawing/2014/main" id="{7AB48D63-5A60-4C2B-85A6-09C85482C633}"/>
            </a:ext>
          </a:extLst>
        </xdr:cNvPr>
        <xdr:cNvSpPr/>
      </xdr:nvSpPr>
      <xdr:spPr>
        <a:xfrm>
          <a:off x="4917529" y="5289331"/>
          <a:ext cx="727841" cy="630621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589894</xdr:colOff>
      <xdr:row>26</xdr:row>
      <xdr:rowOff>160283</xdr:rowOff>
    </xdr:from>
    <xdr:to>
      <xdr:col>5</xdr:col>
      <xdr:colOff>32845</xdr:colOff>
      <xdr:row>30</xdr:row>
      <xdr:rowOff>28904</xdr:rowOff>
    </xdr:to>
    <xdr:sp macro="" textlink="">
      <xdr:nvSpPr>
        <xdr:cNvPr id="8" name="Colchete Duplo 7">
          <a:extLst>
            <a:ext uri="{FF2B5EF4-FFF2-40B4-BE49-F238E27FC236}">
              <a16:creationId xmlns:a16="http://schemas.microsoft.com/office/drawing/2014/main" id="{61FBC202-3BC8-4D02-BE7B-E1C394B17C9F}"/>
            </a:ext>
          </a:extLst>
        </xdr:cNvPr>
        <xdr:cNvSpPr/>
      </xdr:nvSpPr>
      <xdr:spPr>
        <a:xfrm>
          <a:off x="1200808" y="5297214"/>
          <a:ext cx="1893175" cy="630621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576756</xdr:colOff>
      <xdr:row>34</xdr:row>
      <xdr:rowOff>186559</xdr:rowOff>
    </xdr:from>
    <xdr:to>
      <xdr:col>6</xdr:col>
      <xdr:colOff>26276</xdr:colOff>
      <xdr:row>38</xdr:row>
      <xdr:rowOff>15766</xdr:rowOff>
    </xdr:to>
    <xdr:sp macro="" textlink="">
      <xdr:nvSpPr>
        <xdr:cNvPr id="9" name="Colchete Duplo 8">
          <a:extLst>
            <a:ext uri="{FF2B5EF4-FFF2-40B4-BE49-F238E27FC236}">
              <a16:creationId xmlns:a16="http://schemas.microsoft.com/office/drawing/2014/main" id="{B804C3DB-7333-408A-8619-7673E3F4F2C5}"/>
            </a:ext>
          </a:extLst>
        </xdr:cNvPr>
        <xdr:cNvSpPr/>
      </xdr:nvSpPr>
      <xdr:spPr>
        <a:xfrm>
          <a:off x="1798584" y="6847490"/>
          <a:ext cx="1899744" cy="630621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537342</xdr:colOff>
      <xdr:row>8</xdr:row>
      <xdr:rowOff>134008</xdr:rowOff>
    </xdr:from>
    <xdr:to>
      <xdr:col>8</xdr:col>
      <xdr:colOff>43356</xdr:colOff>
      <xdr:row>11</xdr:row>
      <xdr:rowOff>68319</xdr:rowOff>
    </xdr:to>
    <xdr:sp macro="" textlink="">
      <xdr:nvSpPr>
        <xdr:cNvPr id="10" name="Colchete Duplo 9">
          <a:extLst>
            <a:ext uri="{FF2B5EF4-FFF2-40B4-BE49-F238E27FC236}">
              <a16:creationId xmlns:a16="http://schemas.microsoft.com/office/drawing/2014/main" id="{31446257-4EFD-4997-B2E3-A7AC1B7947DF}"/>
            </a:ext>
          </a:extLst>
        </xdr:cNvPr>
        <xdr:cNvSpPr/>
      </xdr:nvSpPr>
      <xdr:spPr>
        <a:xfrm>
          <a:off x="4209394" y="1671146"/>
          <a:ext cx="727841" cy="630621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558363</xdr:colOff>
      <xdr:row>8</xdr:row>
      <xdr:rowOff>115615</xdr:rowOff>
    </xdr:from>
    <xdr:to>
      <xdr:col>6</xdr:col>
      <xdr:colOff>64376</xdr:colOff>
      <xdr:row>11</xdr:row>
      <xdr:rowOff>49926</xdr:rowOff>
    </xdr:to>
    <xdr:sp macro="" textlink="">
      <xdr:nvSpPr>
        <xdr:cNvPr id="11" name="Colchete Duplo 10">
          <a:extLst>
            <a:ext uri="{FF2B5EF4-FFF2-40B4-BE49-F238E27FC236}">
              <a16:creationId xmlns:a16="http://schemas.microsoft.com/office/drawing/2014/main" id="{DC63B555-6B3C-4F5A-B68C-60B33B8F9BF1}"/>
            </a:ext>
          </a:extLst>
        </xdr:cNvPr>
        <xdr:cNvSpPr/>
      </xdr:nvSpPr>
      <xdr:spPr>
        <a:xfrm>
          <a:off x="3008587" y="1652753"/>
          <a:ext cx="727841" cy="597776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559676</xdr:colOff>
      <xdr:row>8</xdr:row>
      <xdr:rowOff>143204</xdr:rowOff>
    </xdr:from>
    <xdr:to>
      <xdr:col>4</xdr:col>
      <xdr:colOff>13138</xdr:colOff>
      <xdr:row>11</xdr:row>
      <xdr:rowOff>77515</xdr:rowOff>
    </xdr:to>
    <xdr:sp macro="" textlink="">
      <xdr:nvSpPr>
        <xdr:cNvPr id="12" name="Colchete Duplo 11">
          <a:extLst>
            <a:ext uri="{FF2B5EF4-FFF2-40B4-BE49-F238E27FC236}">
              <a16:creationId xmlns:a16="http://schemas.microsoft.com/office/drawing/2014/main" id="{2ACBACCC-7CDA-4618-8485-0EB31E901403}"/>
            </a:ext>
          </a:extLst>
        </xdr:cNvPr>
        <xdr:cNvSpPr/>
      </xdr:nvSpPr>
      <xdr:spPr>
        <a:xfrm>
          <a:off x="1170590" y="1680342"/>
          <a:ext cx="1292772" cy="630621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533401</xdr:colOff>
      <xdr:row>9</xdr:row>
      <xdr:rowOff>156342</xdr:rowOff>
    </xdr:from>
    <xdr:to>
      <xdr:col>11</xdr:col>
      <xdr:colOff>545225</xdr:colOff>
      <xdr:row>12</xdr:row>
      <xdr:rowOff>90653</xdr:rowOff>
    </xdr:to>
    <xdr:sp macro="" textlink="">
      <xdr:nvSpPr>
        <xdr:cNvPr id="13" name="Colchete Duplo 12">
          <a:extLst>
            <a:ext uri="{FF2B5EF4-FFF2-40B4-BE49-F238E27FC236}">
              <a16:creationId xmlns:a16="http://schemas.microsoft.com/office/drawing/2014/main" id="{6A80C6F2-90C0-4072-A9F9-56294A5190C9}"/>
            </a:ext>
          </a:extLst>
        </xdr:cNvPr>
        <xdr:cNvSpPr/>
      </xdr:nvSpPr>
      <xdr:spPr>
        <a:xfrm>
          <a:off x="6038194" y="1883980"/>
          <a:ext cx="1233652" cy="597776"/>
        </a:xfrm>
        <a:prstGeom prst="bracketPair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063A-E059-4BE8-93DD-189FD41E818D}">
  <dimension ref="A1:M69"/>
  <sheetViews>
    <sheetView tabSelected="1" zoomScale="145" zoomScaleNormal="145" workbookViewId="0">
      <selection activeCell="G21" sqref="G21"/>
    </sheetView>
  </sheetViews>
  <sheetFormatPr defaultRowHeight="15" x14ac:dyDescent="0.25"/>
  <cols>
    <col min="3" max="3" width="9.28515625" customWidth="1"/>
  </cols>
  <sheetData>
    <row r="1" spans="1:13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1" t="s">
        <v>0</v>
      </c>
      <c r="C2" s="2"/>
      <c r="D2" s="2"/>
      <c r="E2" s="2"/>
      <c r="F2" s="2"/>
      <c r="G2" s="31" t="s">
        <v>23</v>
      </c>
      <c r="H2" s="32"/>
      <c r="I2" s="33"/>
      <c r="J2" s="2"/>
      <c r="K2" s="2"/>
      <c r="L2" s="2"/>
      <c r="M2" s="3"/>
    </row>
    <row r="3" spans="1:13" ht="15.75" thickBot="1" x14ac:dyDescent="0.3">
      <c r="A3" s="4"/>
      <c r="B3" s="4" t="s">
        <v>1</v>
      </c>
      <c r="C3" s="5"/>
      <c r="D3" s="5"/>
      <c r="E3" s="5"/>
      <c r="F3" s="5"/>
      <c r="G3" s="34" t="s">
        <v>24</v>
      </c>
      <c r="H3" s="35"/>
      <c r="I3" s="36"/>
      <c r="J3" s="5"/>
      <c r="K3" s="5"/>
      <c r="L3" s="5"/>
      <c r="M3" s="6"/>
    </row>
    <row r="4" spans="1:13" x14ac:dyDescent="0.25">
      <c r="A4" s="4"/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4"/>
      <c r="C7" s="5"/>
      <c r="D7" s="5"/>
      <c r="E7" s="5"/>
      <c r="F7" s="5"/>
      <c r="G7" s="5"/>
      <c r="H7" s="5"/>
      <c r="I7" s="5">
        <v>30</v>
      </c>
      <c r="J7" s="5">
        <v>1</v>
      </c>
      <c r="K7" s="5"/>
      <c r="L7" s="5"/>
      <c r="M7" s="6"/>
    </row>
    <row r="8" spans="1:13" x14ac:dyDescent="0.25">
      <c r="A8" s="4"/>
      <c r="B8" s="4"/>
      <c r="C8" s="5"/>
      <c r="D8" s="5"/>
      <c r="E8" s="5"/>
      <c r="F8" s="5"/>
      <c r="G8" s="5"/>
      <c r="H8" s="5"/>
      <c r="I8" s="5">
        <v>40</v>
      </c>
      <c r="J8" s="5">
        <v>1</v>
      </c>
      <c r="K8" s="5"/>
      <c r="L8" s="5"/>
      <c r="M8" s="6"/>
    </row>
    <row r="9" spans="1:13" x14ac:dyDescent="0.25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18.75" x14ac:dyDescent="0.3">
      <c r="A10" s="4"/>
      <c r="B10" s="4" t="s">
        <v>3</v>
      </c>
      <c r="C10" s="26">
        <v>0</v>
      </c>
      <c r="D10" s="26">
        <v>1</v>
      </c>
      <c r="E10" s="5"/>
      <c r="F10" s="24" t="s">
        <v>4</v>
      </c>
      <c r="G10" s="5"/>
      <c r="H10" s="24">
        <v>-24.2</v>
      </c>
      <c r="I10" s="5"/>
      <c r="J10" s="5"/>
      <c r="K10" s="5"/>
      <c r="L10" s="5"/>
      <c r="M10" s="6"/>
    </row>
    <row r="11" spans="1:13" ht="18.75" x14ac:dyDescent="0.3">
      <c r="A11" s="4"/>
      <c r="B11" s="4"/>
      <c r="C11" s="26">
        <v>1</v>
      </c>
      <c r="D11" s="26">
        <v>1</v>
      </c>
      <c r="E11" s="5"/>
      <c r="F11" s="24" t="s">
        <v>5</v>
      </c>
      <c r="G11" s="5"/>
      <c r="H11" s="24">
        <v>-12.8</v>
      </c>
      <c r="I11" s="5"/>
      <c r="J11" s="5" t="s">
        <v>6</v>
      </c>
      <c r="K11" s="24">
        <f t="array" ref="K11:L12">MINVERSE(C10:D11)</f>
        <v>-1</v>
      </c>
      <c r="L11" s="24">
        <v>1</v>
      </c>
      <c r="M11" s="6"/>
    </row>
    <row r="12" spans="1:13" x14ac:dyDescent="0.25">
      <c r="A12" s="4"/>
      <c r="B12" s="4"/>
      <c r="C12" s="5"/>
      <c r="D12" s="5"/>
      <c r="E12" s="5"/>
      <c r="F12" s="5"/>
      <c r="G12" s="5"/>
      <c r="H12" s="5"/>
      <c r="I12" s="5"/>
      <c r="J12" s="5"/>
      <c r="K12" s="24">
        <v>1</v>
      </c>
      <c r="L12" s="24">
        <v>0</v>
      </c>
      <c r="M12" s="6"/>
    </row>
    <row r="13" spans="1:13" x14ac:dyDescent="0.2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ht="15.75" thickBot="1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15.75" thickBot="1" x14ac:dyDescent="0.3">
      <c r="A16" s="4"/>
      <c r="B16" s="4"/>
      <c r="C16" s="5"/>
      <c r="D16" s="17"/>
      <c r="E16" s="5"/>
      <c r="F16" s="5"/>
      <c r="G16" s="5"/>
      <c r="H16" s="5"/>
      <c r="I16" s="5"/>
      <c r="J16" s="29" t="s">
        <v>19</v>
      </c>
      <c r="K16" s="15">
        <v>37</v>
      </c>
      <c r="L16" s="5"/>
      <c r="M16" s="6"/>
    </row>
    <row r="17" spans="1:13" ht="15.75" thickBot="1" x14ac:dyDescent="0.3">
      <c r="A17" s="4"/>
      <c r="B17" s="4"/>
      <c r="C17" s="5"/>
      <c r="D17" s="5"/>
      <c r="E17" s="10" t="s">
        <v>7</v>
      </c>
      <c r="F17" s="12">
        <f t="array" ref="F17:F18">MMULT(K11:L12,H10:H11)</f>
        <v>11.399999999999999</v>
      </c>
      <c r="G17" s="5"/>
      <c r="H17" s="5"/>
      <c r="I17" s="5"/>
      <c r="J17" s="30" t="s">
        <v>18</v>
      </c>
      <c r="K17" s="16">
        <f>F17*K16+F18</f>
        <v>397.59999999999997</v>
      </c>
      <c r="L17" s="5"/>
      <c r="M17" s="6"/>
    </row>
    <row r="18" spans="1:13" ht="15.75" thickBot="1" x14ac:dyDescent="0.3">
      <c r="A18" s="4"/>
      <c r="B18" s="4"/>
      <c r="C18" s="5"/>
      <c r="D18" s="5"/>
      <c r="E18" s="11" t="s">
        <v>8</v>
      </c>
      <c r="F18" s="13">
        <v>-24.2</v>
      </c>
      <c r="G18" s="5"/>
      <c r="H18" s="5"/>
      <c r="I18" s="5"/>
      <c r="J18" s="5"/>
      <c r="K18" s="5"/>
      <c r="L18" s="5"/>
      <c r="M18" s="6"/>
    </row>
    <row r="19" spans="1:13" x14ac:dyDescent="0.2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4"/>
      <c r="B20" s="4"/>
      <c r="C20" s="5"/>
      <c r="D20" s="5"/>
      <c r="E20" s="5" t="s">
        <v>27</v>
      </c>
      <c r="F20" s="5"/>
      <c r="G20" s="5" t="s">
        <v>30</v>
      </c>
      <c r="H20" s="5"/>
      <c r="I20" s="5"/>
      <c r="J20" s="5"/>
      <c r="K20" s="5"/>
      <c r="L20" s="5"/>
      <c r="M20" s="6"/>
    </row>
    <row r="21" spans="1:13" x14ac:dyDescent="0.25">
      <c r="A21" s="4"/>
      <c r="B21" s="4"/>
      <c r="C21" s="5"/>
      <c r="D21" s="5" t="s">
        <v>29</v>
      </c>
      <c r="E21" s="5">
        <f>(F17*0.5)+F18</f>
        <v>-18.5</v>
      </c>
      <c r="F21" s="5"/>
      <c r="G21" s="5">
        <f>E21*(0.5-2.5)</f>
        <v>37</v>
      </c>
      <c r="H21" s="5"/>
      <c r="I21" s="5"/>
      <c r="J21" s="5"/>
      <c r="K21" s="5"/>
      <c r="L21" s="5"/>
      <c r="M21" s="6"/>
    </row>
    <row r="22" spans="1:13" x14ac:dyDescent="0.25">
      <c r="A22" s="4"/>
      <c r="B22" s="4"/>
      <c r="C22" s="5"/>
      <c r="D22" s="5"/>
      <c r="E22" s="5" t="s">
        <v>28</v>
      </c>
      <c r="F22" s="5"/>
      <c r="G22" s="5"/>
      <c r="H22" s="5"/>
      <c r="I22" s="5"/>
      <c r="J22" s="5"/>
      <c r="K22" s="5"/>
      <c r="L22" s="5"/>
      <c r="M22" s="6"/>
    </row>
    <row r="23" spans="1:13" x14ac:dyDescent="0.25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ht="15.75" thickBot="1" x14ac:dyDescent="0.3">
      <c r="A24" s="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ht="15.75" thickBot="1" x14ac:dyDescent="0.3">
      <c r="A25" s="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3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25"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25">
      <c r="B28" s="4"/>
      <c r="C28" s="24">
        <f>POWER(D28,2)</f>
        <v>900</v>
      </c>
      <c r="D28" s="24">
        <v>30</v>
      </c>
      <c r="E28" s="24">
        <v>1</v>
      </c>
      <c r="F28" s="24"/>
      <c r="G28" s="24" t="s">
        <v>4</v>
      </c>
      <c r="H28" s="24"/>
      <c r="I28" s="24">
        <v>0.8</v>
      </c>
      <c r="J28" s="24"/>
      <c r="K28" s="5"/>
      <c r="L28" s="5"/>
      <c r="M28" s="6"/>
    </row>
    <row r="29" spans="1:13" x14ac:dyDescent="0.25">
      <c r="B29" s="4"/>
      <c r="C29" s="24">
        <f>POWER(D29,2)</f>
        <v>1600</v>
      </c>
      <c r="D29" s="24">
        <v>40</v>
      </c>
      <c r="E29" s="24">
        <v>1</v>
      </c>
      <c r="F29" s="24"/>
      <c r="G29" s="24" t="s">
        <v>5</v>
      </c>
      <c r="H29" s="24"/>
      <c r="I29" s="24">
        <v>0.65400000000000003</v>
      </c>
      <c r="J29" s="24"/>
      <c r="K29" s="5"/>
      <c r="L29" s="5"/>
      <c r="M29" s="6"/>
    </row>
    <row r="30" spans="1:13" x14ac:dyDescent="0.25">
      <c r="B30" s="4"/>
      <c r="C30" s="24">
        <f>POWER(D30,2)</f>
        <v>2500</v>
      </c>
      <c r="D30" s="24">
        <v>50</v>
      </c>
      <c r="E30" s="24">
        <v>1</v>
      </c>
      <c r="F30" s="24"/>
      <c r="G30" s="24" t="s">
        <v>10</v>
      </c>
      <c r="H30" s="24"/>
      <c r="I30" s="24">
        <v>0.54600000000000004</v>
      </c>
      <c r="J30" s="24"/>
      <c r="K30" s="5"/>
      <c r="L30" s="5"/>
      <c r="M30" s="6"/>
    </row>
    <row r="31" spans="1:13" x14ac:dyDescent="0.25">
      <c r="B31" s="4"/>
      <c r="C31" s="24"/>
      <c r="D31" s="24"/>
      <c r="E31" s="24"/>
      <c r="F31" s="24"/>
      <c r="G31" s="24"/>
      <c r="H31" s="24"/>
      <c r="I31" s="24"/>
      <c r="J31" s="24"/>
      <c r="K31" s="5"/>
      <c r="L31" s="5"/>
      <c r="M31" s="6"/>
    </row>
    <row r="32" spans="1:13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2:13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2:13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2:13" ht="15.75" thickBot="1" x14ac:dyDescent="0.3">
      <c r="B35" s="4"/>
      <c r="C35" s="5"/>
      <c r="D35" s="24"/>
      <c r="E35" s="24"/>
      <c r="F35" s="24"/>
      <c r="G35" s="24"/>
      <c r="H35" s="5"/>
      <c r="I35" s="5"/>
      <c r="J35" s="5"/>
      <c r="K35" s="5"/>
      <c r="L35" s="5"/>
      <c r="M35" s="6"/>
    </row>
    <row r="36" spans="2:13" ht="17.25" x14ac:dyDescent="0.25">
      <c r="B36" s="4"/>
      <c r="C36" s="5" t="s">
        <v>11</v>
      </c>
      <c r="D36" s="14">
        <f t="array" ref="D36:F38">MINVERSE(C28:E30)</f>
        <v>5.0000000000000018E-3</v>
      </c>
      <c r="E36" s="14">
        <v>-1.0000000000000004E-2</v>
      </c>
      <c r="F36" s="14">
        <v>5.000000000000001E-3</v>
      </c>
      <c r="G36" s="24"/>
      <c r="H36" s="5"/>
      <c r="I36" s="29" t="s">
        <v>26</v>
      </c>
      <c r="J36" s="27">
        <v>37</v>
      </c>
      <c r="K36" s="5"/>
      <c r="L36" s="5"/>
      <c r="M36" s="6"/>
    </row>
    <row r="37" spans="2:13" ht="15.75" thickBot="1" x14ac:dyDescent="0.3">
      <c r="B37" s="4"/>
      <c r="C37" s="5"/>
      <c r="D37" s="14">
        <v>-0.45000000000000012</v>
      </c>
      <c r="E37" s="14">
        <v>0.80000000000000027</v>
      </c>
      <c r="F37" s="14">
        <v>-0.35000000000000009</v>
      </c>
      <c r="G37" s="24"/>
      <c r="H37" s="5"/>
      <c r="I37" s="30" t="s">
        <v>18</v>
      </c>
      <c r="J37" s="28">
        <f>E41*J36^2 + E42*J36+E43</f>
        <v>0.69381000000000248</v>
      </c>
      <c r="K37" s="5"/>
      <c r="L37" s="5"/>
      <c r="M37" s="6"/>
    </row>
    <row r="38" spans="2:13" x14ac:dyDescent="0.25">
      <c r="B38" s="4"/>
      <c r="C38" s="5"/>
      <c r="D38" s="14">
        <v>10.000000000000002</v>
      </c>
      <c r="E38" s="14">
        <v>-15.000000000000004</v>
      </c>
      <c r="F38" s="14">
        <v>6.0000000000000018</v>
      </c>
      <c r="G38" s="24"/>
      <c r="H38" s="5"/>
      <c r="I38" s="5"/>
      <c r="J38" s="5"/>
      <c r="K38" s="5"/>
      <c r="L38" s="5"/>
      <c r="M38" s="6"/>
    </row>
    <row r="39" spans="2:13" x14ac:dyDescent="0.25">
      <c r="B39" s="4"/>
      <c r="C39" s="5"/>
      <c r="D39" s="24"/>
      <c r="E39" s="24"/>
      <c r="F39" s="24"/>
      <c r="G39" s="24"/>
      <c r="H39" s="5"/>
      <c r="I39" s="5"/>
      <c r="J39" s="5"/>
      <c r="K39" s="5"/>
      <c r="L39" s="5"/>
      <c r="M39" s="6"/>
    </row>
    <row r="40" spans="2:13" ht="15.75" thickBo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2:13" x14ac:dyDescent="0.25">
      <c r="B41" s="4"/>
      <c r="C41" s="5"/>
      <c r="D41" s="18" t="s">
        <v>12</v>
      </c>
      <c r="E41" s="19">
        <f t="array" ref="E41:E43">MMULT(D36:F38,I28:I30)</f>
        <v>1.9000000000000006E-4</v>
      </c>
      <c r="F41" s="5"/>
      <c r="G41" s="5"/>
      <c r="H41" s="5"/>
      <c r="I41" s="5"/>
      <c r="J41" s="5"/>
      <c r="K41" s="5"/>
      <c r="L41" s="5"/>
      <c r="M41" s="6"/>
    </row>
    <row r="42" spans="2:13" x14ac:dyDescent="0.25">
      <c r="B42" s="4"/>
      <c r="C42" s="5"/>
      <c r="D42" s="20" t="s">
        <v>13</v>
      </c>
      <c r="E42" s="21">
        <v>-2.7899999999999953E-2</v>
      </c>
      <c r="F42" s="5"/>
      <c r="G42" s="5"/>
      <c r="H42" s="5"/>
      <c r="I42" s="5"/>
      <c r="J42" s="5"/>
      <c r="K42" s="5"/>
      <c r="L42" s="5"/>
      <c r="M42" s="6"/>
    </row>
    <row r="43" spans="2:13" ht="15.75" thickBot="1" x14ac:dyDescent="0.3">
      <c r="B43" s="4"/>
      <c r="C43" s="5"/>
      <c r="D43" s="22" t="s">
        <v>14</v>
      </c>
      <c r="E43" s="23">
        <v>1.4660000000000006</v>
      </c>
      <c r="F43" s="5"/>
      <c r="G43" s="5"/>
      <c r="H43" s="5"/>
      <c r="I43" s="5"/>
      <c r="J43" s="5"/>
      <c r="K43" s="5"/>
      <c r="L43" s="5"/>
      <c r="M43" s="6"/>
    </row>
    <row r="44" spans="2:13" ht="15.75" thickBot="1" x14ac:dyDescent="0.3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spans="2:13" ht="15.75" thickBot="1" x14ac:dyDescent="0.3"/>
    <row r="46" spans="2:13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2:13" x14ac:dyDescent="0.25">
      <c r="B47" s="4" t="s">
        <v>15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2:13" x14ac:dyDescent="0.25">
      <c r="B48" s="4"/>
      <c r="C48" s="24"/>
      <c r="D48" s="24"/>
      <c r="E48" s="24"/>
      <c r="F48" s="24"/>
      <c r="G48" s="24"/>
      <c r="H48" s="5"/>
      <c r="I48" s="5"/>
      <c r="J48" s="5"/>
      <c r="K48" s="5"/>
      <c r="L48" s="5"/>
      <c r="M48" s="6"/>
    </row>
    <row r="49" spans="2:13" x14ac:dyDescent="0.25">
      <c r="B49" s="4"/>
      <c r="C49" s="24"/>
      <c r="D49" s="24"/>
      <c r="E49" s="24"/>
      <c r="F49" s="24"/>
      <c r="G49" s="24"/>
      <c r="H49" s="5"/>
      <c r="I49" s="5"/>
      <c r="J49" s="5"/>
      <c r="K49" s="5"/>
      <c r="L49" s="5"/>
      <c r="M49" s="6"/>
    </row>
    <row r="50" spans="2:13" x14ac:dyDescent="0.25">
      <c r="B50" s="4"/>
      <c r="C50" s="14">
        <f>POWER(F50,4)</f>
        <v>10000</v>
      </c>
      <c r="D50" s="14">
        <f>POWER(F50,3)</f>
        <v>1000</v>
      </c>
      <c r="E50" s="14">
        <f>POWER(F50,2)</f>
        <v>100</v>
      </c>
      <c r="F50" s="14">
        <v>10</v>
      </c>
      <c r="G50" s="14">
        <v>1</v>
      </c>
      <c r="H50" s="5"/>
      <c r="I50" s="14" t="s">
        <v>4</v>
      </c>
      <c r="J50" s="24"/>
      <c r="K50" s="24">
        <v>1.2929999999999999</v>
      </c>
      <c r="L50" s="5"/>
      <c r="M50" s="6"/>
    </row>
    <row r="51" spans="2:13" x14ac:dyDescent="0.25">
      <c r="B51" s="4"/>
      <c r="C51" s="14">
        <f>POWER(F51,4)</f>
        <v>160000</v>
      </c>
      <c r="D51" s="14">
        <f>POWER(F51,3)</f>
        <v>8000</v>
      </c>
      <c r="E51" s="14">
        <f>POWER(F51,2)</f>
        <v>400</v>
      </c>
      <c r="F51" s="14">
        <v>20</v>
      </c>
      <c r="G51" s="14">
        <v>1</v>
      </c>
      <c r="H51" s="5"/>
      <c r="I51" s="14" t="s">
        <v>5</v>
      </c>
      <c r="J51" s="24"/>
      <c r="K51" s="24">
        <v>1</v>
      </c>
      <c r="L51" s="5"/>
      <c r="M51" s="6"/>
    </row>
    <row r="52" spans="2:13" x14ac:dyDescent="0.25">
      <c r="B52" s="4"/>
      <c r="C52" s="14">
        <f>POWER(F52,4)</f>
        <v>810000</v>
      </c>
      <c r="D52" s="14">
        <f>POWER(F52,3)</f>
        <v>27000</v>
      </c>
      <c r="E52" s="14">
        <f>POWER(F52,2)</f>
        <v>900</v>
      </c>
      <c r="F52" s="14">
        <v>30</v>
      </c>
      <c r="G52" s="14">
        <v>1</v>
      </c>
      <c r="H52" s="5"/>
      <c r="I52" s="14" t="s">
        <v>10</v>
      </c>
      <c r="J52" s="24"/>
      <c r="K52" s="24">
        <v>0.8</v>
      </c>
      <c r="L52" s="5"/>
      <c r="M52" s="6"/>
    </row>
    <row r="53" spans="2:13" x14ac:dyDescent="0.25">
      <c r="B53" s="4"/>
      <c r="C53" s="14">
        <f>POWER(F53,4)</f>
        <v>2560000</v>
      </c>
      <c r="D53" s="14">
        <f>POWER(F53,3)</f>
        <v>64000</v>
      </c>
      <c r="E53" s="14">
        <f>POWER(F53,2)</f>
        <v>1600</v>
      </c>
      <c r="F53" s="14">
        <v>40</v>
      </c>
      <c r="G53" s="14">
        <v>1</v>
      </c>
      <c r="H53" s="5"/>
      <c r="I53" s="14" t="s">
        <v>16</v>
      </c>
      <c r="J53" s="24"/>
      <c r="K53" s="24">
        <v>0.65400000000000003</v>
      </c>
      <c r="L53" s="5"/>
      <c r="M53" s="6"/>
    </row>
    <row r="54" spans="2:13" x14ac:dyDescent="0.25">
      <c r="B54" s="4"/>
      <c r="C54" s="14">
        <f>POWER(F54,4)</f>
        <v>6250000</v>
      </c>
      <c r="D54" s="14">
        <f>POWER(F54,3)</f>
        <v>125000</v>
      </c>
      <c r="E54" s="14">
        <f>POWER(F54,2)</f>
        <v>2500</v>
      </c>
      <c r="F54" s="14">
        <v>50</v>
      </c>
      <c r="G54" s="14">
        <v>1</v>
      </c>
      <c r="H54" s="5"/>
      <c r="I54" s="14" t="s">
        <v>17</v>
      </c>
      <c r="J54" s="24"/>
      <c r="K54" s="24">
        <v>0.54600000000000004</v>
      </c>
      <c r="L54" s="5"/>
      <c r="M54" s="6"/>
    </row>
    <row r="55" spans="2:13" x14ac:dyDescent="0.25">
      <c r="B55" s="4"/>
      <c r="C55" s="24"/>
      <c r="D55" s="24"/>
      <c r="E55" s="24"/>
      <c r="F55" s="24"/>
      <c r="G55" s="24"/>
      <c r="H55" s="5"/>
      <c r="I55" s="24"/>
      <c r="J55" s="24"/>
      <c r="K55" s="24"/>
      <c r="L55" s="5"/>
      <c r="M55" s="6"/>
    </row>
    <row r="56" spans="2:13" x14ac:dyDescent="0.25">
      <c r="B56" s="4"/>
      <c r="C56" s="24"/>
      <c r="D56" s="24"/>
      <c r="E56" s="24"/>
      <c r="F56" s="24"/>
      <c r="G56" s="24"/>
      <c r="H56" s="5"/>
      <c r="I56" s="24"/>
      <c r="J56" s="24"/>
      <c r="K56" s="24"/>
      <c r="L56" s="5"/>
      <c r="M56" s="6"/>
    </row>
    <row r="57" spans="2:13" x14ac:dyDescent="0.25">
      <c r="B57" s="4"/>
      <c r="C57" s="24">
        <f t="array" ref="C57:G61">MINVERSE(C50:G54)</f>
        <v>4.166666666666688E-6</v>
      </c>
      <c r="D57" s="24">
        <v>-1.6666666666666718E-5</v>
      </c>
      <c r="E57" s="24">
        <v>2.5000000000000049E-5</v>
      </c>
      <c r="F57" s="24">
        <v>-1.6666666666666691E-5</v>
      </c>
      <c r="G57" s="24">
        <v>4.1666666666666728E-6</v>
      </c>
      <c r="H57" s="5"/>
      <c r="I57" s="5"/>
      <c r="J57" s="5"/>
      <c r="K57" s="5"/>
      <c r="L57" s="5"/>
      <c r="M57" s="6"/>
    </row>
    <row r="58" spans="2:13" x14ac:dyDescent="0.25">
      <c r="B58" s="4"/>
      <c r="C58" s="24">
        <v>-5.8333333333333588E-4</v>
      </c>
      <c r="D58" s="24">
        <v>2.1666666666666735E-3</v>
      </c>
      <c r="E58" s="24">
        <v>-3.000000000000007E-3</v>
      </c>
      <c r="F58" s="24">
        <v>1.833333333333337E-3</v>
      </c>
      <c r="G58" s="24">
        <v>-4.1666666666666756E-4</v>
      </c>
      <c r="H58" s="5"/>
      <c r="I58" s="5"/>
      <c r="J58" s="5"/>
      <c r="K58" s="5"/>
      <c r="L58" s="5"/>
      <c r="M58" s="6"/>
    </row>
    <row r="59" spans="2:13" x14ac:dyDescent="0.25">
      <c r="B59" s="4"/>
      <c r="C59" s="24">
        <v>2.9583333333333437E-2</v>
      </c>
      <c r="D59" s="24">
        <v>-9.8333333333333633E-2</v>
      </c>
      <c r="E59" s="24">
        <v>0.12250000000000032</v>
      </c>
      <c r="F59" s="24">
        <v>-6.833333333333351E-2</v>
      </c>
      <c r="G59" s="24">
        <v>1.4583333333333373E-2</v>
      </c>
      <c r="H59" s="5"/>
      <c r="I59" s="5"/>
      <c r="J59" s="5"/>
      <c r="K59" s="5"/>
      <c r="L59" s="5"/>
      <c r="M59" s="6"/>
    </row>
    <row r="60" spans="2:13" ht="15.75" thickBot="1" x14ac:dyDescent="0.3">
      <c r="B60" s="4"/>
      <c r="C60" s="24">
        <v>-0.64166666666666838</v>
      </c>
      <c r="D60" s="24">
        <v>1.7833333333333385</v>
      </c>
      <c r="E60" s="24">
        <v>-1.9500000000000057</v>
      </c>
      <c r="F60" s="24">
        <v>1.0166666666666697</v>
      </c>
      <c r="G60" s="24">
        <v>-0.20833333333333404</v>
      </c>
      <c r="H60" s="5"/>
      <c r="I60" s="5"/>
      <c r="J60" s="5"/>
      <c r="K60" s="5"/>
      <c r="L60" s="5"/>
      <c r="M60" s="6"/>
    </row>
    <row r="61" spans="2:13" x14ac:dyDescent="0.25">
      <c r="B61" s="4"/>
      <c r="C61" s="24">
        <v>5.0000000000000089</v>
      </c>
      <c r="D61" s="24">
        <v>-10.000000000000027</v>
      </c>
      <c r="E61" s="24">
        <v>10.00000000000003</v>
      </c>
      <c r="F61" s="24">
        <v>-5.000000000000016</v>
      </c>
      <c r="G61" s="24">
        <v>1.0000000000000036</v>
      </c>
      <c r="H61" s="5"/>
      <c r="I61" s="29" t="s">
        <v>19</v>
      </c>
      <c r="J61" s="15">
        <v>37</v>
      </c>
      <c r="K61" s="5"/>
      <c r="L61" s="5"/>
      <c r="M61" s="6"/>
    </row>
    <row r="62" spans="2:13" ht="15.75" thickBot="1" x14ac:dyDescent="0.3">
      <c r="B62" s="4"/>
      <c r="C62" s="5"/>
      <c r="D62" s="5"/>
      <c r="E62" s="5"/>
      <c r="F62" s="5"/>
      <c r="G62" s="5"/>
      <c r="H62" s="5"/>
      <c r="I62" s="30" t="s">
        <v>18</v>
      </c>
      <c r="J62" s="16">
        <f>D63*J61^4+D64*J61^3+D65*J61^2+D66*J61+D67</f>
        <v>0.69352676249997192</v>
      </c>
      <c r="K62" s="5"/>
      <c r="L62" s="5"/>
      <c r="M62" s="6"/>
    </row>
    <row r="63" spans="2:13" x14ac:dyDescent="0.25">
      <c r="B63" s="4"/>
      <c r="C63" s="18" t="s">
        <v>7</v>
      </c>
      <c r="D63" s="19">
        <f t="array" ref="D63:D67">MMULT(C57:G61,K50:K54)</f>
        <v>9.5833333333335945E-8</v>
      </c>
      <c r="E63" s="5"/>
      <c r="F63" s="5"/>
      <c r="G63" s="5"/>
      <c r="H63" s="5"/>
      <c r="I63" s="5"/>
      <c r="J63" s="5"/>
      <c r="K63" s="5"/>
      <c r="L63" s="5"/>
      <c r="M63" s="6"/>
    </row>
    <row r="64" spans="2:13" x14ac:dyDescent="0.25">
      <c r="B64" s="4"/>
      <c r="C64" s="20" t="s">
        <v>8</v>
      </c>
      <c r="D64" s="21">
        <v>-1.6083333333333688E-5</v>
      </c>
      <c r="E64" s="5"/>
      <c r="F64" s="5"/>
      <c r="G64" s="5"/>
      <c r="H64" s="5"/>
      <c r="I64" s="5"/>
      <c r="J64" s="5"/>
      <c r="K64" s="5"/>
      <c r="L64" s="5"/>
      <c r="M64" s="6"/>
    </row>
    <row r="65" spans="2:13" x14ac:dyDescent="0.25">
      <c r="B65" s="4"/>
      <c r="C65" s="20" t="s">
        <v>20</v>
      </c>
      <c r="D65" s="21">
        <v>1.1904166666666556E-3</v>
      </c>
      <c r="E65" s="5"/>
      <c r="F65" s="5"/>
      <c r="G65" s="5"/>
      <c r="H65" s="5"/>
      <c r="I65" s="37" t="s">
        <v>25</v>
      </c>
      <c r="J65" s="37"/>
      <c r="K65" s="37"/>
      <c r="L65" s="37"/>
      <c r="M65" s="6"/>
    </row>
    <row r="66" spans="2:13" x14ac:dyDescent="0.25">
      <c r="B66" s="4"/>
      <c r="C66" s="20" t="s">
        <v>21</v>
      </c>
      <c r="D66" s="21">
        <v>-5.5191666666666681E-2</v>
      </c>
      <c r="E66" s="5"/>
      <c r="F66" s="5"/>
      <c r="G66" s="5"/>
      <c r="H66" s="5"/>
      <c r="I66" s="37"/>
      <c r="J66" s="37"/>
      <c r="K66" s="37"/>
      <c r="L66" s="37"/>
      <c r="M66" s="6"/>
    </row>
    <row r="67" spans="2:13" ht="15.75" thickBot="1" x14ac:dyDescent="0.3">
      <c r="B67" s="4"/>
      <c r="C67" s="22" t="s">
        <v>22</v>
      </c>
      <c r="D67" s="23">
        <v>1.741000000000001</v>
      </c>
      <c r="E67" s="5"/>
      <c r="F67" s="5"/>
      <c r="G67" s="5"/>
      <c r="H67" s="5"/>
      <c r="I67" s="37"/>
      <c r="J67" s="37"/>
      <c r="K67" s="37"/>
      <c r="L67" s="37"/>
      <c r="M67" s="6"/>
    </row>
    <row r="68" spans="2:13" x14ac:dyDescent="0.25">
      <c r="B68" s="4"/>
      <c r="C68" s="5"/>
      <c r="D68" s="5"/>
      <c r="E68" s="5"/>
      <c r="F68" s="5"/>
      <c r="G68" s="5"/>
      <c r="H68" s="5"/>
      <c r="I68" s="37"/>
      <c r="J68" s="37"/>
      <c r="K68" s="37"/>
      <c r="L68" s="37"/>
      <c r="M68" s="6"/>
    </row>
    <row r="69" spans="2:13" ht="15.75" thickBot="1" x14ac:dyDescent="0.3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</row>
  </sheetData>
  <mergeCells count="3">
    <mergeCell ref="G2:I2"/>
    <mergeCell ref="G3:I3"/>
    <mergeCell ref="I65:L6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2020-04-16T19:55:58Z</dcterms:created>
  <dcterms:modified xsi:type="dcterms:W3CDTF">2020-05-16T20:26:46Z</dcterms:modified>
</cp:coreProperties>
</file>