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p1\Desktop\"/>
    </mc:Choice>
  </mc:AlternateContent>
  <xr:revisionPtr revIDLastSave="0" documentId="13_ncr:1_{21B7B00D-01DA-4216-A2EB-1228867FD33C}" xr6:coauthVersionLast="45" xr6:coauthVersionMax="45" xr10:uidLastSave="{00000000-0000-0000-0000-000000000000}"/>
  <bookViews>
    <workbookView xWindow="-120" yWindow="-120" windowWidth="29040" windowHeight="15840" activeTab="3" xr2:uid="{E0B26A1A-F94A-4B84-8B05-B054489F37AE}"/>
  </bookViews>
  <sheets>
    <sheet name="Modelo 1" sheetId="2" r:id="rId1"/>
    <sheet name="Modelo 2" sheetId="1" r:id="rId2"/>
    <sheet name="Modelo 3" sheetId="4" r:id="rId3"/>
    <sheet name="Modelo 4" sheetId="5" r:id="rId4"/>
    <sheet name="Modelo 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C14" i="5" s="1"/>
  <c r="C10" i="5"/>
  <c r="C13" i="5"/>
  <c r="C12" i="5"/>
  <c r="C10" i="4"/>
  <c r="C13" i="4"/>
  <c r="C12" i="4"/>
  <c r="C9" i="4"/>
  <c r="D5" i="4"/>
  <c r="D4" i="4"/>
  <c r="C9" i="3"/>
  <c r="C8" i="3"/>
  <c r="C7" i="3"/>
  <c r="C10" i="2"/>
  <c r="H2" i="2"/>
  <c r="H1" i="2"/>
  <c r="C9" i="2"/>
  <c r="D3" i="2"/>
  <c r="D4" i="2"/>
  <c r="C8" i="2"/>
  <c r="C11" i="1"/>
  <c r="C8" i="1"/>
  <c r="C9" i="1"/>
  <c r="C10" i="1"/>
</calcChain>
</file>

<file path=xl/sharedStrings.xml><?xml version="1.0" encoding="utf-8"?>
<sst xmlns="http://schemas.openxmlformats.org/spreadsheetml/2006/main" count="79" uniqueCount="35">
  <si>
    <t>Dados:</t>
  </si>
  <si>
    <t>m</t>
  </si>
  <si>
    <t>k</t>
  </si>
  <si>
    <t>g</t>
  </si>
  <si>
    <t>l</t>
  </si>
  <si>
    <t>a)</t>
  </si>
  <si>
    <t>b)</t>
  </si>
  <si>
    <t>c)</t>
  </si>
  <si>
    <t>d)</t>
  </si>
  <si>
    <t>ϴ</t>
  </si>
  <si>
    <t>Ve1=</t>
  </si>
  <si>
    <t>Ve2=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</si>
  <si>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Vg=</t>
    </r>
  </si>
  <si>
    <t>ω2=</t>
  </si>
  <si>
    <t>r</t>
  </si>
  <si>
    <t>Ko</t>
  </si>
  <si>
    <t>a</t>
  </si>
  <si>
    <t>mm</t>
  </si>
  <si>
    <t>α=</t>
  </si>
  <si>
    <t>ω=</t>
  </si>
  <si>
    <t>Ro=</t>
  </si>
  <si>
    <t>Ox</t>
  </si>
  <si>
    <t>Oy</t>
  </si>
  <si>
    <t>arraste a imagem para a direita para ver meu sofrimento</t>
  </si>
  <si>
    <t>Mo</t>
  </si>
  <si>
    <t>ΔVg=</t>
  </si>
  <si>
    <t>W=</t>
  </si>
  <si>
    <t>metros plz</t>
  </si>
  <si>
    <r>
      <t>p/</t>
    </r>
    <r>
      <rPr>
        <sz val="11"/>
        <color theme="1"/>
        <rFont val="Calibri"/>
        <family val="2"/>
      </rPr>
      <t>ϴ=0</t>
    </r>
  </si>
  <si>
    <t>p/ ϴ dado</t>
  </si>
  <si>
    <t>L</t>
  </si>
  <si>
    <t>lo</t>
  </si>
  <si>
    <t>K</t>
  </si>
  <si>
    <t>e)</t>
  </si>
  <si>
    <t>Nunca digitei tanto RADIANOS() na minha vida...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</si>
</sst>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0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6" xfId="0" applyFill="1" applyBorder="1"/>
    <xf numFmtId="0" fontId="0" fillId="2" borderId="0" xfId="0" applyFill="1" applyAlignment="1">
      <alignment horizontal="center" wrapText="1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0</xdr:row>
      <xdr:rowOff>0</xdr:rowOff>
    </xdr:from>
    <xdr:to>
      <xdr:col>15</xdr:col>
      <xdr:colOff>553164</xdr:colOff>
      <xdr:row>52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4B0997-5A9B-45F0-9208-BBD6EC18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0"/>
          <a:ext cx="6058614" cy="100584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32</xdr:col>
      <xdr:colOff>304800</xdr:colOff>
      <xdr:row>29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47D530-A708-4F55-B63B-60E32025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7C1C7AB-32E8-4B71-BF31-24AC5F7318D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88E9C31-E0A2-4DED-B571-705DA9E97E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9525</xdr:colOff>
      <xdr:row>0</xdr:row>
      <xdr:rowOff>0</xdr:rowOff>
    </xdr:from>
    <xdr:to>
      <xdr:col>18</xdr:col>
      <xdr:colOff>96157</xdr:colOff>
      <xdr:row>40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5E6CED-44AB-4646-B43A-BF21A12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0"/>
          <a:ext cx="8621032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0</xdr:rowOff>
    </xdr:from>
    <xdr:to>
      <xdr:col>13</xdr:col>
      <xdr:colOff>460533</xdr:colOff>
      <xdr:row>52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D6A733-22F5-4F3A-8828-568B1F38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0"/>
          <a:ext cx="5956458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17</xdr:col>
      <xdr:colOff>514350</xdr:colOff>
      <xdr:row>41</xdr:row>
      <xdr:rowOff>171127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19BD37-2E11-4A8D-B6DE-A6245015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0"/>
          <a:ext cx="7772400" cy="80102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457200</xdr:colOff>
      <xdr:row>50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FFE0AD-4A2F-4D49-933A-9AE638D1D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0"/>
          <a:ext cx="7772400" cy="971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01D9-3B6B-4066-AC57-3259C651430B}">
  <dimension ref="A1:J10"/>
  <sheetViews>
    <sheetView workbookViewId="0">
      <selection activeCell="C15" sqref="C15"/>
    </sheetView>
  </sheetViews>
  <sheetFormatPr defaultRowHeight="15" x14ac:dyDescent="0.25"/>
  <cols>
    <col min="1" max="1" width="3.28515625" style="3" bestFit="1" customWidth="1"/>
    <col min="2" max="2" width="12.42578125" style="3" customWidth="1"/>
    <col min="3" max="3" width="9.85546875" style="3" customWidth="1"/>
    <col min="4" max="16384" width="9.140625" style="3"/>
  </cols>
  <sheetData>
    <row r="1" spans="1:10" ht="15" customHeight="1" x14ac:dyDescent="0.25">
      <c r="A1" s="12" t="s">
        <v>0</v>
      </c>
      <c r="B1" s="13"/>
      <c r="E1" s="14" t="s">
        <v>23</v>
      </c>
      <c r="F1" s="14"/>
      <c r="G1" s="3" t="s">
        <v>21</v>
      </c>
      <c r="H1" s="3" t="e">
        <f>B2*(B5-(B5*(D3^2)*(SIN(RADIANS(B6))^2)/(D4^2))-(C9^2)*D3*COS(RADIANS(B6)))</f>
        <v>#DIV/0!</v>
      </c>
    </row>
    <row r="2" spans="1:10" x14ac:dyDescent="0.25">
      <c r="A2" s="4" t="s">
        <v>1</v>
      </c>
      <c r="B2" s="5"/>
      <c r="E2" s="14"/>
      <c r="F2" s="14"/>
      <c r="G2" s="3" t="s">
        <v>22</v>
      </c>
      <c r="H2" s="3" t="e">
        <f>B2*((C9^2)*D3*SIN(RADIANS(B6))-(B5*(D3^2)*SIN(RADIANS(B6))*COS(RADIANS(B6))/(D4^2)))</f>
        <v>#DIV/0!</v>
      </c>
    </row>
    <row r="3" spans="1:10" x14ac:dyDescent="0.25">
      <c r="A3" s="4" t="s">
        <v>14</v>
      </c>
      <c r="B3" s="5"/>
      <c r="C3" s="3" t="s">
        <v>17</v>
      </c>
      <c r="D3" s="15">
        <f>B3/1000</f>
        <v>0</v>
      </c>
      <c r="E3" s="14"/>
      <c r="F3" s="14"/>
    </row>
    <row r="4" spans="1:10" ht="15" customHeight="1" x14ac:dyDescent="0.25">
      <c r="A4" s="4" t="s">
        <v>15</v>
      </c>
      <c r="B4" s="5"/>
      <c r="C4" s="3" t="s">
        <v>17</v>
      </c>
      <c r="D4" s="15">
        <f>B4/1000</f>
        <v>0</v>
      </c>
      <c r="E4" s="14"/>
      <c r="F4" s="14"/>
      <c r="I4" s="26" t="s">
        <v>34</v>
      </c>
      <c r="J4" s="26"/>
    </row>
    <row r="5" spans="1:10" x14ac:dyDescent="0.25">
      <c r="A5" s="4" t="s">
        <v>16</v>
      </c>
      <c r="B5" s="5"/>
      <c r="I5" s="26"/>
      <c r="J5" s="26"/>
    </row>
    <row r="6" spans="1:10" ht="15.75" thickBot="1" x14ac:dyDescent="0.3">
      <c r="A6" s="6" t="s">
        <v>9</v>
      </c>
      <c r="B6" s="7"/>
      <c r="I6" s="26"/>
      <c r="J6" s="26"/>
    </row>
    <row r="7" spans="1:10" ht="15.75" thickBot="1" x14ac:dyDescent="0.3"/>
    <row r="8" spans="1:10" x14ac:dyDescent="0.25">
      <c r="A8" s="16" t="s">
        <v>5</v>
      </c>
      <c r="B8" s="27" t="s">
        <v>18</v>
      </c>
      <c r="C8" s="20" t="e">
        <f>B5*D3*SIN(RADIANS(B6))/(B4^2)</f>
        <v>#DIV/0!</v>
      </c>
    </row>
    <row r="9" spans="1:10" x14ac:dyDescent="0.25">
      <c r="A9" s="17" t="s">
        <v>6</v>
      </c>
      <c r="B9" s="28" t="s">
        <v>19</v>
      </c>
      <c r="C9" s="5" t="e">
        <f>SQRT(2*D3*B5*(1-COS(RADIANS(B6)))/(D4^2))</f>
        <v>#DIV/0!</v>
      </c>
    </row>
    <row r="10" spans="1:10" ht="15.75" thickBot="1" x14ac:dyDescent="0.3">
      <c r="A10" s="18" t="s">
        <v>7</v>
      </c>
      <c r="B10" s="29" t="s">
        <v>20</v>
      </c>
      <c r="C10" s="7" t="e">
        <f>SQRT((H1^2)+(H2^2))</f>
        <v>#DIV/0!</v>
      </c>
    </row>
  </sheetData>
  <mergeCells count="3">
    <mergeCell ref="A1:B1"/>
    <mergeCell ref="E1:F4"/>
    <mergeCell ref="I4:J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A79C-5BF5-4C63-A044-B83F648C85BE}">
  <dimension ref="A1:C11"/>
  <sheetViews>
    <sheetView workbookViewId="0">
      <selection activeCell="B12" sqref="B12"/>
    </sheetView>
  </sheetViews>
  <sheetFormatPr defaultRowHeight="15" x14ac:dyDescent="0.25"/>
  <cols>
    <col min="1" max="1" width="2.85546875" style="3" bestFit="1" customWidth="1"/>
    <col min="2" max="2" width="7" style="3" customWidth="1"/>
    <col min="3" max="3" width="7.7109375" style="3" bestFit="1" customWidth="1"/>
    <col min="4" max="16384" width="9.140625" style="3"/>
  </cols>
  <sheetData>
    <row r="1" spans="1:3" x14ac:dyDescent="0.25">
      <c r="A1" s="1" t="s">
        <v>0</v>
      </c>
      <c r="B1" s="2"/>
    </row>
    <row r="2" spans="1:3" x14ac:dyDescent="0.25">
      <c r="A2" s="4" t="s">
        <v>1</v>
      </c>
      <c r="B2" s="5"/>
    </row>
    <row r="3" spans="1:3" x14ac:dyDescent="0.25">
      <c r="A3" s="4" t="s">
        <v>2</v>
      </c>
      <c r="B3" s="5"/>
    </row>
    <row r="4" spans="1:3" x14ac:dyDescent="0.25">
      <c r="A4" s="4" t="s">
        <v>3</v>
      </c>
      <c r="B4" s="5"/>
    </row>
    <row r="5" spans="1:3" x14ac:dyDescent="0.25">
      <c r="A5" s="4" t="s">
        <v>4</v>
      </c>
      <c r="B5" s="5"/>
    </row>
    <row r="6" spans="1:3" ht="15.75" thickBot="1" x14ac:dyDescent="0.3">
      <c r="A6" s="6" t="s">
        <v>9</v>
      </c>
      <c r="B6" s="7"/>
    </row>
    <row r="8" spans="1:3" x14ac:dyDescent="0.25">
      <c r="A8" s="9" t="s">
        <v>5</v>
      </c>
      <c r="B8" s="9" t="s">
        <v>10</v>
      </c>
      <c r="C8" s="11">
        <f>ABS((B3/2)*(0)^2)</f>
        <v>0</v>
      </c>
    </row>
    <row r="9" spans="1:3" x14ac:dyDescent="0.25">
      <c r="A9" s="9" t="s">
        <v>6</v>
      </c>
      <c r="B9" s="9" t="s">
        <v>11</v>
      </c>
      <c r="C9" s="11">
        <f>ABS((B3/2)*(2*B5*SIN(RADIANS(B6)/2))^2)</f>
        <v>0</v>
      </c>
    </row>
    <row r="10" spans="1:3" x14ac:dyDescent="0.25">
      <c r="A10" s="9" t="s">
        <v>7</v>
      </c>
      <c r="B10" s="9" t="s">
        <v>12</v>
      </c>
      <c r="C10" s="11">
        <f>ABS(-B2*B4*(B5/2)*SIN(RADIANS(B6)))</f>
        <v>0</v>
      </c>
    </row>
    <row r="11" spans="1:3" x14ac:dyDescent="0.25">
      <c r="A11" s="9" t="s">
        <v>8</v>
      </c>
      <c r="B11" s="10" t="s">
        <v>13</v>
      </c>
      <c r="C11" s="11" t="e">
        <f>SQRT((6/(B2*B5^2))*(B2*B4*(B5/2)*SIN(RADIANS(B6))-C9+C8))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0756-B94E-4D0B-83B3-C5F397774E6A}">
  <dimension ref="A1:D13"/>
  <sheetViews>
    <sheetView workbookViewId="0">
      <selection activeCell="O7" sqref="O7"/>
    </sheetView>
  </sheetViews>
  <sheetFormatPr defaultRowHeight="15" x14ac:dyDescent="0.25"/>
  <cols>
    <col min="1" max="1" width="3.28515625" style="3" bestFit="1" customWidth="1"/>
    <col min="2" max="2" width="9.7109375" style="3" bestFit="1" customWidth="1"/>
    <col min="3" max="16384" width="9.140625" style="3"/>
  </cols>
  <sheetData>
    <row r="1" spans="1:4" x14ac:dyDescent="0.25">
      <c r="A1" s="12" t="s">
        <v>0</v>
      </c>
      <c r="B1" s="13"/>
    </row>
    <row r="2" spans="1:4" x14ac:dyDescent="0.25">
      <c r="A2" s="4" t="s">
        <v>1</v>
      </c>
      <c r="B2" s="5"/>
    </row>
    <row r="3" spans="1:4" x14ac:dyDescent="0.25">
      <c r="A3" s="4" t="s">
        <v>16</v>
      </c>
      <c r="B3" s="5"/>
    </row>
    <row r="4" spans="1:4" x14ac:dyDescent="0.25">
      <c r="A4" s="4" t="s">
        <v>15</v>
      </c>
      <c r="B4" s="5"/>
      <c r="C4" s="3" t="s">
        <v>17</v>
      </c>
      <c r="D4" s="15">
        <f>B4*10^(-3)</f>
        <v>0</v>
      </c>
    </row>
    <row r="5" spans="1:4" x14ac:dyDescent="0.25">
      <c r="A5" s="4" t="s">
        <v>14</v>
      </c>
      <c r="B5" s="5"/>
      <c r="C5" s="3" t="s">
        <v>17</v>
      </c>
      <c r="D5" s="15">
        <f>B5*10^(-3)</f>
        <v>0</v>
      </c>
    </row>
    <row r="6" spans="1:4" ht="15.75" thickBot="1" x14ac:dyDescent="0.3">
      <c r="A6" s="6" t="s">
        <v>9</v>
      </c>
      <c r="B6" s="7"/>
    </row>
    <row r="8" spans="1:4" x14ac:dyDescent="0.25">
      <c r="B8" s="3" t="s">
        <v>28</v>
      </c>
    </row>
    <row r="9" spans="1:4" x14ac:dyDescent="0.25">
      <c r="A9" s="3" t="s">
        <v>5</v>
      </c>
      <c r="B9" s="8" t="s">
        <v>18</v>
      </c>
      <c r="C9" s="3" t="e">
        <f>D5*(B3*COS(0)-9.81*SIN(0))/(D4^2)</f>
        <v>#DIV/0!</v>
      </c>
    </row>
    <row r="10" spans="1:4" x14ac:dyDescent="0.25">
      <c r="A10" s="3" t="s">
        <v>6</v>
      </c>
      <c r="B10" s="8" t="s">
        <v>19</v>
      </c>
      <c r="C10" s="3" t="e">
        <f>SQRT(2*D5*(B3*SIN(RADIANS(0))+9.81*COS(RADIANS(0))-9.81*COS(0))/(D4^2))</f>
        <v>#DIV/0!</v>
      </c>
    </row>
    <row r="11" spans="1:4" x14ac:dyDescent="0.25">
      <c r="B11" s="8" t="s">
        <v>29</v>
      </c>
    </row>
    <row r="12" spans="1:4" x14ac:dyDescent="0.25">
      <c r="A12" s="3" t="s">
        <v>7</v>
      </c>
      <c r="B12" s="8" t="s">
        <v>18</v>
      </c>
      <c r="C12" s="3" t="e">
        <f>D5*(B3*COS(RADIANS(B6))-9.81*SIN(RADIANS(B6)))/(D4^2)</f>
        <v>#DIV/0!</v>
      </c>
    </row>
    <row r="13" spans="1:4" x14ac:dyDescent="0.25">
      <c r="A13" s="3" t="s">
        <v>8</v>
      </c>
      <c r="B13" s="8" t="s">
        <v>19</v>
      </c>
      <c r="C13" s="3" t="e">
        <f>SQRT(2*D5*(B3*SIN(RADIANS(B6))+9.81*COS(RADIANS(B6))-9.81*COS(0))/(D4^2))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519B-9443-46B9-8A89-4B9795874F39}">
  <dimension ref="A1:C14"/>
  <sheetViews>
    <sheetView tabSelected="1" workbookViewId="0">
      <selection activeCell="C11" sqref="C11"/>
    </sheetView>
  </sheetViews>
  <sheetFormatPr defaultRowHeight="15" x14ac:dyDescent="0.25"/>
  <cols>
    <col min="1" max="1" width="3.85546875" style="3" bestFit="1" customWidth="1"/>
    <col min="2" max="16384" width="9.140625" style="3"/>
  </cols>
  <sheetData>
    <row r="1" spans="1:3" x14ac:dyDescent="0.25">
      <c r="A1" s="12" t="s">
        <v>0</v>
      </c>
      <c r="B1" s="13"/>
    </row>
    <row r="2" spans="1:3" x14ac:dyDescent="0.25">
      <c r="A2" s="4" t="s">
        <v>30</v>
      </c>
      <c r="B2" s="5">
        <v>10</v>
      </c>
    </row>
    <row r="3" spans="1:3" x14ac:dyDescent="0.25">
      <c r="A3" s="4" t="s">
        <v>31</v>
      </c>
      <c r="B3" s="5"/>
    </row>
    <row r="4" spans="1:3" x14ac:dyDescent="0.25">
      <c r="A4" s="4" t="s">
        <v>24</v>
      </c>
      <c r="B4" s="5"/>
    </row>
    <row r="5" spans="1:3" x14ac:dyDescent="0.25">
      <c r="A5" s="4" t="s">
        <v>1</v>
      </c>
      <c r="B5" s="5"/>
    </row>
    <row r="6" spans="1:3" x14ac:dyDescent="0.25">
      <c r="A6" s="4" t="s">
        <v>15</v>
      </c>
      <c r="B6" s="5"/>
    </row>
    <row r="7" spans="1:3" ht="15.75" thickBot="1" x14ac:dyDescent="0.3">
      <c r="A7" s="22" t="s">
        <v>32</v>
      </c>
      <c r="B7" s="7"/>
    </row>
    <row r="9" spans="1:3" ht="15.75" thickBot="1" x14ac:dyDescent="0.3"/>
    <row r="10" spans="1:3" ht="15" customHeight="1" x14ac:dyDescent="0.25">
      <c r="A10" s="16" t="s">
        <v>5</v>
      </c>
      <c r="B10" s="25" t="s">
        <v>10</v>
      </c>
      <c r="C10" s="20">
        <f>(B7*(5-B3)^2)/2</f>
        <v>0</v>
      </c>
    </row>
    <row r="11" spans="1:3" x14ac:dyDescent="0.25">
      <c r="A11" s="17" t="s">
        <v>6</v>
      </c>
      <c r="B11" s="4" t="s">
        <v>11</v>
      </c>
      <c r="C11" s="5">
        <f>(B7*(7-B3)^2)/2</f>
        <v>0</v>
      </c>
    </row>
    <row r="12" spans="1:3" x14ac:dyDescent="0.25">
      <c r="A12" s="17" t="s">
        <v>7</v>
      </c>
      <c r="B12" s="21" t="s">
        <v>25</v>
      </c>
      <c r="C12" s="5">
        <f>ABS(-9.81*B5*B2/2)</f>
        <v>0</v>
      </c>
    </row>
    <row r="13" spans="1:3" x14ac:dyDescent="0.25">
      <c r="A13" s="17" t="s">
        <v>8</v>
      </c>
      <c r="B13" s="21" t="s">
        <v>26</v>
      </c>
      <c r="C13" s="5">
        <f>ABS(-B4*PI()/2)</f>
        <v>0</v>
      </c>
    </row>
    <row r="14" spans="1:3" ht="15.75" thickBot="1" x14ac:dyDescent="0.3">
      <c r="A14" s="18" t="s">
        <v>33</v>
      </c>
      <c r="B14" s="6" t="s">
        <v>19</v>
      </c>
      <c r="C14" s="7" t="e">
        <f>SQRT(2*(9.81*B5*B2/2-C11+C10-B4*PI()/2)/(B5*B6^2))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3AD0-EB2D-4DA8-9951-28EE7908E412}">
  <dimension ref="A1:C9"/>
  <sheetViews>
    <sheetView workbookViewId="0">
      <selection activeCell="D16" sqref="D16"/>
    </sheetView>
  </sheetViews>
  <sheetFormatPr defaultRowHeight="15" x14ac:dyDescent="0.25"/>
  <cols>
    <col min="1" max="1" width="3.85546875" style="3" bestFit="1" customWidth="1"/>
    <col min="2" max="2" width="10.140625" style="3" customWidth="1"/>
    <col min="3" max="3" width="10.28515625" style="3" bestFit="1" customWidth="1"/>
    <col min="4" max="16384" width="9.140625" style="3"/>
  </cols>
  <sheetData>
    <row r="1" spans="1:3" x14ac:dyDescent="0.25">
      <c r="A1" s="1" t="s">
        <v>0</v>
      </c>
      <c r="B1" s="2"/>
    </row>
    <row r="2" spans="1:3" x14ac:dyDescent="0.25">
      <c r="A2" s="4" t="s">
        <v>1</v>
      </c>
      <c r="B2" s="5"/>
    </row>
    <row r="3" spans="1:3" ht="15.75" thickBot="1" x14ac:dyDescent="0.3">
      <c r="A3" s="4" t="s">
        <v>24</v>
      </c>
      <c r="B3" s="5"/>
    </row>
    <row r="4" spans="1:3" ht="15.75" thickBot="1" x14ac:dyDescent="0.3">
      <c r="A4" s="4" t="s">
        <v>14</v>
      </c>
      <c r="B4" s="5"/>
      <c r="C4" s="30" t="s">
        <v>27</v>
      </c>
    </row>
    <row r="5" spans="1:3" ht="15.75" thickBot="1" x14ac:dyDescent="0.3">
      <c r="A5" s="6" t="s">
        <v>9</v>
      </c>
      <c r="B5" s="7"/>
    </row>
    <row r="6" spans="1:3" ht="15.75" thickBot="1" x14ac:dyDescent="0.3"/>
    <row r="7" spans="1:3" x14ac:dyDescent="0.25">
      <c r="A7" s="16" t="s">
        <v>5</v>
      </c>
      <c r="B7" s="23" t="s">
        <v>25</v>
      </c>
      <c r="C7" s="20">
        <f>ABS(-B2*9.81*3*B4*SIN(RADIANS(B5)))</f>
        <v>0</v>
      </c>
    </row>
    <row r="8" spans="1:3" x14ac:dyDescent="0.25">
      <c r="A8" s="17" t="s">
        <v>6</v>
      </c>
      <c r="B8" s="19" t="s">
        <v>26</v>
      </c>
      <c r="C8" s="5">
        <f>C3*RADIANS(C5)</f>
        <v>0</v>
      </c>
    </row>
    <row r="9" spans="1:3" ht="15.75" thickBot="1" x14ac:dyDescent="0.3">
      <c r="A9" s="18" t="s">
        <v>7</v>
      </c>
      <c r="B9" s="24" t="s">
        <v>13</v>
      </c>
      <c r="C9" s="7" t="e">
        <f>SQRT(4*(3*9.81*B2*B4*SIN(RADIANS(B5))-B3*(RADIANS(B5)))/(3*B2*B4^2))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 1</vt:lpstr>
      <vt:lpstr>Modelo 2</vt:lpstr>
      <vt:lpstr>Modelo 3</vt:lpstr>
      <vt:lpstr>Modelo 4</vt:lpstr>
      <vt:lpstr>Modelo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Pinheiro</dc:creator>
  <cp:lastModifiedBy>Pedro Henrique Soares Pinheiro</cp:lastModifiedBy>
  <dcterms:created xsi:type="dcterms:W3CDTF">2020-11-18T16:13:04Z</dcterms:created>
  <dcterms:modified xsi:type="dcterms:W3CDTF">2020-11-18T17:50:28Z</dcterms:modified>
</cp:coreProperties>
</file>