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Математика" sheetId="1" r:id="rId1"/>
    <sheet name="Статистика" sheetId="2" r:id="rId2"/>
  </sheets>
  <calcPr calcId="152511"/>
</workbook>
</file>

<file path=xl/calcChain.xml><?xml version="1.0" encoding="utf-8"?>
<calcChain xmlns="http://schemas.openxmlformats.org/spreadsheetml/2006/main">
  <c r="D40" i="2" l="1"/>
  <c r="E40" i="2"/>
  <c r="F40" i="2"/>
  <c r="G40" i="2"/>
  <c r="H40" i="2"/>
  <c r="I40" i="2"/>
  <c r="C40" i="2"/>
  <c r="D39" i="2"/>
  <c r="E39" i="2"/>
  <c r="F39" i="2"/>
  <c r="G39" i="2"/>
  <c r="H39" i="2"/>
  <c r="I39" i="2"/>
  <c r="C39" i="2"/>
  <c r="D37" i="2"/>
  <c r="E37" i="2"/>
  <c r="F37" i="2"/>
  <c r="G37" i="2"/>
  <c r="H37" i="2"/>
  <c r="I37" i="2"/>
  <c r="C37" i="2"/>
  <c r="D32" i="2" a="1"/>
  <c r="D32" i="2" s="1"/>
  <c r="D34" i="2"/>
  <c r="D35" i="2"/>
  <c r="E32" i="2" a="1"/>
  <c r="E34" i="2" s="1"/>
  <c r="E33" i="2"/>
  <c r="E35" i="2"/>
  <c r="F32" i="2" a="1"/>
  <c r="F32" i="2"/>
  <c r="F33" i="2"/>
  <c r="F34" i="2"/>
  <c r="F35" i="2"/>
  <c r="G32" i="2" a="1"/>
  <c r="G32" i="2" s="1"/>
  <c r="G35" i="2"/>
  <c r="H32" i="2" a="1"/>
  <c r="H32" i="2" s="1"/>
  <c r="H34" i="2"/>
  <c r="H35" i="2"/>
  <c r="I32" i="2" a="1"/>
  <c r="I34" i="2" s="1"/>
  <c r="I33" i="2"/>
  <c r="I35" i="2"/>
  <c r="C32" i="2" a="1"/>
  <c r="C32" i="2" s="1"/>
  <c r="J20" i="2"/>
  <c r="J21" i="2"/>
  <c r="J22" i="2"/>
  <c r="J23" i="2"/>
  <c r="J24" i="2"/>
  <c r="J25" i="2"/>
  <c r="J26" i="2"/>
  <c r="J27" i="2"/>
  <c r="J28" i="2"/>
  <c r="J19" i="2"/>
  <c r="I20" i="2"/>
  <c r="I21" i="2"/>
  <c r="I22" i="2"/>
  <c r="I23" i="2"/>
  <c r="I24" i="2"/>
  <c r="I25" i="2"/>
  <c r="I26" i="2"/>
  <c r="I27" i="2"/>
  <c r="I28" i="2"/>
  <c r="I19" i="2"/>
  <c r="H20" i="2"/>
  <c r="H21" i="2"/>
  <c r="H22" i="2"/>
  <c r="H23" i="2"/>
  <c r="H24" i="2"/>
  <c r="H25" i="2"/>
  <c r="H26" i="2"/>
  <c r="H27" i="2"/>
  <c r="H28" i="2"/>
  <c r="H19" i="2"/>
  <c r="G20" i="2"/>
  <c r="G21" i="2"/>
  <c r="G22" i="2"/>
  <c r="G23" i="2"/>
  <c r="G24" i="2"/>
  <c r="G25" i="2"/>
  <c r="G26" i="2"/>
  <c r="G27" i="2"/>
  <c r="G28" i="2"/>
  <c r="G19" i="2"/>
  <c r="F20" i="2"/>
  <c r="F21" i="2"/>
  <c r="F22" i="2"/>
  <c r="F23" i="2"/>
  <c r="F24" i="2"/>
  <c r="F25" i="2"/>
  <c r="F26" i="2"/>
  <c r="F27" i="2"/>
  <c r="F28" i="2"/>
  <c r="F19" i="2"/>
  <c r="E20" i="2"/>
  <c r="E21" i="2"/>
  <c r="E22" i="2"/>
  <c r="E23" i="2"/>
  <c r="E24" i="2"/>
  <c r="E25" i="2"/>
  <c r="E26" i="2"/>
  <c r="E27" i="2"/>
  <c r="E28" i="2"/>
  <c r="E19" i="2"/>
  <c r="D19" i="2"/>
  <c r="D20" i="2"/>
  <c r="D21" i="2"/>
  <c r="D22" i="2"/>
  <c r="D23" i="2"/>
  <c r="D24" i="2"/>
  <c r="D25" i="2"/>
  <c r="D26" i="2"/>
  <c r="D27" i="2"/>
  <c r="D28" i="2"/>
  <c r="C20" i="2"/>
  <c r="C21" i="2"/>
  <c r="C22" i="2"/>
  <c r="C23" i="2"/>
  <c r="C24" i="2"/>
  <c r="C25" i="2"/>
  <c r="C26" i="2"/>
  <c r="C27" i="2"/>
  <c r="C28" i="2"/>
  <c r="C19" i="2"/>
  <c r="B18" i="2"/>
  <c r="A18" i="2"/>
  <c r="B20" i="2"/>
  <c r="B21" i="2"/>
  <c r="B22" i="2"/>
  <c r="B23" i="2"/>
  <c r="B24" i="2"/>
  <c r="B25" i="2"/>
  <c r="B26" i="2"/>
  <c r="B27" i="2"/>
  <c r="B28" i="2"/>
  <c r="A21" i="2"/>
  <c r="A22" i="2"/>
  <c r="A23" i="2" s="1"/>
  <c r="A24" i="2" s="1"/>
  <c r="A25" i="2" s="1"/>
  <c r="A26" i="2" s="1"/>
  <c r="A27" i="2" s="1"/>
  <c r="A28" i="2" s="1"/>
  <c r="A20" i="2"/>
  <c r="D5" i="2"/>
  <c r="D6" i="2"/>
  <c r="D7" i="2"/>
  <c r="D8" i="2"/>
  <c r="D9" i="2"/>
  <c r="D10" i="2"/>
  <c r="D11" i="2"/>
  <c r="D12" i="2"/>
  <c r="D13" i="2"/>
  <c r="D4" i="2"/>
  <c r="C5" i="2"/>
  <c r="C6" i="2"/>
  <c r="C7" i="2"/>
  <c r="C8" i="2"/>
  <c r="C9" i="2"/>
  <c r="C10" i="2"/>
  <c r="C11" i="2"/>
  <c r="C12" i="2"/>
  <c r="C13" i="2"/>
  <c r="C4" i="2"/>
  <c r="B5" i="2"/>
  <c r="B6" i="2"/>
  <c r="B7" i="2"/>
  <c r="B8" i="2"/>
  <c r="B9" i="2"/>
  <c r="B10" i="2"/>
  <c r="B11" i="2"/>
  <c r="B12" i="2"/>
  <c r="B13" i="2"/>
  <c r="B19" i="2"/>
  <c r="B4" i="2"/>
  <c r="A11" i="2"/>
  <c r="A12" i="2"/>
  <c r="A13" i="2" s="1"/>
  <c r="A6" i="2"/>
  <c r="A7" i="2" s="1"/>
  <c r="A8" i="2" s="1"/>
  <c r="A9" i="2" s="1"/>
  <c r="A10" i="2" s="1"/>
  <c r="A5" i="2"/>
  <c r="I32" i="2" l="1"/>
  <c r="H33" i="2"/>
  <c r="G34" i="2"/>
  <c r="E32" i="2"/>
  <c r="D33" i="2"/>
  <c r="G33" i="2"/>
  <c r="C34" i="2"/>
  <c r="C35" i="2"/>
  <c r="C33" i="2"/>
  <c r="AA7" i="1"/>
  <c r="AA8" i="1"/>
  <c r="AA9" i="1"/>
  <c r="AA10" i="1"/>
  <c r="AA11" i="1"/>
  <c r="AA12" i="1"/>
  <c r="AA13" i="1"/>
  <c r="AA14" i="1"/>
  <c r="AA15" i="1"/>
  <c r="AA6" i="1"/>
  <c r="Z15" i="1"/>
  <c r="Z14" i="1"/>
  <c r="Z13" i="1"/>
  <c r="Z12" i="1"/>
  <c r="Z11" i="1"/>
  <c r="Z10" i="1"/>
  <c r="Z9" i="1"/>
  <c r="Z8" i="1"/>
  <c r="Z7" i="1"/>
  <c r="Z6" i="1"/>
  <c r="G5" i="1"/>
  <c r="J5" i="1" s="1"/>
  <c r="M5" i="1" s="1"/>
  <c r="P5" i="1" s="1"/>
  <c r="H5" i="1"/>
  <c r="K5" i="1" s="1"/>
  <c r="N5" i="1" s="1"/>
  <c r="Q5" i="1" s="1"/>
  <c r="I5" i="1"/>
  <c r="L5" i="1" s="1"/>
  <c r="O5" i="1" s="1"/>
  <c r="R5" i="1" s="1"/>
</calcChain>
</file>

<file path=xl/comments1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ИВТ 1 подгруппа</t>
        </r>
      </text>
    </comment>
  </commentList>
</comments>
</file>

<file path=xl/sharedStrings.xml><?xml version="1.0" encoding="utf-8"?>
<sst xmlns="http://schemas.openxmlformats.org/spreadsheetml/2006/main" count="69" uniqueCount="47">
  <si>
    <t>Журнал успеваемости по математике</t>
  </si>
  <si>
    <t>№           п/п</t>
  </si>
  <si>
    <t>Фамилия</t>
  </si>
  <si>
    <t>Имя</t>
  </si>
  <si>
    <t>Войтенко</t>
  </si>
  <si>
    <t>Игорь</t>
  </si>
  <si>
    <t>Егоров</t>
  </si>
  <si>
    <t>Никита</t>
  </si>
  <si>
    <t>Степанов</t>
  </si>
  <si>
    <t>Федор</t>
  </si>
  <si>
    <t>Берегов</t>
  </si>
  <si>
    <t>Алексей</t>
  </si>
  <si>
    <t>Алексеева</t>
  </si>
  <si>
    <t>Виктория</t>
  </si>
  <si>
    <t>Черненко</t>
  </si>
  <si>
    <t>Александр</t>
  </si>
  <si>
    <t>Степаненко</t>
  </si>
  <si>
    <t>Полина</t>
  </si>
  <si>
    <t>Аксеновский</t>
  </si>
  <si>
    <t>Владимир</t>
  </si>
  <si>
    <t>Образцов</t>
  </si>
  <si>
    <t>Дмитрий</t>
  </si>
  <si>
    <t>Буланев</t>
  </si>
  <si>
    <t>Евгений</t>
  </si>
  <si>
    <t>Даты</t>
  </si>
  <si>
    <t>Контрольные работы</t>
  </si>
  <si>
    <t>К/р 1</t>
  </si>
  <si>
    <t>К/р 7</t>
  </si>
  <si>
    <t>К/р 6</t>
  </si>
  <si>
    <t>К/р 5</t>
  </si>
  <si>
    <t>К/р 4</t>
  </si>
  <si>
    <t>К/р 2</t>
  </si>
  <si>
    <t>Средний балл</t>
  </si>
  <si>
    <t>Итоговая отметка</t>
  </si>
  <si>
    <t>н</t>
  </si>
  <si>
    <t>Статистика</t>
  </si>
  <si>
    <t>№             п/п</t>
  </si>
  <si>
    <t>Фамилия имя</t>
  </si>
  <si>
    <t>Ранг</t>
  </si>
  <si>
    <t>Год рождения</t>
  </si>
  <si>
    <t>Отчет по контрольным работам</t>
  </si>
  <si>
    <t>К/р 3</t>
  </si>
  <si>
    <t>Осталось сдать К/р</t>
  </si>
  <si>
    <t>Количество отметок</t>
  </si>
  <si>
    <t>Всего учеников</t>
  </si>
  <si>
    <t>Качественная успеваемость    (качество знаний)</t>
  </si>
  <si>
    <t>Абсолютная успеваемость       (процент успеваемости)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</si>
</sst>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36"/>
      <color rgb="FF00B05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9" fontId="1" fillId="3" borderId="1" xfId="1" applyFont="1" applyFill="1" applyBorder="1"/>
  </cellXfs>
  <cellStyles count="2">
    <cellStyle name="Обычный" xfId="0" builtinId="0"/>
    <cellStyle name="Процентный" xfId="1" builtinId="5"/>
  </cellStyles>
  <dxfs count="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F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Ранжирование учеников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Статистика!$B$4:$B$13</c:f>
              <c:strCache>
                <c:ptCount val="10"/>
                <c:pt idx="0">
                  <c:v>Черненко Александр</c:v>
                </c:pt>
                <c:pt idx="1">
                  <c:v>Берегов Алексей</c:v>
                </c:pt>
                <c:pt idx="2">
                  <c:v>Алексеева Виктория</c:v>
                </c:pt>
                <c:pt idx="3">
                  <c:v>Аксеновский Владимир</c:v>
                </c:pt>
                <c:pt idx="4">
                  <c:v>Образцов Дмитрий</c:v>
                </c:pt>
                <c:pt idx="5">
                  <c:v>Буланев Евгений</c:v>
                </c:pt>
                <c:pt idx="6">
                  <c:v>Войтенко Игорь</c:v>
                </c:pt>
                <c:pt idx="7">
                  <c:v>Егоров Никита</c:v>
                </c:pt>
                <c:pt idx="8">
                  <c:v>Степаненко Полина</c:v>
                </c:pt>
                <c:pt idx="9">
                  <c:v>Степанов Федор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9</c:v>
                </c:pt>
                <c:pt idx="8">
                  <c:v>9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3739504"/>
        <c:axId val="1083747664"/>
      </c:barChart>
      <c:catAx>
        <c:axId val="108373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3747664"/>
        <c:crosses val="autoZero"/>
        <c:auto val="1"/>
        <c:lblAlgn val="ctr"/>
        <c:lblOffset val="100"/>
        <c:noMultiLvlLbl val="0"/>
      </c:catAx>
      <c:valAx>
        <c:axId val="10837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373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15</xdr:row>
      <xdr:rowOff>1</xdr:rowOff>
    </xdr:from>
    <xdr:to>
      <xdr:col>3</xdr:col>
      <xdr:colOff>790575</xdr:colOff>
      <xdr:row>23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6" y="3286126"/>
          <a:ext cx="1743074" cy="17621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17</xdr:row>
      <xdr:rowOff>171450</xdr:rowOff>
    </xdr:from>
    <xdr:to>
      <xdr:col>14</xdr:col>
      <xdr:colOff>605630</xdr:colOff>
      <xdr:row>27</xdr:row>
      <xdr:rowOff>24605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4324350"/>
          <a:ext cx="2072480" cy="2072480"/>
        </a:xfrm>
        <a:prstGeom prst="rect">
          <a:avLst/>
        </a:prstGeom>
      </xdr:spPr>
    </xdr:pic>
    <xdr:clientData/>
  </xdr:twoCellAnchor>
  <xdr:twoCellAnchor>
    <xdr:from>
      <xdr:col>6</xdr:col>
      <xdr:colOff>971550</xdr:colOff>
      <xdr:row>0</xdr:row>
      <xdr:rowOff>257175</xdr:rowOff>
    </xdr:from>
    <xdr:to>
      <xdr:col>16</xdr:col>
      <xdr:colOff>19050</xdr:colOff>
      <xdr:row>15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opLeftCell="K1" zoomScaleNormal="100" workbookViewId="0">
      <selection activeCell="U5" sqref="U5"/>
    </sheetView>
  </sheetViews>
  <sheetFormatPr defaultRowHeight="15.75" x14ac:dyDescent="0.25"/>
  <cols>
    <col min="1" max="1" width="5.42578125" style="1" customWidth="1"/>
    <col min="2" max="2" width="15.7109375" style="1" customWidth="1"/>
    <col min="3" max="3" width="14.7109375" style="1" customWidth="1"/>
    <col min="4" max="4" width="12" style="1" customWidth="1"/>
    <col min="5" max="5" width="11.140625" style="1" customWidth="1"/>
    <col min="6" max="6" width="11.5703125" style="1" customWidth="1"/>
    <col min="7" max="7" width="11.28515625" style="1" bestFit="1" customWidth="1"/>
    <col min="8" max="8" width="12.140625" style="1" customWidth="1"/>
    <col min="9" max="9" width="13.140625" style="1" customWidth="1"/>
    <col min="10" max="10" width="12" style="1" customWidth="1"/>
    <col min="11" max="11" width="11.140625" style="1" customWidth="1"/>
    <col min="12" max="13" width="12" style="1" customWidth="1"/>
    <col min="14" max="14" width="11.42578125" style="1" customWidth="1"/>
    <col min="15" max="15" width="11.7109375" style="1" customWidth="1"/>
    <col min="16" max="16" width="11" style="1" customWidth="1"/>
    <col min="17" max="17" width="11.42578125" style="1" customWidth="1"/>
    <col min="18" max="18" width="12.140625" style="1" customWidth="1"/>
    <col min="19" max="25" width="9.140625" style="1"/>
    <col min="26" max="26" width="10.7109375" style="1" customWidth="1"/>
    <col min="27" max="27" width="11.7109375" style="1" customWidth="1"/>
    <col min="28" max="16384" width="9.140625" style="1"/>
  </cols>
  <sheetData>
    <row r="1" spans="1:27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27" ht="15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27" ht="15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27" ht="35.25" customHeight="1" x14ac:dyDescent="0.25">
      <c r="A4" s="11" t="s">
        <v>1</v>
      </c>
      <c r="B4" s="12" t="s">
        <v>2</v>
      </c>
      <c r="C4" s="12" t="s">
        <v>3</v>
      </c>
      <c r="D4" s="12" t="s">
        <v>24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25</v>
      </c>
      <c r="T4" s="12"/>
      <c r="U4" s="12"/>
      <c r="V4" s="12"/>
      <c r="W4" s="12"/>
      <c r="X4" s="12"/>
      <c r="Y4" s="12"/>
      <c r="Z4" s="5" t="s">
        <v>32</v>
      </c>
      <c r="AA4" s="5" t="s">
        <v>33</v>
      </c>
    </row>
    <row r="5" spans="1:27" x14ac:dyDescent="0.25">
      <c r="A5" s="11"/>
      <c r="B5" s="12"/>
      <c r="C5" s="12"/>
      <c r="D5" s="14">
        <v>43848</v>
      </c>
      <c r="E5" s="14">
        <v>43849</v>
      </c>
      <c r="F5" s="14">
        <v>43852</v>
      </c>
      <c r="G5" s="14">
        <f>D5+7</f>
        <v>43855</v>
      </c>
      <c r="H5" s="14">
        <f t="shared" ref="H5:R5" si="0">E5+7</f>
        <v>43856</v>
      </c>
      <c r="I5" s="14">
        <f t="shared" si="0"/>
        <v>43859</v>
      </c>
      <c r="J5" s="14">
        <f t="shared" si="0"/>
        <v>43862</v>
      </c>
      <c r="K5" s="14">
        <f t="shared" si="0"/>
        <v>43863</v>
      </c>
      <c r="L5" s="14">
        <f t="shared" si="0"/>
        <v>43866</v>
      </c>
      <c r="M5" s="14">
        <f t="shared" si="0"/>
        <v>43869</v>
      </c>
      <c r="N5" s="14">
        <f t="shared" si="0"/>
        <v>43870</v>
      </c>
      <c r="O5" s="14">
        <f t="shared" si="0"/>
        <v>43873</v>
      </c>
      <c r="P5" s="14">
        <f t="shared" si="0"/>
        <v>43876</v>
      </c>
      <c r="Q5" s="14">
        <f t="shared" si="0"/>
        <v>43877</v>
      </c>
      <c r="R5" s="14">
        <f t="shared" si="0"/>
        <v>43880</v>
      </c>
      <c r="S5" s="13" t="s">
        <v>26</v>
      </c>
      <c r="T5" s="13" t="s">
        <v>31</v>
      </c>
      <c r="U5" s="13" t="s">
        <v>41</v>
      </c>
      <c r="V5" s="13" t="s">
        <v>30</v>
      </c>
      <c r="W5" s="13" t="s">
        <v>29</v>
      </c>
      <c r="X5" s="13" t="s">
        <v>28</v>
      </c>
      <c r="Y5" s="13" t="s">
        <v>27</v>
      </c>
      <c r="Z5" s="6"/>
      <c r="AA5" s="6"/>
    </row>
    <row r="6" spans="1:27" ht="18.75" customHeight="1" x14ac:dyDescent="0.25">
      <c r="A6" s="2">
        <v>1</v>
      </c>
      <c r="B6" s="2" t="s">
        <v>14</v>
      </c>
      <c r="C6" s="2" t="s">
        <v>15</v>
      </c>
      <c r="D6" s="3">
        <v>3</v>
      </c>
      <c r="E6" s="3"/>
      <c r="F6" s="3"/>
      <c r="G6" s="3">
        <v>4</v>
      </c>
      <c r="H6" s="3">
        <v>4</v>
      </c>
      <c r="I6" s="3"/>
      <c r="J6" s="3">
        <v>5</v>
      </c>
      <c r="K6" s="3">
        <v>4</v>
      </c>
      <c r="L6" s="3"/>
      <c r="M6" s="3">
        <v>3</v>
      </c>
      <c r="N6" s="3"/>
      <c r="O6" s="3">
        <v>3</v>
      </c>
      <c r="P6" s="3"/>
      <c r="Q6" s="3">
        <v>4</v>
      </c>
      <c r="R6" s="3"/>
      <c r="S6" s="3">
        <v>4</v>
      </c>
      <c r="T6" s="3" t="s">
        <v>34</v>
      </c>
      <c r="U6" s="3">
        <v>3</v>
      </c>
      <c r="V6" s="3">
        <v>5</v>
      </c>
      <c r="W6" s="3">
        <v>2</v>
      </c>
      <c r="X6" s="3">
        <v>3</v>
      </c>
      <c r="Y6" s="3">
        <v>5</v>
      </c>
      <c r="Z6" s="3">
        <f t="shared" ref="Z6:Z15" si="1">ROUND(AVERAGE(D6:Y6),1)</f>
        <v>3.7</v>
      </c>
      <c r="AA6" s="4">
        <f>IF(Z6&gt;4.4,5,IF(Z6&gt;3.4,4,IF(Z6&gt;2.4,3,2)))</f>
        <v>4</v>
      </c>
    </row>
    <row r="7" spans="1:27" x14ac:dyDescent="0.25">
      <c r="A7" s="2">
        <v>2</v>
      </c>
      <c r="B7" s="2" t="s">
        <v>10</v>
      </c>
      <c r="C7" s="2" t="s">
        <v>11</v>
      </c>
      <c r="D7" s="3"/>
      <c r="E7" s="3">
        <v>5</v>
      </c>
      <c r="F7" s="3"/>
      <c r="G7" s="3"/>
      <c r="H7" s="3">
        <v>3</v>
      </c>
      <c r="I7" s="3">
        <v>3</v>
      </c>
      <c r="J7" s="3">
        <v>5</v>
      </c>
      <c r="K7" s="3"/>
      <c r="L7" s="3">
        <v>2</v>
      </c>
      <c r="M7" s="3">
        <v>4</v>
      </c>
      <c r="N7" s="3">
        <v>2</v>
      </c>
      <c r="O7" s="3"/>
      <c r="P7" s="3">
        <v>3</v>
      </c>
      <c r="Q7" s="3">
        <v>3</v>
      </c>
      <c r="R7" s="3"/>
      <c r="S7" s="3">
        <v>4</v>
      </c>
      <c r="T7" s="3">
        <v>3</v>
      </c>
      <c r="U7" s="3">
        <v>4</v>
      </c>
      <c r="V7" s="3" t="s">
        <v>34</v>
      </c>
      <c r="W7" s="3">
        <v>5</v>
      </c>
      <c r="X7" s="3" t="s">
        <v>34</v>
      </c>
      <c r="Y7" s="3">
        <v>5</v>
      </c>
      <c r="Z7" s="3">
        <f t="shared" si="1"/>
        <v>3.6</v>
      </c>
      <c r="AA7" s="4">
        <f t="shared" ref="AA7:AA15" si="2">IF(Z7&gt;4.4,5,IF(Z7&gt;3.4,4,IF(Z7&gt;2.4,3,2)))</f>
        <v>4</v>
      </c>
    </row>
    <row r="8" spans="1:27" x14ac:dyDescent="0.25">
      <c r="A8" s="2">
        <v>3</v>
      </c>
      <c r="B8" s="2" t="s">
        <v>12</v>
      </c>
      <c r="C8" s="2" t="s">
        <v>13</v>
      </c>
      <c r="D8" s="3"/>
      <c r="E8" s="3"/>
      <c r="F8" s="3">
        <v>2</v>
      </c>
      <c r="G8" s="3">
        <v>5</v>
      </c>
      <c r="H8" s="3"/>
      <c r="I8" s="3"/>
      <c r="J8" s="3">
        <v>3</v>
      </c>
      <c r="K8" s="3">
        <v>5</v>
      </c>
      <c r="L8" s="3"/>
      <c r="M8" s="3">
        <v>4</v>
      </c>
      <c r="N8" s="3"/>
      <c r="O8" s="3">
        <v>5</v>
      </c>
      <c r="P8" s="3"/>
      <c r="Q8" s="3">
        <v>5</v>
      </c>
      <c r="R8" s="3">
        <v>4</v>
      </c>
      <c r="S8" s="3">
        <v>3</v>
      </c>
      <c r="T8" s="3" t="s">
        <v>34</v>
      </c>
      <c r="U8" s="3">
        <v>2</v>
      </c>
      <c r="V8" s="3" t="s">
        <v>34</v>
      </c>
      <c r="W8" s="3">
        <v>4</v>
      </c>
      <c r="X8" s="3">
        <v>3</v>
      </c>
      <c r="Y8" s="3">
        <v>4</v>
      </c>
      <c r="Z8" s="3">
        <f t="shared" si="1"/>
        <v>3.8</v>
      </c>
      <c r="AA8" s="4">
        <f t="shared" si="2"/>
        <v>4</v>
      </c>
    </row>
    <row r="9" spans="1:27" x14ac:dyDescent="0.25">
      <c r="A9" s="2">
        <v>4</v>
      </c>
      <c r="B9" s="2" t="s">
        <v>18</v>
      </c>
      <c r="C9" s="2" t="s">
        <v>19</v>
      </c>
      <c r="D9" s="3">
        <v>4</v>
      </c>
      <c r="E9" s="3">
        <v>5</v>
      </c>
      <c r="F9" s="3"/>
      <c r="G9" s="3"/>
      <c r="H9" s="3"/>
      <c r="I9" s="3">
        <v>5</v>
      </c>
      <c r="J9" s="3">
        <v>2</v>
      </c>
      <c r="K9" s="3"/>
      <c r="L9" s="3">
        <v>5</v>
      </c>
      <c r="M9" s="3">
        <v>2</v>
      </c>
      <c r="N9" s="3">
        <v>4</v>
      </c>
      <c r="O9" s="3"/>
      <c r="P9" s="3">
        <v>4</v>
      </c>
      <c r="Q9" s="3">
        <v>4</v>
      </c>
      <c r="R9" s="3">
        <v>2</v>
      </c>
      <c r="S9" s="3">
        <v>5</v>
      </c>
      <c r="T9" s="3">
        <v>3</v>
      </c>
      <c r="U9" s="3">
        <v>4</v>
      </c>
      <c r="V9" s="3">
        <v>4</v>
      </c>
      <c r="W9" s="3">
        <v>5</v>
      </c>
      <c r="X9" s="3">
        <v>2</v>
      </c>
      <c r="Y9" s="3">
        <v>3</v>
      </c>
      <c r="Z9" s="3">
        <f t="shared" si="1"/>
        <v>3.7</v>
      </c>
      <c r="AA9" s="4">
        <f t="shared" si="2"/>
        <v>4</v>
      </c>
    </row>
    <row r="10" spans="1:27" x14ac:dyDescent="0.25">
      <c r="A10" s="2">
        <v>5</v>
      </c>
      <c r="B10" s="2" t="s">
        <v>20</v>
      </c>
      <c r="C10" s="2" t="s">
        <v>21</v>
      </c>
      <c r="D10" s="3">
        <v>3</v>
      </c>
      <c r="E10" s="3"/>
      <c r="F10" s="3">
        <v>4</v>
      </c>
      <c r="G10" s="3"/>
      <c r="H10" s="3">
        <v>5</v>
      </c>
      <c r="I10" s="3"/>
      <c r="J10" s="3">
        <v>4</v>
      </c>
      <c r="K10" s="3">
        <v>3</v>
      </c>
      <c r="L10" s="3"/>
      <c r="M10" s="3">
        <v>4</v>
      </c>
      <c r="N10" s="3"/>
      <c r="O10" s="3">
        <v>4</v>
      </c>
      <c r="P10" s="3">
        <v>3</v>
      </c>
      <c r="Q10" s="3">
        <v>2</v>
      </c>
      <c r="R10" s="3">
        <v>5</v>
      </c>
      <c r="S10" s="3">
        <v>5</v>
      </c>
      <c r="T10" s="3">
        <v>5</v>
      </c>
      <c r="U10" s="3" t="s">
        <v>34</v>
      </c>
      <c r="V10" s="3">
        <v>5</v>
      </c>
      <c r="W10" s="3">
        <v>5</v>
      </c>
      <c r="X10" s="3" t="s">
        <v>34</v>
      </c>
      <c r="Y10" s="3">
        <v>5</v>
      </c>
      <c r="Z10" s="3">
        <f t="shared" si="1"/>
        <v>4.0999999999999996</v>
      </c>
      <c r="AA10" s="4">
        <f t="shared" si="2"/>
        <v>4</v>
      </c>
    </row>
    <row r="11" spans="1:27" x14ac:dyDescent="0.25">
      <c r="A11" s="2">
        <v>6</v>
      </c>
      <c r="B11" s="2" t="s">
        <v>22</v>
      </c>
      <c r="C11" s="2" t="s">
        <v>23</v>
      </c>
      <c r="D11" s="3"/>
      <c r="E11" s="3">
        <v>5</v>
      </c>
      <c r="F11" s="3">
        <v>5</v>
      </c>
      <c r="G11" s="3">
        <v>4</v>
      </c>
      <c r="H11" s="3"/>
      <c r="I11" s="3"/>
      <c r="J11" s="3">
        <v>5</v>
      </c>
      <c r="K11" s="3">
        <v>5</v>
      </c>
      <c r="L11" s="3"/>
      <c r="M11" s="3"/>
      <c r="N11" s="3">
        <v>5</v>
      </c>
      <c r="O11" s="3"/>
      <c r="P11" s="3">
        <v>5</v>
      </c>
      <c r="Q11" s="3">
        <v>5</v>
      </c>
      <c r="R11" s="3"/>
      <c r="S11" s="3">
        <v>2</v>
      </c>
      <c r="T11" s="3" t="s">
        <v>34</v>
      </c>
      <c r="U11" s="3">
        <v>3</v>
      </c>
      <c r="V11" s="3">
        <v>4</v>
      </c>
      <c r="W11" s="3" t="s">
        <v>34</v>
      </c>
      <c r="X11" s="3">
        <v>4</v>
      </c>
      <c r="Y11" s="3">
        <v>3</v>
      </c>
      <c r="Z11" s="3">
        <f t="shared" si="1"/>
        <v>4.2</v>
      </c>
      <c r="AA11" s="4">
        <f t="shared" si="2"/>
        <v>4</v>
      </c>
    </row>
    <row r="12" spans="1:27" x14ac:dyDescent="0.25">
      <c r="A12" s="2">
        <v>7</v>
      </c>
      <c r="B12" s="2" t="s">
        <v>4</v>
      </c>
      <c r="C12" s="2" t="s">
        <v>5</v>
      </c>
      <c r="D12" s="3">
        <v>5</v>
      </c>
      <c r="E12" s="3"/>
      <c r="F12" s="3">
        <v>4</v>
      </c>
      <c r="G12" s="3"/>
      <c r="H12" s="3">
        <v>5</v>
      </c>
      <c r="I12" s="3"/>
      <c r="J12" s="3">
        <v>5</v>
      </c>
      <c r="K12" s="3"/>
      <c r="L12" s="3">
        <v>5</v>
      </c>
      <c r="M12" s="3"/>
      <c r="N12" s="3">
        <v>5</v>
      </c>
      <c r="O12" s="3"/>
      <c r="P12" s="3">
        <v>5</v>
      </c>
      <c r="Q12" s="3"/>
      <c r="R12" s="3">
        <v>4</v>
      </c>
      <c r="S12" s="3">
        <v>5</v>
      </c>
      <c r="T12" s="3">
        <v>4</v>
      </c>
      <c r="U12" s="3">
        <v>5</v>
      </c>
      <c r="V12" s="3">
        <v>5</v>
      </c>
      <c r="W12" s="3">
        <v>4</v>
      </c>
      <c r="X12" s="3">
        <v>5</v>
      </c>
      <c r="Y12" s="3">
        <v>5</v>
      </c>
      <c r="Z12" s="3">
        <f t="shared" si="1"/>
        <v>4.7</v>
      </c>
      <c r="AA12" s="4">
        <f t="shared" si="2"/>
        <v>5</v>
      </c>
    </row>
    <row r="13" spans="1:27" x14ac:dyDescent="0.25">
      <c r="A13" s="2">
        <v>8</v>
      </c>
      <c r="B13" s="2" t="s">
        <v>6</v>
      </c>
      <c r="C13" s="2" t="s">
        <v>7</v>
      </c>
      <c r="D13" s="3">
        <v>3</v>
      </c>
      <c r="E13" s="3">
        <v>5</v>
      </c>
      <c r="F13" s="3"/>
      <c r="G13" s="3"/>
      <c r="H13" s="3">
        <v>2</v>
      </c>
      <c r="I13" s="3"/>
      <c r="J13" s="3">
        <v>3</v>
      </c>
      <c r="K13" s="3"/>
      <c r="L13" s="3">
        <v>3</v>
      </c>
      <c r="M13" s="3">
        <v>3</v>
      </c>
      <c r="N13" s="3"/>
      <c r="O13" s="3">
        <v>3</v>
      </c>
      <c r="P13" s="3">
        <v>3</v>
      </c>
      <c r="Q13" s="3">
        <v>2</v>
      </c>
      <c r="R13" s="3">
        <v>4</v>
      </c>
      <c r="S13" s="3">
        <v>3</v>
      </c>
      <c r="T13" s="3">
        <v>5</v>
      </c>
      <c r="U13" s="3" t="s">
        <v>34</v>
      </c>
      <c r="V13" s="3">
        <v>2</v>
      </c>
      <c r="W13" s="3">
        <v>2</v>
      </c>
      <c r="X13" s="3" t="s">
        <v>34</v>
      </c>
      <c r="Y13" s="3">
        <v>4</v>
      </c>
      <c r="Z13" s="3">
        <f t="shared" si="1"/>
        <v>3.1</v>
      </c>
      <c r="AA13" s="4">
        <f t="shared" si="2"/>
        <v>3</v>
      </c>
    </row>
    <row r="14" spans="1:27" x14ac:dyDescent="0.25">
      <c r="A14" s="2">
        <v>9</v>
      </c>
      <c r="B14" s="2" t="s">
        <v>16</v>
      </c>
      <c r="C14" s="2" t="s">
        <v>17</v>
      </c>
      <c r="D14" s="3"/>
      <c r="E14" s="3">
        <v>2</v>
      </c>
      <c r="F14" s="3">
        <v>3</v>
      </c>
      <c r="G14" s="3"/>
      <c r="H14" s="3">
        <v>4</v>
      </c>
      <c r="I14" s="3"/>
      <c r="J14" s="3"/>
      <c r="K14" s="3">
        <v>2</v>
      </c>
      <c r="L14" s="3"/>
      <c r="M14" s="3"/>
      <c r="N14" s="3">
        <v>2</v>
      </c>
      <c r="O14" s="3"/>
      <c r="P14" s="3">
        <v>5</v>
      </c>
      <c r="Q14" s="3">
        <v>3</v>
      </c>
      <c r="R14" s="3">
        <v>2</v>
      </c>
      <c r="S14" s="3">
        <v>5</v>
      </c>
      <c r="T14" s="3" t="s">
        <v>34</v>
      </c>
      <c r="U14" s="3">
        <v>2</v>
      </c>
      <c r="V14" s="3" t="s">
        <v>34</v>
      </c>
      <c r="W14" s="3">
        <v>3</v>
      </c>
      <c r="X14" s="3">
        <v>3</v>
      </c>
      <c r="Y14" s="3">
        <v>4</v>
      </c>
      <c r="Z14" s="3">
        <f t="shared" si="1"/>
        <v>3.1</v>
      </c>
      <c r="AA14" s="4">
        <f t="shared" si="2"/>
        <v>3</v>
      </c>
    </row>
    <row r="15" spans="1:27" x14ac:dyDescent="0.25">
      <c r="A15" s="2">
        <v>10</v>
      </c>
      <c r="B15" s="2" t="s">
        <v>8</v>
      </c>
      <c r="C15" s="2" t="s">
        <v>9</v>
      </c>
      <c r="D15" s="3">
        <v>5</v>
      </c>
      <c r="E15" s="3"/>
      <c r="F15" s="3">
        <v>4</v>
      </c>
      <c r="G15" s="3"/>
      <c r="H15" s="3"/>
      <c r="I15" s="3">
        <v>5</v>
      </c>
      <c r="J15" s="3"/>
      <c r="K15" s="3">
        <v>5</v>
      </c>
      <c r="L15" s="3"/>
      <c r="M15" s="3">
        <v>3</v>
      </c>
      <c r="N15" s="3"/>
      <c r="O15" s="3">
        <v>5</v>
      </c>
      <c r="P15" s="3">
        <v>4</v>
      </c>
      <c r="Q15" s="3">
        <v>4</v>
      </c>
      <c r="R15" s="3">
        <v>4</v>
      </c>
      <c r="S15" s="3">
        <v>3</v>
      </c>
      <c r="T15" s="3">
        <v>5</v>
      </c>
      <c r="U15" s="3" t="s">
        <v>34</v>
      </c>
      <c r="V15" s="3">
        <v>3</v>
      </c>
      <c r="W15" s="3">
        <v>4</v>
      </c>
      <c r="X15" s="3" t="s">
        <v>34</v>
      </c>
      <c r="Y15" s="3">
        <v>4</v>
      </c>
      <c r="Z15" s="3">
        <f t="shared" si="1"/>
        <v>4.0999999999999996</v>
      </c>
      <c r="AA15" s="4">
        <f t="shared" si="2"/>
        <v>4</v>
      </c>
    </row>
  </sheetData>
  <sortState ref="B6:C15">
    <sortCondition ref="C15"/>
  </sortState>
  <mergeCells count="8">
    <mergeCell ref="S4:Y4"/>
    <mergeCell ref="Z4:Z5"/>
    <mergeCell ref="AA4:AA5"/>
    <mergeCell ref="A1:J3"/>
    <mergeCell ref="A4:A5"/>
    <mergeCell ref="B4:B5"/>
    <mergeCell ref="C4:C5"/>
    <mergeCell ref="D4:R4"/>
  </mergeCells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ИВТ 1 курс 1 подгруппа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G2" sqref="G2"/>
    </sheetView>
  </sheetViews>
  <sheetFormatPr defaultRowHeight="15.75" x14ac:dyDescent="0.25"/>
  <cols>
    <col min="1" max="1" width="9.7109375" style="1" customWidth="1"/>
    <col min="2" max="2" width="28.7109375" style="1" customWidth="1"/>
    <col min="3" max="3" width="14.140625" style="1" customWidth="1"/>
    <col min="4" max="4" width="9.140625" style="1" customWidth="1"/>
    <col min="5" max="5" width="12.140625" style="1" customWidth="1"/>
    <col min="6" max="6" width="13.85546875" style="1" customWidth="1"/>
    <col min="7" max="7" width="14.7109375" style="1" customWidth="1"/>
    <col min="8" max="9" width="9.140625" style="1"/>
    <col min="10" max="10" width="11" style="1" customWidth="1"/>
    <col min="11" max="16384" width="9.140625" style="1"/>
  </cols>
  <sheetData>
    <row r="1" spans="1:7" ht="39" customHeight="1" x14ac:dyDescent="0.6">
      <c r="A1" s="10" t="s">
        <v>35</v>
      </c>
      <c r="B1" s="10"/>
    </row>
    <row r="3" spans="1:7" ht="30.75" customHeight="1" x14ac:dyDescent="0.25">
      <c r="A3" s="16" t="s">
        <v>36</v>
      </c>
      <c r="B3" s="13" t="s">
        <v>37</v>
      </c>
      <c r="C3" s="16" t="s">
        <v>33</v>
      </c>
      <c r="D3" s="13" t="s">
        <v>38</v>
      </c>
      <c r="F3" s="16" t="s">
        <v>39</v>
      </c>
    </row>
    <row r="4" spans="1:7" x14ac:dyDescent="0.25">
      <c r="A4" s="2">
        <v>1</v>
      </c>
      <c r="B4" s="3" t="str">
        <f>CONCATENATE(Математика!B6," ",Математика!C6)</f>
        <v>Черненко Александр</v>
      </c>
      <c r="C4" s="3">
        <f>Математика!AA6</f>
        <v>4</v>
      </c>
      <c r="D4" s="3">
        <f>RANK(C4,$C$4:$C$13)</f>
        <v>2</v>
      </c>
      <c r="E4" s="15"/>
      <c r="F4" s="3">
        <v>1997</v>
      </c>
    </row>
    <row r="5" spans="1:7" x14ac:dyDescent="0.25">
      <c r="A5" s="2">
        <f>A4+1</f>
        <v>2</v>
      </c>
      <c r="B5" s="3" t="str">
        <f>CONCATENATE(Математика!B7," ",Математика!C7)</f>
        <v>Берегов Алексей</v>
      </c>
      <c r="C5" s="3">
        <f>Математика!AA7</f>
        <v>4</v>
      </c>
      <c r="D5" s="3">
        <f t="shared" ref="D5:D13" si="0">RANK(C5,$C$4:$C$13)</f>
        <v>2</v>
      </c>
      <c r="E5" s="15"/>
      <c r="F5" s="3">
        <v>1999</v>
      </c>
    </row>
    <row r="6" spans="1:7" x14ac:dyDescent="0.25">
      <c r="A6" s="2">
        <f t="shared" ref="A6:A13" si="1">A5+1</f>
        <v>3</v>
      </c>
      <c r="B6" s="3" t="str">
        <f>CONCATENATE(Математика!B8," ",Математика!C8)</f>
        <v>Алексеева Виктория</v>
      </c>
      <c r="C6" s="3">
        <f>Математика!AA8</f>
        <v>4</v>
      </c>
      <c r="D6" s="3">
        <f t="shared" si="0"/>
        <v>2</v>
      </c>
      <c r="E6" s="15"/>
      <c r="F6" s="3">
        <v>1998</v>
      </c>
    </row>
    <row r="7" spans="1:7" x14ac:dyDescent="0.25">
      <c r="A7" s="2">
        <f t="shared" si="1"/>
        <v>4</v>
      </c>
      <c r="B7" s="3" t="str">
        <f>CONCATENATE(Математика!B9," ",Математика!C9)</f>
        <v>Аксеновский Владимир</v>
      </c>
      <c r="C7" s="3">
        <f>Математика!AA9</f>
        <v>4</v>
      </c>
      <c r="D7" s="3">
        <f t="shared" si="0"/>
        <v>2</v>
      </c>
      <c r="E7" s="15"/>
      <c r="F7" s="3">
        <v>1998</v>
      </c>
    </row>
    <row r="8" spans="1:7" x14ac:dyDescent="0.25">
      <c r="A8" s="2">
        <f t="shared" si="1"/>
        <v>5</v>
      </c>
      <c r="B8" s="3" t="str">
        <f>CONCATENATE(Математика!B10," ",Математика!C10)</f>
        <v>Образцов Дмитрий</v>
      </c>
      <c r="C8" s="3">
        <f>Математика!AA10</f>
        <v>4</v>
      </c>
      <c r="D8" s="3">
        <f t="shared" si="0"/>
        <v>2</v>
      </c>
      <c r="E8" s="15"/>
      <c r="F8" s="3">
        <v>1999</v>
      </c>
    </row>
    <row r="9" spans="1:7" x14ac:dyDescent="0.25">
      <c r="A9" s="2">
        <f t="shared" si="1"/>
        <v>6</v>
      </c>
      <c r="B9" s="3" t="str">
        <f>CONCATENATE(Математика!B11," ",Математика!C11)</f>
        <v>Буланев Евгений</v>
      </c>
      <c r="C9" s="3">
        <f>Математика!AA11</f>
        <v>4</v>
      </c>
      <c r="D9" s="3">
        <f t="shared" si="0"/>
        <v>2</v>
      </c>
      <c r="E9" s="15"/>
      <c r="F9" s="3">
        <v>1999</v>
      </c>
    </row>
    <row r="10" spans="1:7" x14ac:dyDescent="0.25">
      <c r="A10" s="2">
        <f t="shared" si="1"/>
        <v>7</v>
      </c>
      <c r="B10" s="3" t="str">
        <f>CONCATENATE(Математика!B12," ",Математика!C12)</f>
        <v>Войтенко Игорь</v>
      </c>
      <c r="C10" s="3">
        <f>Математика!AA12</f>
        <v>5</v>
      </c>
      <c r="D10" s="3">
        <f t="shared" si="0"/>
        <v>1</v>
      </c>
      <c r="E10" s="15"/>
      <c r="F10" s="3">
        <v>1999</v>
      </c>
    </row>
    <row r="11" spans="1:7" x14ac:dyDescent="0.25">
      <c r="A11" s="2">
        <f t="shared" si="1"/>
        <v>8</v>
      </c>
      <c r="B11" s="3" t="str">
        <f>CONCATENATE(Математика!B13," ",Математика!C13)</f>
        <v>Егоров Никита</v>
      </c>
      <c r="C11" s="3">
        <f>Математика!AA13</f>
        <v>3</v>
      </c>
      <c r="D11" s="3">
        <f t="shared" si="0"/>
        <v>9</v>
      </c>
      <c r="E11" s="15"/>
      <c r="F11" s="3">
        <v>1997</v>
      </c>
    </row>
    <row r="12" spans="1:7" x14ac:dyDescent="0.25">
      <c r="A12" s="2">
        <f t="shared" si="1"/>
        <v>9</v>
      </c>
      <c r="B12" s="3" t="str">
        <f>CONCATENATE(Математика!B14," ",Математика!C14)</f>
        <v>Степаненко Полина</v>
      </c>
      <c r="C12" s="3">
        <f>Математика!AA14</f>
        <v>3</v>
      </c>
      <c r="D12" s="3">
        <f t="shared" si="0"/>
        <v>9</v>
      </c>
      <c r="E12" s="15"/>
      <c r="F12" s="3">
        <v>1998</v>
      </c>
    </row>
    <row r="13" spans="1:7" x14ac:dyDescent="0.25">
      <c r="A13" s="2">
        <f t="shared" si="1"/>
        <v>10</v>
      </c>
      <c r="B13" s="3" t="str">
        <f>CONCATENATE(Математика!B15," ",Математика!C15)</f>
        <v>Степанов Федор</v>
      </c>
      <c r="C13" s="3">
        <f>Математика!AA15</f>
        <v>4</v>
      </c>
      <c r="D13" s="3">
        <f t="shared" si="0"/>
        <v>2</v>
      </c>
      <c r="E13" s="15"/>
      <c r="F13" s="3">
        <v>1997</v>
      </c>
    </row>
    <row r="16" spans="1:7" ht="36.75" customHeight="1" x14ac:dyDescent="0.6">
      <c r="A16" s="10" t="s">
        <v>40</v>
      </c>
      <c r="B16" s="9"/>
      <c r="C16" s="9"/>
      <c r="D16" s="9"/>
      <c r="E16" s="9"/>
      <c r="F16" s="9"/>
      <c r="G16" s="9"/>
    </row>
    <row r="18" spans="1:10" ht="33" customHeight="1" x14ac:dyDescent="0.25">
      <c r="A18" s="16" t="str">
        <f>A3</f>
        <v>№             п/п</v>
      </c>
      <c r="B18" s="13" t="str">
        <f>B3</f>
        <v>Фамилия имя</v>
      </c>
      <c r="C18" s="13" t="s">
        <v>26</v>
      </c>
      <c r="D18" s="13" t="s">
        <v>31</v>
      </c>
      <c r="E18" s="13" t="s">
        <v>41</v>
      </c>
      <c r="F18" s="13" t="s">
        <v>30</v>
      </c>
      <c r="G18" s="13" t="s">
        <v>29</v>
      </c>
      <c r="H18" s="13" t="s">
        <v>28</v>
      </c>
      <c r="I18" s="13" t="s">
        <v>27</v>
      </c>
      <c r="J18" s="16" t="s">
        <v>42</v>
      </c>
    </row>
    <row r="19" spans="1:10" x14ac:dyDescent="0.25">
      <c r="A19" s="2">
        <v>1</v>
      </c>
      <c r="B19" s="3" t="str">
        <f>B4</f>
        <v>Черненко Александр</v>
      </c>
      <c r="C19" s="3">
        <f>Математика!S6</f>
        <v>4</v>
      </c>
      <c r="D19" s="3" t="str">
        <f>Математика!T6</f>
        <v>н</v>
      </c>
      <c r="E19" s="3">
        <f>Математика!U6</f>
        <v>3</v>
      </c>
      <c r="F19" s="3">
        <f>Математика!V6</f>
        <v>5</v>
      </c>
      <c r="G19" s="3">
        <f>Математика!W6</f>
        <v>2</v>
      </c>
      <c r="H19" s="3">
        <f>Математика!X6</f>
        <v>3</v>
      </c>
      <c r="I19" s="3">
        <f>Математика!Y6</f>
        <v>5</v>
      </c>
      <c r="J19" s="17">
        <f>COUNTIF(C19:I19,"н")+COUNTIF(C19:I19,"")+COUNTIF(C19:I19,"2")</f>
        <v>2</v>
      </c>
    </row>
    <row r="20" spans="1:10" x14ac:dyDescent="0.25">
      <c r="A20" s="2">
        <f>A19+1</f>
        <v>2</v>
      </c>
      <c r="B20" s="3" t="str">
        <f t="shared" ref="B20:B28" si="2">B5</f>
        <v>Берегов Алексей</v>
      </c>
      <c r="C20" s="3">
        <f>Математика!S7</f>
        <v>4</v>
      </c>
      <c r="D20" s="3">
        <f>Математика!T7</f>
        <v>3</v>
      </c>
      <c r="E20" s="3">
        <f>Математика!U7</f>
        <v>4</v>
      </c>
      <c r="F20" s="3" t="str">
        <f>Математика!V7</f>
        <v>н</v>
      </c>
      <c r="G20" s="3">
        <f>Математика!W7</f>
        <v>5</v>
      </c>
      <c r="H20" s="3" t="str">
        <f>Математика!X7</f>
        <v>н</v>
      </c>
      <c r="I20" s="3">
        <f>Математика!Y7</f>
        <v>5</v>
      </c>
      <c r="J20" s="17">
        <f t="shared" ref="J20:J28" si="3">COUNTIF(C20:I20,"н")+COUNTIF(C20:I20,"")+COUNTIF(C20:I20,"2")</f>
        <v>2</v>
      </c>
    </row>
    <row r="21" spans="1:10" x14ac:dyDescent="0.25">
      <c r="A21" s="2">
        <f t="shared" ref="A21:A28" si="4">A20+1</f>
        <v>3</v>
      </c>
      <c r="B21" s="3" t="str">
        <f t="shared" si="2"/>
        <v>Алексеева Виктория</v>
      </c>
      <c r="C21" s="3">
        <f>Математика!S8</f>
        <v>3</v>
      </c>
      <c r="D21" s="3" t="str">
        <f>Математика!T8</f>
        <v>н</v>
      </c>
      <c r="E21" s="3">
        <f>Математика!U8</f>
        <v>2</v>
      </c>
      <c r="F21" s="3" t="str">
        <f>Математика!V8</f>
        <v>н</v>
      </c>
      <c r="G21" s="3">
        <f>Математика!W8</f>
        <v>4</v>
      </c>
      <c r="H21" s="3">
        <f>Математика!X8</f>
        <v>3</v>
      </c>
      <c r="I21" s="3">
        <f>Математика!Y8</f>
        <v>4</v>
      </c>
      <c r="J21" s="17">
        <f t="shared" si="3"/>
        <v>3</v>
      </c>
    </row>
    <row r="22" spans="1:10" x14ac:dyDescent="0.25">
      <c r="A22" s="2">
        <f t="shared" si="4"/>
        <v>4</v>
      </c>
      <c r="B22" s="3" t="str">
        <f t="shared" si="2"/>
        <v>Аксеновский Владимир</v>
      </c>
      <c r="C22" s="3">
        <f>Математика!S9</f>
        <v>5</v>
      </c>
      <c r="D22" s="3">
        <f>Математика!T9</f>
        <v>3</v>
      </c>
      <c r="E22" s="3">
        <f>Математика!U9</f>
        <v>4</v>
      </c>
      <c r="F22" s="3">
        <f>Математика!V9</f>
        <v>4</v>
      </c>
      <c r="G22" s="3">
        <f>Математика!W9</f>
        <v>5</v>
      </c>
      <c r="H22" s="3">
        <f>Математика!X9</f>
        <v>2</v>
      </c>
      <c r="I22" s="3">
        <f>Математика!Y9</f>
        <v>3</v>
      </c>
      <c r="J22" s="17">
        <f t="shared" si="3"/>
        <v>1</v>
      </c>
    </row>
    <row r="23" spans="1:10" x14ac:dyDescent="0.25">
      <c r="A23" s="2">
        <f t="shared" si="4"/>
        <v>5</v>
      </c>
      <c r="B23" s="3" t="str">
        <f t="shared" si="2"/>
        <v>Образцов Дмитрий</v>
      </c>
      <c r="C23" s="3">
        <f>Математика!S10</f>
        <v>5</v>
      </c>
      <c r="D23" s="3">
        <f>Математика!T10</f>
        <v>5</v>
      </c>
      <c r="E23" s="3" t="str">
        <f>Математика!U10</f>
        <v>н</v>
      </c>
      <c r="F23" s="3">
        <f>Математика!V10</f>
        <v>5</v>
      </c>
      <c r="G23" s="3">
        <f>Математика!W10</f>
        <v>5</v>
      </c>
      <c r="H23" s="3" t="str">
        <f>Математика!X10</f>
        <v>н</v>
      </c>
      <c r="I23" s="3">
        <f>Математика!Y10</f>
        <v>5</v>
      </c>
      <c r="J23" s="17">
        <f t="shared" si="3"/>
        <v>2</v>
      </c>
    </row>
    <row r="24" spans="1:10" x14ac:dyDescent="0.25">
      <c r="A24" s="2">
        <f t="shared" si="4"/>
        <v>6</v>
      </c>
      <c r="B24" s="3" t="str">
        <f t="shared" si="2"/>
        <v>Буланев Евгений</v>
      </c>
      <c r="C24" s="3">
        <f>Математика!S11</f>
        <v>2</v>
      </c>
      <c r="D24" s="3" t="str">
        <f>Математика!T11</f>
        <v>н</v>
      </c>
      <c r="E24" s="3">
        <f>Математика!U11</f>
        <v>3</v>
      </c>
      <c r="F24" s="3">
        <f>Математика!V11</f>
        <v>4</v>
      </c>
      <c r="G24" s="3" t="str">
        <f>Математика!W11</f>
        <v>н</v>
      </c>
      <c r="H24" s="3">
        <f>Математика!X11</f>
        <v>4</v>
      </c>
      <c r="I24" s="3">
        <f>Математика!Y11</f>
        <v>3</v>
      </c>
      <c r="J24" s="17">
        <f t="shared" si="3"/>
        <v>3</v>
      </c>
    </row>
    <row r="25" spans="1:10" x14ac:dyDescent="0.25">
      <c r="A25" s="2">
        <f t="shared" si="4"/>
        <v>7</v>
      </c>
      <c r="B25" s="3" t="str">
        <f t="shared" si="2"/>
        <v>Войтенко Игорь</v>
      </c>
      <c r="C25" s="3">
        <f>Математика!S12</f>
        <v>5</v>
      </c>
      <c r="D25" s="3">
        <f>Математика!T12</f>
        <v>4</v>
      </c>
      <c r="E25" s="3">
        <f>Математика!U12</f>
        <v>5</v>
      </c>
      <c r="F25" s="3">
        <f>Математика!V12</f>
        <v>5</v>
      </c>
      <c r="G25" s="3">
        <f>Математика!W12</f>
        <v>4</v>
      </c>
      <c r="H25" s="3">
        <f>Математика!X12</f>
        <v>5</v>
      </c>
      <c r="I25" s="3">
        <f>Математика!Y12</f>
        <v>5</v>
      </c>
      <c r="J25" s="17">
        <f t="shared" si="3"/>
        <v>0</v>
      </c>
    </row>
    <row r="26" spans="1:10" x14ac:dyDescent="0.25">
      <c r="A26" s="2">
        <f t="shared" si="4"/>
        <v>8</v>
      </c>
      <c r="B26" s="3" t="str">
        <f t="shared" si="2"/>
        <v>Егоров Никита</v>
      </c>
      <c r="C26" s="3">
        <f>Математика!S13</f>
        <v>3</v>
      </c>
      <c r="D26" s="3">
        <f>Математика!T13</f>
        <v>5</v>
      </c>
      <c r="E26" s="3" t="str">
        <f>Математика!U13</f>
        <v>н</v>
      </c>
      <c r="F26" s="3">
        <f>Математика!V13</f>
        <v>2</v>
      </c>
      <c r="G26" s="3">
        <f>Математика!W13</f>
        <v>2</v>
      </c>
      <c r="H26" s="3" t="str">
        <f>Математика!X13</f>
        <v>н</v>
      </c>
      <c r="I26" s="3">
        <f>Математика!Y13</f>
        <v>4</v>
      </c>
      <c r="J26" s="17">
        <f t="shared" si="3"/>
        <v>4</v>
      </c>
    </row>
    <row r="27" spans="1:10" x14ac:dyDescent="0.25">
      <c r="A27" s="2">
        <f t="shared" si="4"/>
        <v>9</v>
      </c>
      <c r="B27" s="3" t="str">
        <f t="shared" si="2"/>
        <v>Степаненко Полина</v>
      </c>
      <c r="C27" s="3">
        <f>Математика!S14</f>
        <v>5</v>
      </c>
      <c r="D27" s="3" t="str">
        <f>Математика!T14</f>
        <v>н</v>
      </c>
      <c r="E27" s="3">
        <f>Математика!U14</f>
        <v>2</v>
      </c>
      <c r="F27" s="3" t="str">
        <f>Математика!V14</f>
        <v>н</v>
      </c>
      <c r="G27" s="3">
        <f>Математика!W14</f>
        <v>3</v>
      </c>
      <c r="H27" s="3">
        <f>Математика!X14</f>
        <v>3</v>
      </c>
      <c r="I27" s="3">
        <f>Математика!Y14</f>
        <v>4</v>
      </c>
      <c r="J27" s="17">
        <f t="shared" si="3"/>
        <v>3</v>
      </c>
    </row>
    <row r="28" spans="1:10" x14ac:dyDescent="0.25">
      <c r="A28" s="2">
        <f t="shared" si="4"/>
        <v>10</v>
      </c>
      <c r="B28" s="3" t="str">
        <f t="shared" si="2"/>
        <v>Степанов Федор</v>
      </c>
      <c r="C28" s="3">
        <f>Математика!S15</f>
        <v>3</v>
      </c>
      <c r="D28" s="3">
        <f>Математика!T15</f>
        <v>5</v>
      </c>
      <c r="E28" s="3" t="str">
        <f>Математика!U15</f>
        <v>н</v>
      </c>
      <c r="F28" s="3">
        <f>Математика!V15</f>
        <v>3</v>
      </c>
      <c r="G28" s="3">
        <f>Математика!W15</f>
        <v>4</v>
      </c>
      <c r="H28" s="3" t="str">
        <f>Математика!X15</f>
        <v>н</v>
      </c>
      <c r="I28" s="3">
        <f>Математика!Y15</f>
        <v>4</v>
      </c>
      <c r="J28" s="17">
        <f t="shared" si="3"/>
        <v>2</v>
      </c>
    </row>
    <row r="31" spans="1:10" x14ac:dyDescent="0.25">
      <c r="C31" s="18" t="s">
        <v>43</v>
      </c>
      <c r="D31" s="19"/>
      <c r="E31" s="19"/>
      <c r="F31" s="19"/>
      <c r="G31" s="19"/>
      <c r="H31" s="19"/>
      <c r="I31" s="20"/>
    </row>
    <row r="32" spans="1:10" x14ac:dyDescent="0.25">
      <c r="B32" s="13">
        <v>5</v>
      </c>
      <c r="C32" s="3">
        <f t="array" ref="C32:C35">FREQUENCY(C19:C28,$B$32:$B$35)</f>
        <v>4</v>
      </c>
      <c r="D32" s="3">
        <f t="array" ref="D32:D35">FREQUENCY(D19:D28,$B$32:$B$35)</f>
        <v>3</v>
      </c>
      <c r="E32" s="3">
        <f t="array" ref="E32:E35">FREQUENCY(E19:E28,$B$32:$B$35)</f>
        <v>1</v>
      </c>
      <c r="F32" s="3">
        <f t="array" ref="F32:F35">FREQUENCY(F19:F28,$B$32:$B$35)</f>
        <v>3</v>
      </c>
      <c r="G32" s="3">
        <f t="array" ref="G32:G35">FREQUENCY(G19:G28,$B$32:$B$35)</f>
        <v>3</v>
      </c>
      <c r="H32" s="3">
        <f t="array" ref="H32:H35">FREQUENCY(H19:H28,$B$32:$B$35)</f>
        <v>1</v>
      </c>
      <c r="I32" s="3">
        <f t="array" ref="I32:I35">FREQUENCY(I19:I28,$B$32:$B$35)</f>
        <v>4</v>
      </c>
    </row>
    <row r="33" spans="1:9" x14ac:dyDescent="0.25">
      <c r="B33" s="13">
        <v>4</v>
      </c>
      <c r="C33" s="3">
        <v>2</v>
      </c>
      <c r="D33" s="3">
        <v>1</v>
      </c>
      <c r="E33" s="3">
        <v>2</v>
      </c>
      <c r="F33" s="3">
        <v>2</v>
      </c>
      <c r="G33" s="3">
        <v>3</v>
      </c>
      <c r="H33" s="3">
        <v>1</v>
      </c>
      <c r="I33" s="3">
        <v>4</v>
      </c>
    </row>
    <row r="34" spans="1:9" x14ac:dyDescent="0.25">
      <c r="B34" s="13">
        <v>3</v>
      </c>
      <c r="C34" s="3">
        <v>3</v>
      </c>
      <c r="D34" s="3">
        <v>2</v>
      </c>
      <c r="E34" s="3">
        <v>2</v>
      </c>
      <c r="F34" s="3">
        <v>1</v>
      </c>
      <c r="G34" s="3">
        <v>1</v>
      </c>
      <c r="H34" s="3">
        <v>3</v>
      </c>
      <c r="I34" s="3">
        <v>2</v>
      </c>
    </row>
    <row r="35" spans="1:9" x14ac:dyDescent="0.25">
      <c r="B35" s="13">
        <v>2</v>
      </c>
      <c r="C35" s="3">
        <v>1</v>
      </c>
      <c r="D35" s="3">
        <v>0</v>
      </c>
      <c r="E35" s="3">
        <v>2</v>
      </c>
      <c r="F35" s="3">
        <v>1</v>
      </c>
      <c r="G35" s="3">
        <v>2</v>
      </c>
      <c r="H35" s="3">
        <v>1</v>
      </c>
      <c r="I35" s="3">
        <v>0</v>
      </c>
    </row>
    <row r="37" spans="1:9" x14ac:dyDescent="0.25">
      <c r="B37" s="13" t="s">
        <v>44</v>
      </c>
      <c r="C37" s="3">
        <f>SUM(C32:C35)</f>
        <v>10</v>
      </c>
      <c r="D37" s="3">
        <f t="shared" ref="D37:I37" si="5">SUM(D32:D35)</f>
        <v>6</v>
      </c>
      <c r="E37" s="3">
        <f t="shared" si="5"/>
        <v>7</v>
      </c>
      <c r="F37" s="3">
        <f t="shared" si="5"/>
        <v>7</v>
      </c>
      <c r="G37" s="3">
        <f t="shared" si="5"/>
        <v>9</v>
      </c>
      <c r="H37" s="3">
        <f t="shared" si="5"/>
        <v>6</v>
      </c>
      <c r="I37" s="3">
        <f t="shared" si="5"/>
        <v>10</v>
      </c>
    </row>
    <row r="39" spans="1:9" ht="37.5" customHeight="1" x14ac:dyDescent="0.25">
      <c r="A39" s="11" t="s">
        <v>45</v>
      </c>
      <c r="B39" s="11"/>
      <c r="C39" s="21">
        <f>((C32+C33)*100%)/C37</f>
        <v>0.6</v>
      </c>
      <c r="D39" s="21">
        <f t="shared" ref="D39:I39" si="6">((D32+D33)*100%)/D37</f>
        <v>0.66666666666666663</v>
      </c>
      <c r="E39" s="21">
        <f t="shared" si="6"/>
        <v>0.42857142857142855</v>
      </c>
      <c r="F39" s="21">
        <f t="shared" si="6"/>
        <v>0.7142857142857143</v>
      </c>
      <c r="G39" s="21">
        <f t="shared" si="6"/>
        <v>0.66666666666666663</v>
      </c>
      <c r="H39" s="21">
        <f t="shared" si="6"/>
        <v>0.33333333333333331</v>
      </c>
      <c r="I39" s="21">
        <f t="shared" si="6"/>
        <v>0.8</v>
      </c>
    </row>
    <row r="40" spans="1:9" ht="38.25" customHeight="1" x14ac:dyDescent="0.25">
      <c r="A40" s="11" t="s">
        <v>46</v>
      </c>
      <c r="B40" s="11"/>
      <c r="C40" s="21">
        <f>(SUM(C32:C34)*100%)/10</f>
        <v>0.9</v>
      </c>
      <c r="D40" s="21">
        <f t="shared" ref="D40:I40" si="7">(SUM(D32:D34)*100%)/10</f>
        <v>0.6</v>
      </c>
      <c r="E40" s="21">
        <f t="shared" si="7"/>
        <v>0.5</v>
      </c>
      <c r="F40" s="21">
        <f t="shared" si="7"/>
        <v>0.6</v>
      </c>
      <c r="G40" s="21">
        <f t="shared" si="7"/>
        <v>0.7</v>
      </c>
      <c r="H40" s="21">
        <f t="shared" si="7"/>
        <v>0.5</v>
      </c>
      <c r="I40" s="21">
        <f t="shared" si="7"/>
        <v>1</v>
      </c>
    </row>
  </sheetData>
  <mergeCells count="5">
    <mergeCell ref="A1:B1"/>
    <mergeCell ref="A16:G16"/>
    <mergeCell ref="C31:I31"/>
    <mergeCell ref="A39:B39"/>
    <mergeCell ref="A40:B40"/>
  </mergeCells>
  <conditionalFormatting sqref="C4:D13">
    <cfRule type="cellIs" dxfId="1" priority="3" operator="equal">
      <formula>5</formula>
    </cfRule>
    <cfRule type="cellIs" dxfId="2" priority="2" operator="equal">
      <formula>4</formula>
    </cfRule>
    <cfRule type="cellIs" dxfId="0" priority="1" operator="equal">
      <formula>3</formula>
    </cfRule>
  </conditionalFormatting>
  <dataValidations count="1">
    <dataValidation type="list" allowBlank="1" showInputMessage="1" showErrorMessage="1" errorTitle="Войтенко Игорь" error="Ошибка. Надо выбирать год рождения." promptTitle="Войтенко Игорь" prompt="Выбери свой год рождения." sqref="F4:F13">
      <formula1>"1997,1998,1999"</formula1>
    </dataValidation>
  </dataValidations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ИВТ 1 курс 1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Математика</vt:lpstr>
      <vt:lpstr>Статистика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2020-06-20T22:21:40Z</dcterms:modified>
</cp:coreProperties>
</file>