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Задание_1" sheetId="1" r:id="rId1"/>
    <sheet name="Задание_2" sheetId="2" r:id="rId2"/>
    <sheet name="Задание_3" sheetId="3" r:id="rId3"/>
    <sheet name="Задание_4" sheetId="4" r:id="rId4"/>
    <sheet name="Задание_5" sheetId="5" r:id="rId5"/>
  </sheets>
  <calcPr calcId="152511"/>
</workbook>
</file>

<file path=xl/calcChain.xml><?xml version="1.0" encoding="utf-8"?>
<calcChain xmlns="http://schemas.openxmlformats.org/spreadsheetml/2006/main">
  <c r="P66" i="5" l="1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J19" i="5"/>
  <c r="J20" i="5"/>
  <c r="J21" i="5"/>
  <c r="J22" i="5"/>
  <c r="J23" i="5"/>
  <c r="J24" i="5"/>
  <c r="J18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J19" i="4"/>
  <c r="J20" i="4"/>
  <c r="J21" i="4"/>
  <c r="J22" i="4"/>
  <c r="J23" i="4"/>
  <c r="J24" i="4"/>
  <c r="J18" i="4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C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J29" i="3"/>
  <c r="J30" i="3"/>
  <c r="J31" i="3"/>
  <c r="J32" i="3"/>
  <c r="J33" i="3"/>
  <c r="J34" i="3"/>
  <c r="J35" i="3"/>
  <c r="J28" i="3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J22" i="1"/>
  <c r="J23" i="1"/>
  <c r="J24" i="1"/>
  <c r="J25" i="1"/>
  <c r="J26" i="1"/>
  <c r="J27" i="1"/>
  <c r="J28" i="1"/>
  <c r="J29" i="1"/>
  <c r="J62" i="5" l="1"/>
  <c r="I62" i="5"/>
  <c r="H62" i="5"/>
  <c r="G62" i="5"/>
  <c r="F62" i="5"/>
  <c r="E62" i="5"/>
  <c r="D62" i="5"/>
  <c r="J61" i="5"/>
  <c r="I61" i="5"/>
  <c r="H61" i="5"/>
  <c r="G61" i="5"/>
  <c r="F61" i="5"/>
  <c r="E61" i="5"/>
  <c r="D61" i="5"/>
  <c r="B60" i="5"/>
  <c r="A60" i="5"/>
  <c r="B58" i="5"/>
  <c r="A58" i="5"/>
  <c r="B56" i="5"/>
  <c r="A56" i="5"/>
  <c r="B54" i="5"/>
  <c r="A54" i="5"/>
  <c r="B52" i="5"/>
  <c r="A52" i="5"/>
  <c r="B50" i="5"/>
  <c r="A50" i="5"/>
  <c r="B48" i="5"/>
  <c r="A48" i="5"/>
  <c r="B59" i="5"/>
  <c r="A59" i="5"/>
  <c r="B57" i="5"/>
  <c r="A57" i="5"/>
  <c r="B55" i="5"/>
  <c r="A55" i="5"/>
  <c r="B53" i="5"/>
  <c r="A53" i="5"/>
  <c r="B51" i="5"/>
  <c r="A51" i="5"/>
  <c r="B49" i="5"/>
  <c r="A49" i="5"/>
  <c r="B47" i="5"/>
  <c r="A47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J32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I19" i="5"/>
  <c r="I20" i="5"/>
  <c r="I21" i="5"/>
  <c r="I22" i="5"/>
  <c r="I23" i="5"/>
  <c r="I24" i="5"/>
  <c r="I18" i="5"/>
  <c r="H20" i="5"/>
  <c r="H21" i="5" s="1"/>
  <c r="H22" i="5" s="1"/>
  <c r="H23" i="5" s="1"/>
  <c r="H24" i="5" s="1"/>
  <c r="H19" i="5"/>
  <c r="H18" i="5"/>
  <c r="G19" i="5"/>
  <c r="G20" i="5"/>
  <c r="G21" i="5"/>
  <c r="G22" i="5"/>
  <c r="G23" i="5"/>
  <c r="G24" i="5"/>
  <c r="G18" i="5"/>
  <c r="F25" i="5"/>
  <c r="C24" i="5"/>
  <c r="D24" i="5"/>
  <c r="C20" i="5"/>
  <c r="D20" i="5" s="1"/>
  <c r="C21" i="5" s="1"/>
  <c r="D21" i="5" s="1"/>
  <c r="C22" i="5" s="1"/>
  <c r="D22" i="5" s="1"/>
  <c r="C23" i="5" s="1"/>
  <c r="D23" i="5" s="1"/>
  <c r="D19" i="5"/>
  <c r="C19" i="5"/>
  <c r="D18" i="5"/>
  <c r="D16" i="5"/>
  <c r="D16" i="4"/>
  <c r="D15" i="5"/>
  <c r="D14" i="5"/>
  <c r="J61" i="4"/>
  <c r="I61" i="4"/>
  <c r="H61" i="4"/>
  <c r="G61" i="4"/>
  <c r="F61" i="4"/>
  <c r="E61" i="4"/>
  <c r="D61" i="4"/>
  <c r="J60" i="4"/>
  <c r="I60" i="4"/>
  <c r="H60" i="4"/>
  <c r="G60" i="4"/>
  <c r="F60" i="4"/>
  <c r="E60" i="4"/>
  <c r="D60" i="4"/>
  <c r="B59" i="4"/>
  <c r="B57" i="4"/>
  <c r="B55" i="4"/>
  <c r="B53" i="4"/>
  <c r="B51" i="4"/>
  <c r="B49" i="4"/>
  <c r="B47" i="4"/>
  <c r="A59" i="4"/>
  <c r="A57" i="4"/>
  <c r="A55" i="4"/>
  <c r="A53" i="4"/>
  <c r="A51" i="4"/>
  <c r="A49" i="4"/>
  <c r="A47" i="4"/>
  <c r="B58" i="4"/>
  <c r="A58" i="4"/>
  <c r="B56" i="4"/>
  <c r="A56" i="4"/>
  <c r="B54" i="4"/>
  <c r="A54" i="4"/>
  <c r="B52" i="4"/>
  <c r="A52" i="4"/>
  <c r="B50" i="4"/>
  <c r="A50" i="4"/>
  <c r="B48" i="4"/>
  <c r="A48" i="4"/>
  <c r="B46" i="4"/>
  <c r="A46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J31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D24" i="4"/>
  <c r="I19" i="4"/>
  <c r="I20" i="4"/>
  <c r="I21" i="4"/>
  <c r="I22" i="4"/>
  <c r="I23" i="4"/>
  <c r="I24" i="4"/>
  <c r="I18" i="4"/>
  <c r="H20" i="4"/>
  <c r="H21" i="4" s="1"/>
  <c r="H22" i="4" s="1"/>
  <c r="H23" i="4" s="1"/>
  <c r="H24" i="4" s="1"/>
  <c r="H19" i="4"/>
  <c r="H18" i="4"/>
  <c r="G19" i="4"/>
  <c r="G20" i="4"/>
  <c r="G21" i="4"/>
  <c r="G22" i="4"/>
  <c r="G23" i="4"/>
  <c r="G24" i="4"/>
  <c r="G18" i="4"/>
  <c r="F25" i="4"/>
  <c r="C19" i="4"/>
  <c r="D19" i="4" s="1"/>
  <c r="C20" i="4" s="1"/>
  <c r="D20" i="4" s="1"/>
  <c r="C21" i="4" s="1"/>
  <c r="D21" i="4" s="1"/>
  <c r="C22" i="4" s="1"/>
  <c r="D22" i="4" s="1"/>
  <c r="C23" i="4" s="1"/>
  <c r="D23" i="4" s="1"/>
  <c r="C24" i="4" s="1"/>
  <c r="D18" i="4"/>
  <c r="D26" i="3"/>
  <c r="D15" i="4"/>
  <c r="D14" i="4"/>
  <c r="G65" i="1"/>
  <c r="F65" i="1"/>
  <c r="E65" i="1"/>
  <c r="C54" i="1"/>
  <c r="C52" i="1"/>
  <c r="B66" i="1"/>
  <c r="B64" i="1"/>
  <c r="B62" i="1"/>
  <c r="B60" i="1"/>
  <c r="B58" i="1"/>
  <c r="B56" i="1"/>
  <c r="B54" i="1"/>
  <c r="H23" i="1"/>
  <c r="B52" i="1"/>
  <c r="K72" i="3"/>
  <c r="J72" i="3"/>
  <c r="I72" i="3"/>
  <c r="H72" i="3"/>
  <c r="G72" i="3"/>
  <c r="F72" i="3"/>
  <c r="E72" i="3"/>
  <c r="D72" i="3"/>
  <c r="K71" i="3"/>
  <c r="J71" i="3"/>
  <c r="I71" i="3"/>
  <c r="H71" i="3"/>
  <c r="G71" i="3"/>
  <c r="F71" i="3"/>
  <c r="E71" i="3"/>
  <c r="D71" i="3"/>
  <c r="B72" i="3"/>
  <c r="B70" i="3"/>
  <c r="B68" i="3"/>
  <c r="B66" i="3"/>
  <c r="B65" i="3"/>
  <c r="B64" i="3"/>
  <c r="B62" i="3"/>
  <c r="B60" i="3"/>
  <c r="B58" i="3"/>
  <c r="A72" i="3"/>
  <c r="A70" i="3"/>
  <c r="A68" i="3"/>
  <c r="A66" i="3"/>
  <c r="A64" i="3"/>
  <c r="A62" i="3"/>
  <c r="A60" i="3"/>
  <c r="A58" i="3"/>
  <c r="B71" i="3"/>
  <c r="A71" i="3"/>
  <c r="B69" i="3"/>
  <c r="A69" i="3"/>
  <c r="B67" i="3"/>
  <c r="A67" i="3"/>
  <c r="A65" i="3"/>
  <c r="B63" i="3"/>
  <c r="A63" i="3"/>
  <c r="B61" i="3"/>
  <c r="A61" i="3"/>
  <c r="A59" i="3"/>
  <c r="B59" i="3"/>
  <c r="B57" i="3"/>
  <c r="A57" i="3"/>
  <c r="J50" i="3"/>
  <c r="J49" i="3"/>
  <c r="J48" i="3"/>
  <c r="J47" i="3"/>
  <c r="J46" i="3"/>
  <c r="J45" i="3"/>
  <c r="J44" i="3"/>
  <c r="J43" i="3"/>
  <c r="I50" i="3"/>
  <c r="I49" i="3"/>
  <c r="I48" i="3"/>
  <c r="I47" i="3"/>
  <c r="I46" i="3"/>
  <c r="I45" i="3"/>
  <c r="I44" i="3"/>
  <c r="I43" i="3"/>
  <c r="I42" i="3"/>
  <c r="Y38" i="3"/>
  <c r="X38" i="3"/>
  <c r="D35" i="3"/>
  <c r="W38" i="3"/>
  <c r="V38" i="3"/>
  <c r="U38" i="3"/>
  <c r="C35" i="3"/>
  <c r="T38" i="3"/>
  <c r="S38" i="3"/>
  <c r="R38" i="3"/>
  <c r="C34" i="3"/>
  <c r="Q38" i="3"/>
  <c r="P38" i="3"/>
  <c r="O38" i="3"/>
  <c r="C33" i="3"/>
  <c r="N38" i="3"/>
  <c r="M38" i="3"/>
  <c r="L38" i="3"/>
  <c r="C32" i="3"/>
  <c r="K38" i="3"/>
  <c r="J38" i="3"/>
  <c r="I38" i="3"/>
  <c r="C31" i="3"/>
  <c r="H38" i="3"/>
  <c r="G38" i="3"/>
  <c r="F38" i="3"/>
  <c r="E38" i="3"/>
  <c r="D38" i="3"/>
  <c r="C38" i="3"/>
  <c r="B38" i="3"/>
  <c r="A38" i="3"/>
  <c r="I29" i="3"/>
  <c r="I30" i="3"/>
  <c r="I31" i="3"/>
  <c r="I32" i="3"/>
  <c r="I33" i="3"/>
  <c r="I34" i="3"/>
  <c r="I35" i="3"/>
  <c r="I28" i="3"/>
  <c r="H30" i="3"/>
  <c r="H31" i="3" s="1"/>
  <c r="H32" i="3" s="1"/>
  <c r="H33" i="3" s="1"/>
  <c r="H34" i="3" s="1"/>
  <c r="H35" i="3" s="1"/>
  <c r="H29" i="3"/>
  <c r="H28" i="3"/>
  <c r="G29" i="3"/>
  <c r="G30" i="3"/>
  <c r="G31" i="3"/>
  <c r="G32" i="3"/>
  <c r="G33" i="3"/>
  <c r="G34" i="3"/>
  <c r="G35" i="3"/>
  <c r="G28" i="3"/>
  <c r="F36" i="3"/>
  <c r="C30" i="3"/>
  <c r="D30" i="3" s="1"/>
  <c r="D31" i="3" s="1"/>
  <c r="D32" i="3" s="1"/>
  <c r="D33" i="3" s="1"/>
  <c r="D34" i="3" s="1"/>
  <c r="D29" i="3"/>
  <c r="C29" i="3"/>
  <c r="D28" i="3"/>
  <c r="C28" i="3"/>
  <c r="E20" i="1"/>
  <c r="E19" i="1"/>
  <c r="D25" i="3"/>
  <c r="D24" i="3"/>
  <c r="I65" i="1"/>
  <c r="L65" i="1"/>
  <c r="H29" i="2"/>
  <c r="G29" i="2"/>
  <c r="F29" i="2"/>
  <c r="E29" i="2"/>
  <c r="D29" i="2"/>
  <c r="C29" i="2"/>
  <c r="B27" i="2"/>
  <c r="A27" i="2"/>
  <c r="B25" i="2"/>
  <c r="A25" i="2"/>
  <c r="B23" i="2"/>
  <c r="A23" i="2"/>
  <c r="B21" i="2"/>
  <c r="A21" i="2"/>
  <c r="B19" i="2"/>
  <c r="A19" i="2"/>
  <c r="B17" i="2"/>
  <c r="A17" i="2"/>
  <c r="D13" i="2"/>
  <c r="E13" i="2" s="1"/>
  <c r="F13" i="2" s="1"/>
  <c r="G13" i="2" s="1"/>
  <c r="C13" i="2"/>
  <c r="C12" i="2"/>
  <c r="D12" i="2"/>
  <c r="E12" i="2"/>
  <c r="F12" i="2"/>
  <c r="G12" i="2"/>
  <c r="B12" i="2"/>
  <c r="H11" i="2"/>
  <c r="C66" i="1"/>
  <c r="C64" i="1"/>
  <c r="K65" i="1" s="1"/>
  <c r="C62" i="1"/>
  <c r="J65" i="1" s="1"/>
  <c r="C60" i="1"/>
  <c r="C58" i="1"/>
  <c r="H65" i="1" s="1"/>
  <c r="C56" i="1"/>
  <c r="K40" i="1"/>
  <c r="K41" i="1"/>
  <c r="K42" i="1"/>
  <c r="K43" i="1"/>
  <c r="K44" i="1"/>
  <c r="K45" i="1"/>
  <c r="K46" i="1"/>
  <c r="K39" i="1"/>
  <c r="W34" i="1" l="1"/>
  <c r="X34" i="1" s="1"/>
  <c r="T34" i="1"/>
  <c r="U34" i="1" s="1"/>
  <c r="Q34" i="1"/>
  <c r="R34" i="1" s="1"/>
  <c r="N34" i="1"/>
  <c r="O34" i="1" s="1"/>
  <c r="K34" i="1"/>
  <c r="L34" i="1" s="1"/>
  <c r="H34" i="1"/>
  <c r="I34" i="1" s="1"/>
  <c r="E34" i="1"/>
  <c r="F34" i="1" s="1"/>
  <c r="B34" i="1"/>
  <c r="C34" i="1" s="1"/>
  <c r="F30" i="1"/>
  <c r="G23" i="1" s="1"/>
  <c r="C22" i="1"/>
  <c r="E18" i="1"/>
  <c r="B51" i="1" l="1"/>
  <c r="D22" i="1"/>
  <c r="J38" i="1"/>
  <c r="I22" i="1"/>
  <c r="E64" i="1"/>
  <c r="C23" i="1"/>
  <c r="A33" i="1"/>
  <c r="B33" i="1" s="1"/>
  <c r="G26" i="1"/>
  <c r="G28" i="1"/>
  <c r="G24" i="1"/>
  <c r="G22" i="1"/>
  <c r="H22" i="1" s="1"/>
  <c r="H24" i="1" s="1"/>
  <c r="G29" i="1"/>
  <c r="G25" i="1"/>
  <c r="E33" i="1"/>
  <c r="G27" i="1"/>
  <c r="C33" i="1"/>
  <c r="D33" i="1" s="1"/>
  <c r="D23" i="1" l="1"/>
  <c r="I23" i="1"/>
  <c r="J39" i="1"/>
  <c r="C51" i="1"/>
  <c r="H25" i="1"/>
  <c r="H26" i="1" s="1"/>
  <c r="H27" i="1" s="1"/>
  <c r="H28" i="1" s="1"/>
  <c r="H29" i="1" s="1"/>
  <c r="F64" i="1" l="1"/>
  <c r="B53" i="1"/>
  <c r="C24" i="1"/>
  <c r="C53" i="1"/>
  <c r="J40" i="1"/>
  <c r="F33" i="1"/>
  <c r="G33" i="1" s="1"/>
  <c r="H33" i="1" s="1"/>
  <c r="B55" i="1" l="1"/>
  <c r="G64" i="1"/>
  <c r="D24" i="1"/>
  <c r="I24" i="1"/>
  <c r="C25" i="1" l="1"/>
  <c r="C55" i="1"/>
  <c r="J41" i="1"/>
  <c r="I33" i="1"/>
  <c r="J33" i="1" s="1"/>
  <c r="H64" i="1" l="1"/>
  <c r="B57" i="1"/>
  <c r="D25" i="1"/>
  <c r="I25" i="1"/>
  <c r="K33" i="1"/>
  <c r="C26" i="1" l="1"/>
  <c r="C57" i="1"/>
  <c r="J42" i="1"/>
  <c r="L33" i="1"/>
  <c r="M33" i="1" s="1"/>
  <c r="B59" i="1" l="1"/>
  <c r="I64" i="1"/>
  <c r="D26" i="1"/>
  <c r="I26" i="1"/>
  <c r="N33" i="1"/>
  <c r="C27" i="1" l="1"/>
  <c r="C59" i="1"/>
  <c r="J43" i="1"/>
  <c r="O33" i="1"/>
  <c r="P33" i="1" s="1"/>
  <c r="Q33" i="1" s="1"/>
  <c r="J64" i="1" l="1"/>
  <c r="B61" i="1"/>
  <c r="D27" i="1"/>
  <c r="C28" i="1" l="1"/>
  <c r="C61" i="1"/>
  <c r="J44" i="1"/>
  <c r="R33" i="1"/>
  <c r="S33" i="1" s="1"/>
  <c r="T33" i="1" s="1"/>
  <c r="I27" i="1"/>
  <c r="B63" i="1" l="1"/>
  <c r="K64" i="1"/>
  <c r="D28" i="1"/>
  <c r="C29" i="1" l="1"/>
  <c r="C63" i="1"/>
  <c r="J45" i="1"/>
  <c r="U33" i="1"/>
  <c r="V33" i="1" s="1"/>
  <c r="W33" i="1" s="1"/>
  <c r="I28" i="1"/>
  <c r="L64" i="1" l="1"/>
  <c r="B65" i="1"/>
  <c r="D29" i="1"/>
  <c r="X33" i="1" l="1"/>
  <c r="Y33" i="1" s="1"/>
  <c r="C65" i="1"/>
  <c r="J46" i="1"/>
  <c r="I29" i="1"/>
</calcChain>
</file>

<file path=xl/sharedStrings.xml><?xml version="1.0" encoding="utf-8"?>
<sst xmlns="http://schemas.openxmlformats.org/spreadsheetml/2006/main" count="77" uniqueCount="24">
  <si>
    <t>min</t>
  </si>
  <si>
    <t>max</t>
  </si>
  <si>
    <t>Δ</t>
  </si>
  <si>
    <t>k</t>
  </si>
  <si>
    <t>len</t>
  </si>
  <si>
    <t>Интервалы</t>
  </si>
  <si>
    <t>Сумма</t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</si>
  <si>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</si>
  <si>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w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</si>
  <si>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w</t>
    </r>
    <r>
      <rPr>
        <b/>
        <vertAlign val="subscript"/>
        <sz val="12"/>
        <color theme="1"/>
        <rFont val="Times New Roman"/>
        <family val="1"/>
        <charset val="204"/>
      </rPr>
      <t>x</t>
    </r>
  </si>
  <si>
    <t>Значения для построения гистограммы</t>
  </si>
  <si>
    <r>
      <rPr>
        <b/>
        <sz val="12"/>
        <color theme="1"/>
        <rFont val="Times New Roman"/>
        <family val="1"/>
        <charset val="204"/>
      </rPr>
      <t>(x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 xml:space="preserve"> + x</t>
    </r>
    <r>
      <rPr>
        <b/>
        <vertAlign val="subscript"/>
        <sz val="12"/>
        <color theme="1"/>
        <rFont val="Times New Roman"/>
        <family val="1"/>
        <charset val="204"/>
      </rPr>
      <t>i-1</t>
    </r>
    <r>
      <rPr>
        <b/>
        <sz val="12"/>
        <color theme="1"/>
        <rFont val="Times New Roman"/>
        <family val="1"/>
        <charset val="204"/>
      </rPr>
      <t>)/2</t>
    </r>
  </si>
  <si>
    <t>Кумулянта</t>
  </si>
  <si>
    <t>Эмп.функция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</si>
  <si>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</si>
  <si>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</si>
  <si>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</si>
  <si>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b/>
        <vertAlign val="subscript"/>
        <sz val="11"/>
        <color theme="1"/>
        <rFont val="Calibri"/>
        <family val="2"/>
        <charset val="204"/>
        <scheme val="minor"/>
      </rPr>
      <t>x</t>
    </r>
  </si>
  <si>
    <t>Эмпир.функция</t>
  </si>
  <si>
    <t>Размах</t>
  </si>
  <si>
    <t>Длина шага</t>
  </si>
  <si>
    <r>
      <t>p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</si>
  <si>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Эмпирическая плотность распределения</t>
  </si>
  <si>
    <t xml:space="preserve">Эмпирическая плотность распределения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</si>
</sst>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b/>
      <vertAlign val="subscript"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2" fontId="1" fillId="0" borderId="6" xfId="0" applyNumberFormat="1" applyFont="1" applyBorder="1"/>
    <xf numFmtId="0" fontId="0" fillId="0" borderId="8" xfId="0" applyBorder="1"/>
    <xf numFmtId="0" fontId="0" fillId="0" borderId="7" xfId="0" applyBorder="1"/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/>
    <xf numFmtId="0" fontId="6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(полигон)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Задание_1!$A$33:$AD$33</c:f>
              <c:numCache>
                <c:formatCode>General</c:formatCode>
                <c:ptCount val="30"/>
                <c:pt idx="0">
                  <c:v>90.6</c:v>
                </c:pt>
                <c:pt idx="1">
                  <c:v>90.6</c:v>
                </c:pt>
                <c:pt idx="2">
                  <c:v>97.157142857142858</c:v>
                </c:pt>
                <c:pt idx="3">
                  <c:v>97.157142857142858</c:v>
                </c:pt>
                <c:pt idx="4">
                  <c:v>97.157142857142858</c:v>
                </c:pt>
                <c:pt idx="5">
                  <c:v>103.71428571428572</c:v>
                </c:pt>
                <c:pt idx="6">
                  <c:v>103.71428571428572</c:v>
                </c:pt>
                <c:pt idx="7">
                  <c:v>103.71428571428572</c:v>
                </c:pt>
                <c:pt idx="8">
                  <c:v>110.27142857142859</c:v>
                </c:pt>
                <c:pt idx="9">
                  <c:v>110.27142857142859</c:v>
                </c:pt>
                <c:pt idx="10">
                  <c:v>110.27142857142859</c:v>
                </c:pt>
                <c:pt idx="11">
                  <c:v>116.82857142857145</c:v>
                </c:pt>
                <c:pt idx="12">
                  <c:v>116.82857142857145</c:v>
                </c:pt>
                <c:pt idx="13">
                  <c:v>116.82857142857145</c:v>
                </c:pt>
                <c:pt idx="14">
                  <c:v>123.38571428571431</c:v>
                </c:pt>
                <c:pt idx="15">
                  <c:v>123.38571428571431</c:v>
                </c:pt>
                <c:pt idx="16">
                  <c:v>123.38571428571431</c:v>
                </c:pt>
                <c:pt idx="17">
                  <c:v>129.94285714285718</c:v>
                </c:pt>
                <c:pt idx="18">
                  <c:v>129.94285714285718</c:v>
                </c:pt>
                <c:pt idx="19">
                  <c:v>129.94285714285718</c:v>
                </c:pt>
                <c:pt idx="20">
                  <c:v>136.50000000000003</c:v>
                </c:pt>
                <c:pt idx="21">
                  <c:v>136.50000000000003</c:v>
                </c:pt>
                <c:pt idx="22">
                  <c:v>136.50000000000003</c:v>
                </c:pt>
                <c:pt idx="23">
                  <c:v>143.05714285714288</c:v>
                </c:pt>
                <c:pt idx="24">
                  <c:v>143.05714285714288</c:v>
                </c:pt>
              </c:numCache>
            </c:numRef>
          </c:xVal>
          <c:yVal>
            <c:numRef>
              <c:f>Задание_1!$A$34:$AD$34</c:f>
              <c:numCache>
                <c:formatCode>0.00</c:formatCode>
                <c:ptCount val="30"/>
                <c:pt idx="0" formatCode="General">
                  <c:v>0</c:v>
                </c:pt>
                <c:pt idx="1">
                  <c:v>2</c:v>
                </c:pt>
                <c:pt idx="2">
                  <c:v>2</c:v>
                </c:pt>
                <c:pt idx="3" formatCode="General">
                  <c:v>0</c:v>
                </c:pt>
                <c:pt idx="4">
                  <c:v>4</c:v>
                </c:pt>
                <c:pt idx="5">
                  <c:v>4</c:v>
                </c:pt>
                <c:pt idx="6" formatCode="General">
                  <c:v>0</c:v>
                </c:pt>
                <c:pt idx="7" formatCode="General">
                  <c:v>11</c:v>
                </c:pt>
                <c:pt idx="8" formatCode="General">
                  <c:v>11</c:v>
                </c:pt>
                <c:pt idx="9" formatCode="General">
                  <c:v>0</c:v>
                </c:pt>
                <c:pt idx="10" formatCode="General">
                  <c:v>18</c:v>
                </c:pt>
                <c:pt idx="11" formatCode="General">
                  <c:v>18</c:v>
                </c:pt>
                <c:pt idx="12" formatCode="General">
                  <c:v>0</c:v>
                </c:pt>
                <c:pt idx="13" formatCode="General">
                  <c:v>31</c:v>
                </c:pt>
                <c:pt idx="14" formatCode="General">
                  <c:v>31</c:v>
                </c:pt>
                <c:pt idx="15" formatCode="General">
                  <c:v>0</c:v>
                </c:pt>
                <c:pt idx="16" formatCode="General">
                  <c:v>20</c:v>
                </c:pt>
                <c:pt idx="17" formatCode="General">
                  <c:v>20</c:v>
                </c:pt>
                <c:pt idx="18" formatCode="General">
                  <c:v>0</c:v>
                </c:pt>
                <c:pt idx="19" formatCode="General">
                  <c:v>10</c:v>
                </c:pt>
                <c:pt idx="20" formatCode="General">
                  <c:v>10</c:v>
                </c:pt>
                <c:pt idx="21" formatCode="General">
                  <c:v>0</c:v>
                </c:pt>
                <c:pt idx="22" formatCode="General">
                  <c:v>2</c:v>
                </c:pt>
                <c:pt idx="23" formatCode="General">
                  <c:v>2</c:v>
                </c:pt>
                <c:pt idx="24" formatCode="General">
                  <c:v>0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Задание_1!$I$22:$I$29</c:f>
              <c:numCache>
                <c:formatCode>General</c:formatCode>
                <c:ptCount val="8"/>
                <c:pt idx="0">
                  <c:v>93.878571428571433</c:v>
                </c:pt>
                <c:pt idx="1">
                  <c:v>100.43571428571428</c:v>
                </c:pt>
                <c:pt idx="2">
                  <c:v>106.99285714285716</c:v>
                </c:pt>
                <c:pt idx="3">
                  <c:v>113.55000000000001</c:v>
                </c:pt>
                <c:pt idx="4">
                  <c:v>120.10714285714289</c:v>
                </c:pt>
                <c:pt idx="5">
                  <c:v>126.66428571428574</c:v>
                </c:pt>
                <c:pt idx="6">
                  <c:v>133.22142857142859</c:v>
                </c:pt>
                <c:pt idx="7">
                  <c:v>139.77857142857147</c:v>
                </c:pt>
              </c:numCache>
            </c:numRef>
          </c:xVal>
          <c:yVal>
            <c:numRef>
              <c:f>Задание_1!$F$22:$F$29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31</c:v>
                </c:pt>
                <c:pt idx="5">
                  <c:v>20</c:v>
                </c:pt>
                <c:pt idx="6">
                  <c:v>10</c:v>
                </c:pt>
                <c:pt idx="7">
                  <c:v>2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Задание_1!$A$33:$AD$33</c:f>
              <c:numCache>
                <c:formatCode>General</c:formatCode>
                <c:ptCount val="30"/>
                <c:pt idx="0">
                  <c:v>90.6</c:v>
                </c:pt>
                <c:pt idx="1">
                  <c:v>90.6</c:v>
                </c:pt>
                <c:pt idx="2">
                  <c:v>97.157142857142858</c:v>
                </c:pt>
                <c:pt idx="3">
                  <c:v>97.157142857142858</c:v>
                </c:pt>
                <c:pt idx="4">
                  <c:v>97.157142857142858</c:v>
                </c:pt>
                <c:pt idx="5">
                  <c:v>103.71428571428572</c:v>
                </c:pt>
                <c:pt idx="6">
                  <c:v>103.71428571428572</c:v>
                </c:pt>
                <c:pt idx="7">
                  <c:v>103.71428571428572</c:v>
                </c:pt>
                <c:pt idx="8">
                  <c:v>110.27142857142859</c:v>
                </c:pt>
                <c:pt idx="9">
                  <c:v>110.27142857142859</c:v>
                </c:pt>
                <c:pt idx="10">
                  <c:v>110.27142857142859</c:v>
                </c:pt>
                <c:pt idx="11">
                  <c:v>116.82857142857145</c:v>
                </c:pt>
                <c:pt idx="12">
                  <c:v>116.82857142857145</c:v>
                </c:pt>
                <c:pt idx="13">
                  <c:v>116.82857142857145</c:v>
                </c:pt>
                <c:pt idx="14">
                  <c:v>123.38571428571431</c:v>
                </c:pt>
                <c:pt idx="15">
                  <c:v>123.38571428571431</c:v>
                </c:pt>
                <c:pt idx="16">
                  <c:v>123.38571428571431</c:v>
                </c:pt>
                <c:pt idx="17">
                  <c:v>129.94285714285718</c:v>
                </c:pt>
                <c:pt idx="18">
                  <c:v>129.94285714285718</c:v>
                </c:pt>
                <c:pt idx="19">
                  <c:v>129.94285714285718</c:v>
                </c:pt>
                <c:pt idx="20">
                  <c:v>136.50000000000003</c:v>
                </c:pt>
                <c:pt idx="21">
                  <c:v>136.50000000000003</c:v>
                </c:pt>
                <c:pt idx="22">
                  <c:v>136.50000000000003</c:v>
                </c:pt>
                <c:pt idx="23">
                  <c:v>143.05714285714288</c:v>
                </c:pt>
                <c:pt idx="24">
                  <c:v>143.05714285714288</c:v>
                </c:pt>
              </c:numCache>
            </c:numRef>
          </c:xVal>
          <c:yVal>
            <c:numRef>
              <c:f>Задание_1!$A$34:$AD$34</c:f>
              <c:numCache>
                <c:formatCode>0.00</c:formatCode>
                <c:ptCount val="30"/>
                <c:pt idx="0" formatCode="General">
                  <c:v>0</c:v>
                </c:pt>
                <c:pt idx="1">
                  <c:v>2</c:v>
                </c:pt>
                <c:pt idx="2">
                  <c:v>2</c:v>
                </c:pt>
                <c:pt idx="3" formatCode="General">
                  <c:v>0</c:v>
                </c:pt>
                <c:pt idx="4">
                  <c:v>4</c:v>
                </c:pt>
                <c:pt idx="5">
                  <c:v>4</c:v>
                </c:pt>
                <c:pt idx="6" formatCode="General">
                  <c:v>0</c:v>
                </c:pt>
                <c:pt idx="7" formatCode="General">
                  <c:v>11</c:v>
                </c:pt>
                <c:pt idx="8" formatCode="General">
                  <c:v>11</c:v>
                </c:pt>
                <c:pt idx="9" formatCode="General">
                  <c:v>0</c:v>
                </c:pt>
                <c:pt idx="10" formatCode="General">
                  <c:v>18</c:v>
                </c:pt>
                <c:pt idx="11" formatCode="General">
                  <c:v>18</c:v>
                </c:pt>
                <c:pt idx="12" formatCode="General">
                  <c:v>0</c:v>
                </c:pt>
                <c:pt idx="13" formatCode="General">
                  <c:v>31</c:v>
                </c:pt>
                <c:pt idx="14" formatCode="General">
                  <c:v>31</c:v>
                </c:pt>
                <c:pt idx="15" formatCode="General">
                  <c:v>0</c:v>
                </c:pt>
                <c:pt idx="16" formatCode="General">
                  <c:v>20</c:v>
                </c:pt>
                <c:pt idx="17" formatCode="General">
                  <c:v>20</c:v>
                </c:pt>
                <c:pt idx="18" formatCode="General">
                  <c:v>0</c:v>
                </c:pt>
                <c:pt idx="19" formatCode="General">
                  <c:v>10</c:v>
                </c:pt>
                <c:pt idx="20" formatCode="General">
                  <c:v>10</c:v>
                </c:pt>
                <c:pt idx="21" formatCode="General">
                  <c:v>0</c:v>
                </c:pt>
                <c:pt idx="22" formatCode="General">
                  <c:v>2</c:v>
                </c:pt>
                <c:pt idx="23" formatCode="General">
                  <c:v>2</c:v>
                </c:pt>
                <c:pt idx="24" formatCode="General">
                  <c:v>0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Задание_1!$I$22:$I$29</c:f>
              <c:numCache>
                <c:formatCode>General</c:formatCode>
                <c:ptCount val="8"/>
                <c:pt idx="0">
                  <c:v>93.878571428571433</c:v>
                </c:pt>
                <c:pt idx="1">
                  <c:v>100.43571428571428</c:v>
                </c:pt>
                <c:pt idx="2">
                  <c:v>106.99285714285716</c:v>
                </c:pt>
                <c:pt idx="3">
                  <c:v>113.55000000000001</c:v>
                </c:pt>
                <c:pt idx="4">
                  <c:v>120.10714285714289</c:v>
                </c:pt>
                <c:pt idx="5">
                  <c:v>126.66428571428574</c:v>
                </c:pt>
                <c:pt idx="6">
                  <c:v>133.22142857142859</c:v>
                </c:pt>
                <c:pt idx="7">
                  <c:v>139.77857142857147</c:v>
                </c:pt>
              </c:numCache>
            </c:numRef>
          </c:xVal>
          <c:yVal>
            <c:numRef>
              <c:f>Задание_1!$F$22:$F$29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31</c:v>
                </c:pt>
                <c:pt idx="5">
                  <c:v>20</c:v>
                </c:pt>
                <c:pt idx="6">
                  <c:v>10</c:v>
                </c:pt>
                <c:pt idx="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01248"/>
        <c:axId val="945989824"/>
      </c:scatterChart>
      <c:valAx>
        <c:axId val="946001248"/>
        <c:scaling>
          <c:orientation val="minMax"/>
          <c:max val="150"/>
          <c:min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5153346456692911"/>
              <c:y val="0.75368037328667248"/>
            </c:manualLayout>
          </c:layout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  <a:headEnd type="none"/>
            <a:tailEnd type="triangl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989824"/>
        <c:crosses val="autoZero"/>
        <c:crossBetween val="midCat"/>
        <c:majorUnit val="5"/>
      </c:valAx>
      <c:valAx>
        <c:axId val="94598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0555555555555556"/>
              <c:y val="9.93441965587634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0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Задание_3!$A$57:$B$57</c:f>
              <c:numCache>
                <c:formatCode>General</c:formatCode>
                <c:ptCount val="2"/>
                <c:pt idx="0">
                  <c:v>1.3983739999999995E-2</c:v>
                </c:pt>
                <c:pt idx="1">
                  <c:v>0.25125411857142854</c:v>
                </c:pt>
              </c:numCache>
            </c:numRef>
          </c:xVal>
          <c:yVal>
            <c:numRef>
              <c:f>Задание_3!$A$58:$B$58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Задание_3!$A$59</c:f>
              <c:strCache>
                <c:ptCount val="1"/>
                <c:pt idx="0">
                  <c:v>0,251254119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Задание_3!$A$59:$B$59</c:f>
              <c:numCache>
                <c:formatCode>General</c:formatCode>
                <c:ptCount val="2"/>
                <c:pt idx="0">
                  <c:v>0.25125411857142854</c:v>
                </c:pt>
                <c:pt idx="1">
                  <c:v>0.48852449714285712</c:v>
                </c:pt>
              </c:numCache>
            </c:numRef>
          </c:xVal>
          <c:yVal>
            <c:numRef>
              <c:f>Задание_3!$A$60:$B$60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Задание_3!$A$61:$B$61</c:f>
              <c:numCache>
                <c:formatCode>General</c:formatCode>
                <c:ptCount val="2"/>
                <c:pt idx="0">
                  <c:v>0.48852449714285712</c:v>
                </c:pt>
                <c:pt idx="1">
                  <c:v>0.72579487571428569</c:v>
                </c:pt>
              </c:numCache>
            </c:numRef>
          </c:xVal>
          <c:yVal>
            <c:numRef>
              <c:f>Задание_3!$A$62:$B$62</c:f>
              <c:numCache>
                <c:formatCode>General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Задание_3!$A$63:$B$63</c:f>
              <c:numCache>
                <c:formatCode>General</c:formatCode>
                <c:ptCount val="2"/>
                <c:pt idx="0">
                  <c:v>0.72579487571428569</c:v>
                </c:pt>
                <c:pt idx="1">
                  <c:v>0.96306525428571432</c:v>
                </c:pt>
              </c:numCache>
            </c:numRef>
          </c:xVal>
          <c:yVal>
            <c:numRef>
              <c:f>Задание_3!$A$64:$B$64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Задание_3!$A$65:$B$65</c:f>
              <c:numCache>
                <c:formatCode>General</c:formatCode>
                <c:ptCount val="2"/>
                <c:pt idx="0">
                  <c:v>0.96306525428571432</c:v>
                </c:pt>
                <c:pt idx="1">
                  <c:v>1.2003356328571428</c:v>
                </c:pt>
              </c:numCache>
            </c:numRef>
          </c:xVal>
          <c:yVal>
            <c:numRef>
              <c:f>Задание_3!$A$66:$B$66</c:f>
              <c:numCache>
                <c:formatCode>General</c:formatCode>
                <c:ptCount val="2"/>
                <c:pt idx="0">
                  <c:v>0.74</c:v>
                </c:pt>
                <c:pt idx="1">
                  <c:v>0.74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Задание_3!$A$67:$B$67</c:f>
              <c:numCache>
                <c:formatCode>General</c:formatCode>
                <c:ptCount val="2"/>
                <c:pt idx="0">
                  <c:v>1.2003356328571428</c:v>
                </c:pt>
                <c:pt idx="1">
                  <c:v>1.4376060114285714</c:v>
                </c:pt>
              </c:numCache>
            </c:numRef>
          </c:xVal>
          <c:yVal>
            <c:numRef>
              <c:f>Задание_3!$A$68:$B$68</c:f>
              <c:numCache>
                <c:formatCode>General</c:formatCode>
                <c:ptCount val="2"/>
                <c:pt idx="0">
                  <c:v>0.94</c:v>
                </c:pt>
                <c:pt idx="1">
                  <c:v>0.94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Задание_3!$A$69:$B$69</c:f>
              <c:numCache>
                <c:formatCode>General</c:formatCode>
                <c:ptCount val="2"/>
                <c:pt idx="0">
                  <c:v>1.4376060114285714</c:v>
                </c:pt>
                <c:pt idx="1">
                  <c:v>1.6748763899999999</c:v>
                </c:pt>
              </c:numCache>
            </c:numRef>
          </c:xVal>
          <c:yVal>
            <c:numRef>
              <c:f>Задание_3!$A$70:$B$70</c:f>
              <c:numCache>
                <c:formatCode>General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Задание_3!$A$71:$B$71</c:f>
              <c:numCache>
                <c:formatCode>General</c:formatCode>
                <c:ptCount val="2"/>
                <c:pt idx="0">
                  <c:v>1.6748763899999999</c:v>
                </c:pt>
                <c:pt idx="1">
                  <c:v>1.9121467685714284</c:v>
                </c:pt>
              </c:numCache>
            </c:numRef>
          </c:xVal>
          <c:yVal>
            <c:numRef>
              <c:f>Задание_3!$A$72:$B$72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Задание_3!$D$71:$K$71</c:f>
              <c:numCache>
                <c:formatCode>General</c:formatCode>
                <c:ptCount val="8"/>
                <c:pt idx="0">
                  <c:v>1.3983739999999995E-2</c:v>
                </c:pt>
                <c:pt idx="1">
                  <c:v>0.25125411857142854</c:v>
                </c:pt>
                <c:pt idx="2">
                  <c:v>0.48852449714285712</c:v>
                </c:pt>
                <c:pt idx="3">
                  <c:v>0.72579487571428569</c:v>
                </c:pt>
                <c:pt idx="4">
                  <c:v>0.96306525428571432</c:v>
                </c:pt>
                <c:pt idx="5">
                  <c:v>1.2003356328571428</c:v>
                </c:pt>
                <c:pt idx="6">
                  <c:v>1.4376060114285714</c:v>
                </c:pt>
                <c:pt idx="7">
                  <c:v>1.6748763899999999</c:v>
                </c:pt>
              </c:numCache>
            </c:numRef>
          </c:xVal>
          <c:yVal>
            <c:numRef>
              <c:f>Задание_3!$D$72:$K$72</c:f>
              <c:numCache>
                <c:formatCode>General</c:formatCode>
                <c:ptCount val="8"/>
                <c:pt idx="0">
                  <c:v>0.01</c:v>
                </c:pt>
                <c:pt idx="1">
                  <c:v>0.05</c:v>
                </c:pt>
                <c:pt idx="2">
                  <c:v>0.24</c:v>
                </c:pt>
                <c:pt idx="3">
                  <c:v>0.5</c:v>
                </c:pt>
                <c:pt idx="4">
                  <c:v>0.74</c:v>
                </c:pt>
                <c:pt idx="5">
                  <c:v>0.94</c:v>
                </c:pt>
                <c:pt idx="6">
                  <c:v>0.98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2512"/>
        <c:axId val="965710672"/>
      </c:scatterChart>
      <c:valAx>
        <c:axId val="965702512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5231124234470688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0672"/>
        <c:crosses val="autoZero"/>
        <c:crossBetween val="midCat"/>
        <c:majorUnit val="0.15000000000000002"/>
      </c:valAx>
      <c:valAx>
        <c:axId val="96571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w</a:t>
                </a:r>
                <a:r>
                  <a:rPr lang="en-US" b="1" baseline="-25000"/>
                  <a:t>x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1388888888888889"/>
              <c:y val="0.1132330854476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25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плотность рапределения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Задание_3!$C$75:$R$75</c:f>
              <c:numCache>
                <c:formatCode>General</c:formatCode>
                <c:ptCount val="16"/>
                <c:pt idx="0">
                  <c:v>1.3983739999999995E-2</c:v>
                </c:pt>
                <c:pt idx="1">
                  <c:v>0.25125411857142854</c:v>
                </c:pt>
                <c:pt idx="2">
                  <c:v>0.25125411857142854</c:v>
                </c:pt>
                <c:pt idx="3">
                  <c:v>0.48852449714285712</c:v>
                </c:pt>
                <c:pt idx="4">
                  <c:v>0.48852449714285712</c:v>
                </c:pt>
                <c:pt idx="5">
                  <c:v>0.72579487571428569</c:v>
                </c:pt>
                <c:pt idx="6">
                  <c:v>0.72579487571428569</c:v>
                </c:pt>
                <c:pt idx="7">
                  <c:v>0.96306525428571432</c:v>
                </c:pt>
                <c:pt idx="8">
                  <c:v>0.96306525428571432</c:v>
                </c:pt>
                <c:pt idx="9">
                  <c:v>1.2003356328571428</c:v>
                </c:pt>
                <c:pt idx="10">
                  <c:v>1.2003356328571428</c:v>
                </c:pt>
                <c:pt idx="11">
                  <c:v>1.4376060114285714</c:v>
                </c:pt>
                <c:pt idx="12">
                  <c:v>1.4376060114285714</c:v>
                </c:pt>
                <c:pt idx="13">
                  <c:v>1.6748763899999999</c:v>
                </c:pt>
                <c:pt idx="14">
                  <c:v>1.6748763899999999</c:v>
                </c:pt>
                <c:pt idx="15">
                  <c:v>1.9121467685714284</c:v>
                </c:pt>
              </c:numCache>
            </c:numRef>
          </c:xVal>
          <c:yVal>
            <c:numRef>
              <c:f>Задание_3!$C$76:$R$76</c:f>
              <c:numCache>
                <c:formatCode>General</c:formatCode>
                <c:ptCount val="16"/>
                <c:pt idx="0">
                  <c:v>1.4285714285714286E-3</c:v>
                </c:pt>
                <c:pt idx="1">
                  <c:v>1.4285714285714286E-3</c:v>
                </c:pt>
                <c:pt idx="2">
                  <c:v>5.7142857142857143E-3</c:v>
                </c:pt>
                <c:pt idx="3">
                  <c:v>5.7142857142857143E-3</c:v>
                </c:pt>
                <c:pt idx="4">
                  <c:v>2.7142857142857142E-2</c:v>
                </c:pt>
                <c:pt idx="5">
                  <c:v>2.7142857142857142E-2</c:v>
                </c:pt>
                <c:pt idx="6">
                  <c:v>3.7142857142857144E-2</c:v>
                </c:pt>
                <c:pt idx="7">
                  <c:v>3.7142857142857144E-2</c:v>
                </c:pt>
                <c:pt idx="8">
                  <c:v>3.4285714285714287E-2</c:v>
                </c:pt>
                <c:pt idx="9">
                  <c:v>3.4285714285714287E-2</c:v>
                </c:pt>
                <c:pt idx="10">
                  <c:v>2.8571428571428571E-2</c:v>
                </c:pt>
                <c:pt idx="11">
                  <c:v>2.8571428571428571E-2</c:v>
                </c:pt>
                <c:pt idx="12">
                  <c:v>5.7142857142857143E-3</c:v>
                </c:pt>
                <c:pt idx="13">
                  <c:v>5.7142857142857143E-3</c:v>
                </c:pt>
                <c:pt idx="14">
                  <c:v>2.8571428571428571E-3</c:v>
                </c:pt>
                <c:pt idx="15">
                  <c:v>2.8571428571428571E-3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27664"/>
        <c:axId val="1061028752"/>
      </c:scatterChart>
      <c:valAx>
        <c:axId val="10610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721762904636919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28752"/>
        <c:crosses val="autoZero"/>
        <c:crossBetween val="midCat"/>
      </c:valAx>
      <c:valAx>
        <c:axId val="106102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88888888888889"/>
              <c:y val="0.10625400991542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(полигон)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Задание_4!$A$27:$V$27</c:f>
              <c:numCache>
                <c:formatCode>General</c:formatCode>
                <c:ptCount val="22"/>
                <c:pt idx="0">
                  <c:v>1.9</c:v>
                </c:pt>
                <c:pt idx="1">
                  <c:v>1.9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5.4</c:v>
                </c:pt>
                <c:pt idx="21">
                  <c:v>5.4</c:v>
                </c:pt>
              </c:numCache>
            </c:numRef>
          </c:xVal>
          <c:yVal>
            <c:numRef>
              <c:f>Задание_4!$A$28:$V$28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Задание_4!$I$18:$I$24</c:f>
              <c:numCache>
                <c:formatCode>General</c:formatCode>
                <c:ptCount val="7"/>
                <c:pt idx="0">
                  <c:v>2.15</c:v>
                </c:pt>
                <c:pt idx="1">
                  <c:v>2.65</c:v>
                </c:pt>
                <c:pt idx="2">
                  <c:v>3.15</c:v>
                </c:pt>
                <c:pt idx="3">
                  <c:v>3.65</c:v>
                </c:pt>
                <c:pt idx="4">
                  <c:v>4.1500000000000004</c:v>
                </c:pt>
                <c:pt idx="5">
                  <c:v>4.6500000000000004</c:v>
                </c:pt>
                <c:pt idx="6">
                  <c:v>5.15</c:v>
                </c:pt>
              </c:numCache>
            </c:numRef>
          </c:xVal>
          <c:yVal>
            <c:numRef>
              <c:f>Задание_4!$F$18:$F$24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39632"/>
        <c:axId val="966248880"/>
      </c:scatterChart>
      <c:valAx>
        <c:axId val="96623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958380796150481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48880"/>
        <c:crosses val="autoZero"/>
        <c:crossBetween val="midCat"/>
      </c:valAx>
      <c:valAx>
        <c:axId val="96624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11388888888888889"/>
              <c:y val="8.60338291046952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Задание_4!$J$31:$J$38</c:f>
              <c:numCache>
                <c:formatCode>General</c:formatCode>
                <c:ptCount val="8"/>
                <c:pt idx="0">
                  <c:v>1.9</c:v>
                </c:pt>
                <c:pt idx="1">
                  <c:v>2.4</c:v>
                </c:pt>
                <c:pt idx="2">
                  <c:v>2.9</c:v>
                </c:pt>
                <c:pt idx="3">
                  <c:v>3.4</c:v>
                </c:pt>
                <c:pt idx="4">
                  <c:v>3.9</c:v>
                </c:pt>
                <c:pt idx="5">
                  <c:v>4.4000000000000004</c:v>
                </c:pt>
                <c:pt idx="6">
                  <c:v>4.9000000000000004</c:v>
                </c:pt>
                <c:pt idx="7">
                  <c:v>5.4</c:v>
                </c:pt>
              </c:numCache>
            </c:numRef>
          </c:xVal>
          <c:yVal>
            <c:numRef>
              <c:f>Задание_4!$K$31:$K$38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0.56666666666666665</c:v>
                </c:pt>
                <c:pt idx="4">
                  <c:v>0.56666666666666665</c:v>
                </c:pt>
                <c:pt idx="5">
                  <c:v>0.8666666666666667</c:v>
                </c:pt>
                <c:pt idx="6">
                  <c:v>0.8666666666666667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51056"/>
        <c:axId val="966244528"/>
      </c:scatterChart>
      <c:valAx>
        <c:axId val="96625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958380796150481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44528"/>
        <c:crosses val="autoZero"/>
        <c:crossBetween val="midCat"/>
      </c:valAx>
      <c:valAx>
        <c:axId val="96624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</a:t>
                </a:r>
                <a:r>
                  <a:rPr lang="en-US" baseline="-25000"/>
                  <a:t>x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11388888888888889"/>
              <c:y val="8.60338291046952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Задание_4!$A$46:$B$46</c:f>
              <c:numCache>
                <c:formatCode>General</c:formatCode>
                <c:ptCount val="2"/>
                <c:pt idx="0">
                  <c:v>1.9</c:v>
                </c:pt>
                <c:pt idx="1">
                  <c:v>2.4</c:v>
                </c:pt>
              </c:numCache>
            </c:numRef>
          </c:xVal>
          <c:yVal>
            <c:numRef>
              <c:f>Задание_4!$A$47:$B$47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Задание_4!$A$48:$B$48</c:f>
              <c:numCache>
                <c:formatCode>General</c:formatCode>
                <c:ptCount val="2"/>
                <c:pt idx="0">
                  <c:v>2.4</c:v>
                </c:pt>
                <c:pt idx="1">
                  <c:v>2.9</c:v>
                </c:pt>
              </c:numCache>
            </c:numRef>
          </c:xVal>
          <c:yVal>
            <c:numRef>
              <c:f>Задание_4!$A$49:$B$49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Задание_4!$A$50:$B$50</c:f>
              <c:numCache>
                <c:formatCode>General</c:formatCode>
                <c:ptCount val="2"/>
                <c:pt idx="0">
                  <c:v>2.9</c:v>
                </c:pt>
                <c:pt idx="1">
                  <c:v>3.4</c:v>
                </c:pt>
              </c:numCache>
            </c:numRef>
          </c:xVal>
          <c:yVal>
            <c:numRef>
              <c:f>Задание_4!$A$51:$B$51</c:f>
              <c:numCache>
                <c:formatCode>General</c:formatCode>
                <c:ptCount val="2"/>
                <c:pt idx="0">
                  <c:v>0.56666666666666665</c:v>
                </c:pt>
                <c:pt idx="1">
                  <c:v>0.56666666666666665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Задание_4!$A$52</c:f>
              <c:strCache>
                <c:ptCount val="1"/>
                <c:pt idx="0">
                  <c:v>3,4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Задание_4!$A$52:$B$52</c:f>
              <c:numCache>
                <c:formatCode>General</c:formatCode>
                <c:ptCount val="2"/>
                <c:pt idx="0">
                  <c:v>3.4</c:v>
                </c:pt>
                <c:pt idx="1">
                  <c:v>3.9</c:v>
                </c:pt>
              </c:numCache>
            </c:numRef>
          </c:xVal>
          <c:yVal>
            <c:numRef>
              <c:f>Задание_4!$A$53:$B$53</c:f>
              <c:numCache>
                <c:formatCode>General</c:formatCode>
                <c:ptCount val="2"/>
                <c:pt idx="0">
                  <c:v>0.56666666666666665</c:v>
                </c:pt>
                <c:pt idx="1">
                  <c:v>0.56666666666666665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Задание_4!$A$54:$B$54</c:f>
              <c:numCache>
                <c:formatCode>General</c:formatCode>
                <c:ptCount val="2"/>
                <c:pt idx="0">
                  <c:v>3.9</c:v>
                </c:pt>
                <c:pt idx="1">
                  <c:v>4.4000000000000004</c:v>
                </c:pt>
              </c:numCache>
            </c:numRef>
          </c:xVal>
          <c:yVal>
            <c:numRef>
              <c:f>Задание_4!$A$55:$B$55</c:f>
              <c:numCache>
                <c:formatCode>General</c:formatCode>
                <c:ptCount val="2"/>
                <c:pt idx="0">
                  <c:v>0.8666666666666667</c:v>
                </c:pt>
                <c:pt idx="1">
                  <c:v>0.8666666666666667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Задание_4!$A$56:$B$56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4.9000000000000004</c:v>
                </c:pt>
              </c:numCache>
            </c:numRef>
          </c:xVal>
          <c:yVal>
            <c:numRef>
              <c:f>Задание_4!$A$57:$B$57</c:f>
              <c:numCache>
                <c:formatCode>General</c:formatCode>
                <c:ptCount val="2"/>
                <c:pt idx="0">
                  <c:v>0.8666666666666667</c:v>
                </c:pt>
                <c:pt idx="1">
                  <c:v>0.8666666666666667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Задание_4!$A$58:$B$58</c:f>
              <c:numCache>
                <c:formatCode>General</c:formatCode>
                <c:ptCount val="2"/>
                <c:pt idx="0">
                  <c:v>4.9000000000000004</c:v>
                </c:pt>
                <c:pt idx="1">
                  <c:v>5.4</c:v>
                </c:pt>
              </c:numCache>
            </c:numRef>
          </c:xVal>
          <c:yVal>
            <c:numRef>
              <c:f>Задание_4!$A$59:$B$59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Задание_4!$D$60:$J$60</c:f>
              <c:numCache>
                <c:formatCode>General</c:formatCode>
                <c:ptCount val="7"/>
                <c:pt idx="0">
                  <c:v>1.9</c:v>
                </c:pt>
                <c:pt idx="1">
                  <c:v>2.4</c:v>
                </c:pt>
                <c:pt idx="2">
                  <c:v>2.9</c:v>
                </c:pt>
                <c:pt idx="3">
                  <c:v>3.4</c:v>
                </c:pt>
                <c:pt idx="4">
                  <c:v>3.9</c:v>
                </c:pt>
                <c:pt idx="5">
                  <c:v>4.4000000000000004</c:v>
                </c:pt>
                <c:pt idx="6">
                  <c:v>4.9000000000000004</c:v>
                </c:pt>
              </c:numCache>
            </c:numRef>
          </c:xVal>
          <c:yVal>
            <c:numRef>
              <c:f>Задание_4!$D$61:$J$61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0.56666666666666665</c:v>
                </c:pt>
                <c:pt idx="3">
                  <c:v>0.56666666666666665</c:v>
                </c:pt>
                <c:pt idx="4">
                  <c:v>0.8666666666666667</c:v>
                </c:pt>
                <c:pt idx="5">
                  <c:v>0.8666666666666667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46160"/>
        <c:axId val="966240720"/>
      </c:scatterChart>
      <c:valAx>
        <c:axId val="96624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958380796150481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40720"/>
        <c:crosses val="autoZero"/>
        <c:crossBetween val="midCat"/>
      </c:valAx>
      <c:valAx>
        <c:axId val="96624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</a:t>
                </a:r>
                <a:r>
                  <a:rPr lang="en-US" baseline="-25000"/>
                  <a:t>x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11388888888888889"/>
              <c:y val="8.60338291046952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Эмпирическая плотность рапределения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Задание_4!$C$64:$P$64</c:f>
              <c:numCache>
                <c:formatCode>General</c:formatCode>
                <c:ptCount val="14"/>
                <c:pt idx="0">
                  <c:v>1.9</c:v>
                </c:pt>
                <c:pt idx="1">
                  <c:v>2.4</c:v>
                </c:pt>
                <c:pt idx="2">
                  <c:v>2.4</c:v>
                </c:pt>
                <c:pt idx="3">
                  <c:v>2.9</c:v>
                </c:pt>
                <c:pt idx="4">
                  <c:v>2.9</c:v>
                </c:pt>
                <c:pt idx="5">
                  <c:v>3.4</c:v>
                </c:pt>
                <c:pt idx="6">
                  <c:v>3.4</c:v>
                </c:pt>
                <c:pt idx="7">
                  <c:v>3.9</c:v>
                </c:pt>
                <c:pt idx="8">
                  <c:v>3.9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5.4</c:v>
                </c:pt>
              </c:numCache>
            </c:numRef>
          </c:xVal>
          <c:yVal>
            <c:numRef>
              <c:f>Задание_4!$C$65:$P$65</c:f>
              <c:numCache>
                <c:formatCode>General</c:formatCode>
                <c:ptCount val="14"/>
                <c:pt idx="0">
                  <c:v>3.3333333333333333E-2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0</c:v>
                </c:pt>
                <c:pt idx="4">
                  <c:v>6.1111111111111109E-2</c:v>
                </c:pt>
                <c:pt idx="5">
                  <c:v>6.1111111111111109E-2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2.2222222222222223E-2</c:v>
                </c:pt>
                <c:pt idx="13">
                  <c:v>2.2222222222222223E-2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54480"/>
        <c:axId val="1054862096"/>
      </c:scatterChart>
      <c:valAx>
        <c:axId val="1054854480"/>
        <c:scaling>
          <c:orientation val="minMax"/>
          <c:min val="1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99540682414696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62096"/>
        <c:crosses val="autoZero"/>
        <c:crossBetween val="midCat"/>
      </c:valAx>
      <c:valAx>
        <c:axId val="10548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61111111111111"/>
              <c:y val="0.11551326917468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(полигон)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Задание_5!$A$28:$V$28</c:f>
              <c:numCache>
                <c:formatCode>General</c:formatCode>
                <c:ptCount val="22"/>
                <c:pt idx="0">
                  <c:v>9.5</c:v>
                </c:pt>
                <c:pt idx="1">
                  <c:v>9.5</c:v>
                </c:pt>
                <c:pt idx="2">
                  <c:v>11.166666666666666</c:v>
                </c:pt>
                <c:pt idx="3">
                  <c:v>11.166666666666666</c:v>
                </c:pt>
                <c:pt idx="4">
                  <c:v>11.166666666666666</c:v>
                </c:pt>
                <c:pt idx="5">
                  <c:v>12.833333333333332</c:v>
                </c:pt>
                <c:pt idx="6">
                  <c:v>12.833333333333332</c:v>
                </c:pt>
                <c:pt idx="7">
                  <c:v>12.833333333333332</c:v>
                </c:pt>
                <c:pt idx="8">
                  <c:v>14.499999999999998</c:v>
                </c:pt>
                <c:pt idx="9">
                  <c:v>14.499999999999998</c:v>
                </c:pt>
                <c:pt idx="10">
                  <c:v>14.499999999999998</c:v>
                </c:pt>
                <c:pt idx="11">
                  <c:v>16.166666666666664</c:v>
                </c:pt>
                <c:pt idx="12">
                  <c:v>16.166666666666664</c:v>
                </c:pt>
                <c:pt idx="13">
                  <c:v>16.166666666666664</c:v>
                </c:pt>
                <c:pt idx="14">
                  <c:v>17.833333333333332</c:v>
                </c:pt>
                <c:pt idx="15">
                  <c:v>17.833333333333332</c:v>
                </c:pt>
                <c:pt idx="16">
                  <c:v>17.833333333333332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21.166666666666668</c:v>
                </c:pt>
                <c:pt idx="21">
                  <c:v>21.166666666666668</c:v>
                </c:pt>
              </c:numCache>
            </c:numRef>
          </c:xVal>
          <c:yVal>
            <c:numRef>
              <c:f>Задание_5!$A$29:$V$29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Задание_5!$I$18:$I$24</c:f>
              <c:numCache>
                <c:formatCode>General</c:formatCode>
                <c:ptCount val="7"/>
                <c:pt idx="0">
                  <c:v>10.333333333333332</c:v>
                </c:pt>
                <c:pt idx="1">
                  <c:v>12</c:v>
                </c:pt>
                <c:pt idx="2">
                  <c:v>13.666666666666664</c:v>
                </c:pt>
                <c:pt idx="3">
                  <c:v>15.333333333333332</c:v>
                </c:pt>
                <c:pt idx="4">
                  <c:v>17</c:v>
                </c:pt>
                <c:pt idx="5">
                  <c:v>18.666666666666664</c:v>
                </c:pt>
                <c:pt idx="6">
                  <c:v>20.333333333333336</c:v>
                </c:pt>
              </c:numCache>
            </c:numRef>
          </c:xVal>
          <c:yVal>
            <c:numRef>
              <c:f>Задание_5!$F$18:$F$24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46704"/>
        <c:axId val="966248336"/>
      </c:scatterChart>
      <c:valAx>
        <c:axId val="9662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5747790901137353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48336"/>
        <c:crosses val="autoZero"/>
        <c:crossBetween val="midCat"/>
      </c:valAx>
      <c:valAx>
        <c:axId val="966248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0555555555555556"/>
              <c:y val="6.2307159521726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Задание_5!$J$32:$J$39</c:f>
              <c:numCache>
                <c:formatCode>General</c:formatCode>
                <c:ptCount val="8"/>
                <c:pt idx="0">
                  <c:v>9.5</c:v>
                </c:pt>
                <c:pt idx="1">
                  <c:v>11.166666666666666</c:v>
                </c:pt>
                <c:pt idx="2">
                  <c:v>12.833333333333332</c:v>
                </c:pt>
                <c:pt idx="3">
                  <c:v>14.499999999999998</c:v>
                </c:pt>
                <c:pt idx="4">
                  <c:v>16.166666666666664</c:v>
                </c:pt>
                <c:pt idx="5">
                  <c:v>17.833333333333332</c:v>
                </c:pt>
                <c:pt idx="6">
                  <c:v>19.5</c:v>
                </c:pt>
                <c:pt idx="7">
                  <c:v>21.166666666666668</c:v>
                </c:pt>
              </c:numCache>
            </c:numRef>
          </c:xVal>
          <c:yVal>
            <c:numRef>
              <c:f>Задание_5!$K$32:$K$39</c:f>
              <c:numCache>
                <c:formatCode>General</c:formatCode>
                <c:ptCount val="8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0.4</c:v>
                </c:pt>
                <c:pt idx="4">
                  <c:v>0.76666666666666661</c:v>
                </c:pt>
                <c:pt idx="5">
                  <c:v>0.83333333333333326</c:v>
                </c:pt>
                <c:pt idx="6">
                  <c:v>0.93333333333333324</c:v>
                </c:pt>
                <c:pt idx="7">
                  <c:v>0.99999999999999989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47248"/>
        <c:axId val="966247792"/>
      </c:scatterChart>
      <c:valAx>
        <c:axId val="9662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5747790901137353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47792"/>
        <c:crosses val="autoZero"/>
        <c:crossBetween val="midCat"/>
      </c:valAx>
      <c:valAx>
        <c:axId val="96624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w</a:t>
                </a:r>
                <a:r>
                  <a:rPr lang="en-US" b="1" baseline="-25000"/>
                  <a:t>x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0555555555555556"/>
              <c:y val="6.2307159521726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Задание_5!$A$47:$B$47</c:f>
              <c:numCache>
                <c:formatCode>General</c:formatCode>
                <c:ptCount val="2"/>
                <c:pt idx="0">
                  <c:v>9.5</c:v>
                </c:pt>
                <c:pt idx="1">
                  <c:v>11.166666666666666</c:v>
                </c:pt>
              </c:numCache>
            </c:numRef>
          </c:xVal>
          <c:yVal>
            <c:numRef>
              <c:f>Задание_5!$A$48:$B$48</c:f>
              <c:numCache>
                <c:formatCode>General</c:formatCode>
                <c:ptCount val="2"/>
                <c:pt idx="0">
                  <c:v>6.6666666666666666E-2</c:v>
                </c:pt>
                <c:pt idx="1">
                  <c:v>6.6666666666666666E-2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Задание_5!$A$49:$B$49</c:f>
              <c:numCache>
                <c:formatCode>General</c:formatCode>
                <c:ptCount val="2"/>
                <c:pt idx="0">
                  <c:v>11.166666666666666</c:v>
                </c:pt>
                <c:pt idx="1">
                  <c:v>12.833333333333332</c:v>
                </c:pt>
              </c:numCache>
            </c:numRef>
          </c:xVal>
          <c:yVal>
            <c:numRef>
              <c:f>Задание_5!$A$50:$B$50</c:f>
              <c:numCache>
                <c:formatCode>General</c:formatCode>
                <c:ptCount val="2"/>
                <c:pt idx="0">
                  <c:v>0.13333333333333333</c:v>
                </c:pt>
                <c:pt idx="1">
                  <c:v>0.13333333333333333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Задание_5!$A$51:$B$51</c:f>
              <c:numCache>
                <c:formatCode>General</c:formatCode>
                <c:ptCount val="2"/>
                <c:pt idx="0">
                  <c:v>12.833333333333332</c:v>
                </c:pt>
                <c:pt idx="1">
                  <c:v>14.499999999999998</c:v>
                </c:pt>
              </c:numCache>
            </c:numRef>
          </c:xVal>
          <c:yVal>
            <c:numRef>
              <c:f>Задание_5!$A$52:$B$52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Задание_5!$A$53:$B$53</c:f>
              <c:numCache>
                <c:formatCode>General</c:formatCode>
                <c:ptCount val="2"/>
                <c:pt idx="0">
                  <c:v>14.499999999999998</c:v>
                </c:pt>
                <c:pt idx="1">
                  <c:v>16.166666666666664</c:v>
                </c:pt>
              </c:numCache>
            </c:numRef>
          </c:xVal>
          <c:yVal>
            <c:numRef>
              <c:f>Задание_5!$A$54:$B$54</c:f>
              <c:numCache>
                <c:formatCode>General</c:formatCode>
                <c:ptCount val="2"/>
                <c:pt idx="0">
                  <c:v>0.76666666666666661</c:v>
                </c:pt>
                <c:pt idx="1">
                  <c:v>0.76666666666666661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Задание_5!$A$55:$B$55</c:f>
              <c:strCache>
                <c:ptCount val="2"/>
                <c:pt idx="0">
                  <c:v>16,16666667</c:v>
                </c:pt>
                <c:pt idx="1">
                  <c:v>17,83333333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Задание_5!$A$55:$B$55</c:f>
              <c:numCache>
                <c:formatCode>General</c:formatCode>
                <c:ptCount val="2"/>
                <c:pt idx="0">
                  <c:v>16.166666666666664</c:v>
                </c:pt>
                <c:pt idx="1">
                  <c:v>17.833333333333332</c:v>
                </c:pt>
              </c:numCache>
            </c:numRef>
          </c:xVal>
          <c:yVal>
            <c:numRef>
              <c:f>Задание_5!$A$56:$B$56</c:f>
              <c:numCache>
                <c:formatCode>General</c:formatCode>
                <c:ptCount val="2"/>
                <c:pt idx="0">
                  <c:v>0.83333333333333326</c:v>
                </c:pt>
                <c:pt idx="1">
                  <c:v>0.83333333333333326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Задание_5!$A$57:$B$57</c:f>
              <c:numCache>
                <c:formatCode>General</c:formatCode>
                <c:ptCount val="2"/>
                <c:pt idx="0">
                  <c:v>17.833333333333332</c:v>
                </c:pt>
                <c:pt idx="1">
                  <c:v>19.5</c:v>
                </c:pt>
              </c:numCache>
            </c:numRef>
          </c:xVal>
          <c:yVal>
            <c:numRef>
              <c:f>Задание_5!$A$58:$B$58</c:f>
              <c:numCache>
                <c:formatCode>General</c:formatCode>
                <c:ptCount val="2"/>
                <c:pt idx="0">
                  <c:v>0.93333333333333324</c:v>
                </c:pt>
                <c:pt idx="1">
                  <c:v>0.93333333333333324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Задание_5!$A$59:$B$59</c:f>
              <c:numCache>
                <c:formatCode>General</c:formatCode>
                <c:ptCount val="2"/>
                <c:pt idx="0">
                  <c:v>19.5</c:v>
                </c:pt>
                <c:pt idx="1">
                  <c:v>21.166666666666668</c:v>
                </c:pt>
              </c:numCache>
            </c:numRef>
          </c:xVal>
          <c:yVal>
            <c:numRef>
              <c:f>Задание_5!$A$60:$B$60</c:f>
              <c:numCache>
                <c:formatCode>General</c:formatCode>
                <c:ptCount val="2"/>
                <c:pt idx="0">
                  <c:v>0.99999999999999989</c:v>
                </c:pt>
                <c:pt idx="1">
                  <c:v>0.99999999999999989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Задание_5!$D$61:$J$61</c:f>
              <c:numCache>
                <c:formatCode>General</c:formatCode>
                <c:ptCount val="7"/>
                <c:pt idx="0">
                  <c:v>9.5</c:v>
                </c:pt>
                <c:pt idx="1">
                  <c:v>11.166666666666666</c:v>
                </c:pt>
                <c:pt idx="2">
                  <c:v>12.833333333333332</c:v>
                </c:pt>
                <c:pt idx="3">
                  <c:v>14.499999999999998</c:v>
                </c:pt>
                <c:pt idx="4">
                  <c:v>16.166666666666664</c:v>
                </c:pt>
                <c:pt idx="5">
                  <c:v>17.833333333333332</c:v>
                </c:pt>
                <c:pt idx="6">
                  <c:v>19.5</c:v>
                </c:pt>
              </c:numCache>
            </c:numRef>
          </c:xVal>
          <c:yVal>
            <c:numRef>
              <c:f>Задание_5!$D$62:$J$62</c:f>
              <c:numCache>
                <c:formatCode>General</c:formatCode>
                <c:ptCount val="7"/>
                <c:pt idx="0">
                  <c:v>6.6666666666666666E-2</c:v>
                </c:pt>
                <c:pt idx="1">
                  <c:v>0.13333333333333333</c:v>
                </c:pt>
                <c:pt idx="2">
                  <c:v>0.4</c:v>
                </c:pt>
                <c:pt idx="3">
                  <c:v>0.76666666666666661</c:v>
                </c:pt>
                <c:pt idx="4">
                  <c:v>0.83333333333333326</c:v>
                </c:pt>
                <c:pt idx="5">
                  <c:v>0.93333333333333324</c:v>
                </c:pt>
                <c:pt idx="6">
                  <c:v>0.99999999999999989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38544"/>
        <c:axId val="966241264"/>
      </c:scatterChart>
      <c:valAx>
        <c:axId val="9662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5747790901137353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41264"/>
        <c:crosses val="autoZero"/>
        <c:crossBetween val="midCat"/>
      </c:valAx>
      <c:valAx>
        <c:axId val="96624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w</a:t>
                </a:r>
                <a:r>
                  <a:rPr lang="en-US" b="1" baseline="-25000"/>
                  <a:t>x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0555555555555556"/>
              <c:y val="6.2307159521726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Эмпирическая плотность рапределения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Задание_5!$C$65:$P$65</c:f>
              <c:numCache>
                <c:formatCode>General</c:formatCode>
                <c:ptCount val="14"/>
                <c:pt idx="0">
                  <c:v>9.5</c:v>
                </c:pt>
                <c:pt idx="1">
                  <c:v>11.166666666666666</c:v>
                </c:pt>
                <c:pt idx="2">
                  <c:v>11.166666666666666</c:v>
                </c:pt>
                <c:pt idx="3">
                  <c:v>12.833333333333332</c:v>
                </c:pt>
                <c:pt idx="4">
                  <c:v>12.833333333333332</c:v>
                </c:pt>
                <c:pt idx="5">
                  <c:v>14.499999999999998</c:v>
                </c:pt>
                <c:pt idx="6">
                  <c:v>14.499999999999998</c:v>
                </c:pt>
                <c:pt idx="7">
                  <c:v>16.166666666666664</c:v>
                </c:pt>
                <c:pt idx="8">
                  <c:v>16.166666666666664</c:v>
                </c:pt>
                <c:pt idx="9">
                  <c:v>17.833333333333332</c:v>
                </c:pt>
                <c:pt idx="10">
                  <c:v>17.833333333333332</c:v>
                </c:pt>
                <c:pt idx="11">
                  <c:v>19.5</c:v>
                </c:pt>
                <c:pt idx="12">
                  <c:v>19.5</c:v>
                </c:pt>
                <c:pt idx="13">
                  <c:v>21.166666666666668</c:v>
                </c:pt>
              </c:numCache>
            </c:numRef>
          </c:xVal>
          <c:yVal>
            <c:numRef>
              <c:f>Задание_5!$C$66:$P$66</c:f>
              <c:numCache>
                <c:formatCode>General</c:formatCode>
                <c:ptCount val="14"/>
                <c:pt idx="0">
                  <c:v>1.1111111111111112E-2</c:v>
                </c:pt>
                <c:pt idx="1">
                  <c:v>1.1111111111111112E-2</c:v>
                </c:pt>
                <c:pt idx="2">
                  <c:v>1.1111111111111112E-2</c:v>
                </c:pt>
                <c:pt idx="3">
                  <c:v>1.1111111111111112E-2</c:v>
                </c:pt>
                <c:pt idx="4">
                  <c:v>4.4444444444444446E-2</c:v>
                </c:pt>
                <c:pt idx="5">
                  <c:v>4.4444444444444446E-2</c:v>
                </c:pt>
                <c:pt idx="6">
                  <c:v>6.1111111111111109E-2</c:v>
                </c:pt>
                <c:pt idx="7">
                  <c:v>6.1111111111111109E-2</c:v>
                </c:pt>
                <c:pt idx="8">
                  <c:v>1.1111111111111112E-2</c:v>
                </c:pt>
                <c:pt idx="9">
                  <c:v>1.1111111111111112E-2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1.1111111111111112E-2</c:v>
                </c:pt>
                <c:pt idx="13">
                  <c:v>1.1111111111111112E-2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37456"/>
        <c:axId val="1061036912"/>
      </c:scatterChart>
      <c:valAx>
        <c:axId val="1061037456"/>
        <c:scaling>
          <c:orientation val="minMax"/>
          <c:min val="9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05096237970254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36912"/>
        <c:crosses val="autoZero"/>
        <c:crossBetween val="midCat"/>
      </c:valAx>
      <c:valAx>
        <c:axId val="1061036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055555555555556"/>
              <c:y val="0.10625400991542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0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Задание_1!$J$38</c:f>
              <c:strCache>
                <c:ptCount val="1"/>
                <c:pt idx="0">
                  <c:v>90,6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Задание_1!$J$38:$J$46</c:f>
              <c:numCache>
                <c:formatCode>General</c:formatCode>
                <c:ptCount val="9"/>
                <c:pt idx="0">
                  <c:v>90.6</c:v>
                </c:pt>
                <c:pt idx="1">
                  <c:v>97.157142857142858</c:v>
                </c:pt>
                <c:pt idx="2">
                  <c:v>103.71428571428572</c:v>
                </c:pt>
                <c:pt idx="3">
                  <c:v>110.27142857142859</c:v>
                </c:pt>
                <c:pt idx="4">
                  <c:v>116.82857142857145</c:v>
                </c:pt>
                <c:pt idx="5">
                  <c:v>123.38571428571431</c:v>
                </c:pt>
                <c:pt idx="6">
                  <c:v>129.94285714285718</c:v>
                </c:pt>
                <c:pt idx="7">
                  <c:v>136.50000000000003</c:v>
                </c:pt>
                <c:pt idx="8">
                  <c:v>143.05714285714288</c:v>
                </c:pt>
              </c:numCache>
            </c:numRef>
          </c:xVal>
          <c:yVal>
            <c:numRef>
              <c:f>Задание_1!$K$38:$K$46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2.0408163265306121E-2</c:v>
                </c:pt>
                <c:pt idx="2">
                  <c:v>6.1224489795918366E-2</c:v>
                </c:pt>
                <c:pt idx="3">
                  <c:v>0.17346938775510204</c:v>
                </c:pt>
                <c:pt idx="4">
                  <c:v>0.35714285714285715</c:v>
                </c:pt>
                <c:pt idx="5">
                  <c:v>0.67346938775510212</c:v>
                </c:pt>
                <c:pt idx="6">
                  <c:v>0.87755102040816335</c:v>
                </c:pt>
                <c:pt idx="7">
                  <c:v>0.97959183673469397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68784"/>
        <c:axId val="761255728"/>
      </c:scatterChart>
      <c:valAx>
        <c:axId val="761268784"/>
        <c:scaling>
          <c:orientation val="minMax"/>
          <c:max val="150"/>
          <c:min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5153346456692911"/>
              <c:y val="0.75368037328667248"/>
            </c:manualLayout>
          </c:layout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  <a:headEnd type="none"/>
            <a:tailEnd type="triangl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255728"/>
        <c:crosses val="autoZero"/>
        <c:crossBetween val="midCat"/>
        <c:majorUnit val="5"/>
      </c:valAx>
      <c:valAx>
        <c:axId val="76125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</a:t>
                </a:r>
                <a:r>
                  <a:rPr lang="en-US" b="1" baseline="-25000"/>
                  <a:t>x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0555555555555556"/>
              <c:y val="9.93441965587634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2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Задание_1!$B$51:$C$51</c:f>
              <c:numCache>
                <c:formatCode>General</c:formatCode>
                <c:ptCount val="2"/>
                <c:pt idx="0">
                  <c:v>90.6</c:v>
                </c:pt>
                <c:pt idx="1">
                  <c:v>97.157142857142858</c:v>
                </c:pt>
              </c:numCache>
            </c:numRef>
          </c:xVal>
          <c:yVal>
            <c:numRef>
              <c:f>Задание_1!$B$52:$C$52</c:f>
              <c:numCache>
                <c:formatCode>0.00</c:formatCode>
                <c:ptCount val="2"/>
                <c:pt idx="0">
                  <c:v>2.0408163265306121E-2</c:v>
                </c:pt>
                <c:pt idx="1">
                  <c:v>2.0408163265306121E-2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Задание_1!$B$53:$C$53</c:f>
              <c:numCache>
                <c:formatCode>General</c:formatCode>
                <c:ptCount val="2"/>
                <c:pt idx="0">
                  <c:v>97.157142857142858</c:v>
                </c:pt>
                <c:pt idx="1">
                  <c:v>103.71428571428572</c:v>
                </c:pt>
              </c:numCache>
            </c:numRef>
          </c:xVal>
          <c:yVal>
            <c:numRef>
              <c:f>Задание_1!$B$54:$C$54</c:f>
              <c:numCache>
                <c:formatCode>0.00</c:formatCode>
                <c:ptCount val="2"/>
                <c:pt idx="0">
                  <c:v>6.1224489795918366E-2</c:v>
                </c:pt>
                <c:pt idx="1">
                  <c:v>6.1224489795918366E-2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Задание_1!$B$55:$C$55</c:f>
              <c:numCache>
                <c:formatCode>General</c:formatCode>
                <c:ptCount val="2"/>
                <c:pt idx="0">
                  <c:v>103.71428571428572</c:v>
                </c:pt>
                <c:pt idx="1">
                  <c:v>110.27142857142859</c:v>
                </c:pt>
              </c:numCache>
            </c:numRef>
          </c:xVal>
          <c:yVal>
            <c:numRef>
              <c:f>Задание_1!$B$56:$C$56</c:f>
              <c:numCache>
                <c:formatCode>0.00</c:formatCode>
                <c:ptCount val="2"/>
                <c:pt idx="0">
                  <c:v>0.17346938775510204</c:v>
                </c:pt>
                <c:pt idx="1">
                  <c:v>0.17346938775510204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Задание_1!$B$57:$C$57</c:f>
              <c:numCache>
                <c:formatCode>General</c:formatCode>
                <c:ptCount val="2"/>
                <c:pt idx="0">
                  <c:v>110.27142857142859</c:v>
                </c:pt>
                <c:pt idx="1">
                  <c:v>116.82857142857145</c:v>
                </c:pt>
              </c:numCache>
            </c:numRef>
          </c:xVal>
          <c:yVal>
            <c:numRef>
              <c:f>Задание_1!$B$58:$C$58</c:f>
              <c:numCache>
                <c:formatCode>0.00</c:formatCode>
                <c:ptCount val="2"/>
                <c:pt idx="0">
                  <c:v>0.35714285714285715</c:v>
                </c:pt>
                <c:pt idx="1">
                  <c:v>0.35714285714285715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Задание_1!$B$59:$C$59</c:f>
              <c:numCache>
                <c:formatCode>General</c:formatCode>
                <c:ptCount val="2"/>
                <c:pt idx="0">
                  <c:v>116.82857142857145</c:v>
                </c:pt>
                <c:pt idx="1">
                  <c:v>123.38571428571431</c:v>
                </c:pt>
              </c:numCache>
            </c:numRef>
          </c:xVal>
          <c:yVal>
            <c:numRef>
              <c:f>Задание_1!$B$60:$C$60</c:f>
              <c:numCache>
                <c:formatCode>0.00</c:formatCode>
                <c:ptCount val="2"/>
                <c:pt idx="0">
                  <c:v>0.67346938775510212</c:v>
                </c:pt>
                <c:pt idx="1">
                  <c:v>0.67346938775510212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Задание_1!$B$61:$C$61</c:f>
              <c:strCache>
                <c:ptCount val="2"/>
                <c:pt idx="0">
                  <c:v>123,3857143</c:v>
                </c:pt>
                <c:pt idx="1">
                  <c:v>129,9428571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Задание_1!$B$61:$C$61</c:f>
              <c:numCache>
                <c:formatCode>General</c:formatCode>
                <c:ptCount val="2"/>
                <c:pt idx="0">
                  <c:v>123.38571428571431</c:v>
                </c:pt>
                <c:pt idx="1">
                  <c:v>129.94285714285718</c:v>
                </c:pt>
              </c:numCache>
            </c:numRef>
          </c:xVal>
          <c:yVal>
            <c:numRef>
              <c:f>Задание_1!$B$62:$C$62</c:f>
              <c:numCache>
                <c:formatCode>0.00</c:formatCode>
                <c:ptCount val="2"/>
                <c:pt idx="0">
                  <c:v>0.87755102040816335</c:v>
                </c:pt>
                <c:pt idx="1">
                  <c:v>0.87755102040816335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Задание_1!$B$63:$C$63</c:f>
              <c:numCache>
                <c:formatCode>General</c:formatCode>
                <c:ptCount val="2"/>
                <c:pt idx="0">
                  <c:v>129.94285714285718</c:v>
                </c:pt>
                <c:pt idx="1">
                  <c:v>136.50000000000003</c:v>
                </c:pt>
              </c:numCache>
            </c:numRef>
          </c:xVal>
          <c:yVal>
            <c:numRef>
              <c:f>Задание_1!$B$64:$C$64</c:f>
              <c:numCache>
                <c:formatCode>0.00</c:formatCode>
                <c:ptCount val="2"/>
                <c:pt idx="0">
                  <c:v>0.97959183673469397</c:v>
                </c:pt>
                <c:pt idx="1">
                  <c:v>0.97959183673469397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Задание_1!$B$65:$C$65</c:f>
              <c:numCache>
                <c:formatCode>General</c:formatCode>
                <c:ptCount val="2"/>
                <c:pt idx="0">
                  <c:v>136.50000000000003</c:v>
                </c:pt>
                <c:pt idx="1">
                  <c:v>143.05714285714288</c:v>
                </c:pt>
              </c:numCache>
            </c:numRef>
          </c:xVal>
          <c:yVal>
            <c:numRef>
              <c:f>Задание_1!$B$66:$C$66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Задание_1!$E$64:$L$64</c:f>
              <c:numCache>
                <c:formatCode>General</c:formatCode>
                <c:ptCount val="8"/>
                <c:pt idx="0">
                  <c:v>90.6</c:v>
                </c:pt>
                <c:pt idx="1">
                  <c:v>97.157142857142858</c:v>
                </c:pt>
                <c:pt idx="2">
                  <c:v>103.71428571428572</c:v>
                </c:pt>
                <c:pt idx="3">
                  <c:v>110.27142857142859</c:v>
                </c:pt>
                <c:pt idx="4">
                  <c:v>116.82857142857145</c:v>
                </c:pt>
                <c:pt idx="5">
                  <c:v>123.38571428571431</c:v>
                </c:pt>
                <c:pt idx="6">
                  <c:v>129.94285714285718</c:v>
                </c:pt>
                <c:pt idx="7">
                  <c:v>136.50000000000003</c:v>
                </c:pt>
              </c:numCache>
            </c:numRef>
          </c:xVal>
          <c:yVal>
            <c:numRef>
              <c:f>Задание_1!$E$65:$L$65</c:f>
              <c:numCache>
                <c:formatCode>0.00</c:formatCode>
                <c:ptCount val="8"/>
                <c:pt idx="0">
                  <c:v>2.0408163265306121E-2</c:v>
                </c:pt>
                <c:pt idx="1">
                  <c:v>6.1224489795918366E-2</c:v>
                </c:pt>
                <c:pt idx="2">
                  <c:v>0.17346938775510204</c:v>
                </c:pt>
                <c:pt idx="3">
                  <c:v>0.35714285714285715</c:v>
                </c:pt>
                <c:pt idx="4">
                  <c:v>0.67346938775510212</c:v>
                </c:pt>
                <c:pt idx="5">
                  <c:v>0.87755102040816335</c:v>
                </c:pt>
                <c:pt idx="6">
                  <c:v>0.97959183673469397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14128"/>
        <c:axId val="965704144"/>
      </c:scatterChart>
      <c:valAx>
        <c:axId val="656214128"/>
        <c:scaling>
          <c:orientation val="minMax"/>
          <c:max val="150"/>
          <c:min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5153346456692911"/>
              <c:y val="0.75368037328667248"/>
            </c:manualLayout>
          </c:layout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  <a:headEnd type="none"/>
            <a:tailEnd type="triangl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4144"/>
        <c:crosses val="autoZero"/>
        <c:crossBetween val="midCat"/>
        <c:majorUnit val="5"/>
      </c:valAx>
      <c:valAx>
        <c:axId val="96570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</a:t>
                </a:r>
                <a:r>
                  <a:rPr lang="en-US" b="1" baseline="-25000"/>
                  <a:t>x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0555555555555556"/>
              <c:y val="9.93441965587634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21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плотность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Задание_1!$C$70:$R$70</c:f>
              <c:numCache>
                <c:formatCode>General</c:formatCode>
                <c:ptCount val="16"/>
                <c:pt idx="0">
                  <c:v>90.6</c:v>
                </c:pt>
                <c:pt idx="1">
                  <c:v>97.157142857142858</c:v>
                </c:pt>
                <c:pt idx="2">
                  <c:v>97.157142857142858</c:v>
                </c:pt>
                <c:pt idx="3">
                  <c:v>103.71428571428572</c:v>
                </c:pt>
                <c:pt idx="4">
                  <c:v>103.71428571428572</c:v>
                </c:pt>
                <c:pt idx="5">
                  <c:v>110.27142857142859</c:v>
                </c:pt>
                <c:pt idx="6">
                  <c:v>110.27142857142859</c:v>
                </c:pt>
                <c:pt idx="7">
                  <c:v>116.82857142857145</c:v>
                </c:pt>
                <c:pt idx="8">
                  <c:v>116.82857142857145</c:v>
                </c:pt>
                <c:pt idx="9">
                  <c:v>123.38571428571431</c:v>
                </c:pt>
                <c:pt idx="10">
                  <c:v>123.38571428571431</c:v>
                </c:pt>
                <c:pt idx="11">
                  <c:v>129.94285714285718</c:v>
                </c:pt>
                <c:pt idx="12">
                  <c:v>129.94285714285718</c:v>
                </c:pt>
                <c:pt idx="13">
                  <c:v>136.50000000000003</c:v>
                </c:pt>
                <c:pt idx="14">
                  <c:v>136.50000000000003</c:v>
                </c:pt>
                <c:pt idx="15">
                  <c:v>143.05714285714288</c:v>
                </c:pt>
              </c:numCache>
            </c:numRef>
          </c:xVal>
          <c:yVal>
            <c:numRef>
              <c:f>Задание_1!$C$71:$R$71</c:f>
              <c:numCache>
                <c:formatCode>General</c:formatCode>
                <c:ptCount val="16"/>
                <c:pt idx="0">
                  <c:v>2.9154518950437317E-3</c:v>
                </c:pt>
                <c:pt idx="1">
                  <c:v>2.9154518950437317E-3</c:v>
                </c:pt>
                <c:pt idx="2">
                  <c:v>5.8309037900874635E-3</c:v>
                </c:pt>
                <c:pt idx="3">
                  <c:v>5.8309037900874635E-3</c:v>
                </c:pt>
                <c:pt idx="4">
                  <c:v>1.6034985422740525E-2</c:v>
                </c:pt>
                <c:pt idx="5">
                  <c:v>1.6034985422740525E-2</c:v>
                </c:pt>
                <c:pt idx="6">
                  <c:v>2.6239067055393587E-2</c:v>
                </c:pt>
                <c:pt idx="7">
                  <c:v>2.6239067055393587E-2</c:v>
                </c:pt>
                <c:pt idx="8">
                  <c:v>4.5189504373177841E-2</c:v>
                </c:pt>
                <c:pt idx="9">
                  <c:v>4.5189504373177841E-2</c:v>
                </c:pt>
                <c:pt idx="10">
                  <c:v>2.9154518950437316E-2</c:v>
                </c:pt>
                <c:pt idx="11">
                  <c:v>2.9154518950437316E-2</c:v>
                </c:pt>
                <c:pt idx="12">
                  <c:v>1.4577259475218658E-2</c:v>
                </c:pt>
                <c:pt idx="13">
                  <c:v>1.4577259475218658E-2</c:v>
                </c:pt>
                <c:pt idx="14">
                  <c:v>2.9154518950437317E-3</c:v>
                </c:pt>
                <c:pt idx="15">
                  <c:v>2.9154518950437317E-3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56656"/>
        <c:axId val="1054851760"/>
      </c:scatterChart>
      <c:valAx>
        <c:axId val="1054856656"/>
        <c:scaling>
          <c:orientation val="minMax"/>
          <c:min val="90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x</a:t>
                </a:r>
                <a:r>
                  <a:rPr lang="en-US" baseline="-25000"/>
                  <a:t>i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0.94237729658792646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51760"/>
        <c:crosses val="autoZero"/>
        <c:crossBetween val="midCat"/>
      </c:valAx>
      <c:valAx>
        <c:axId val="10548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endParaRPr lang="ru-RU" sz="1000" b="0" i="0" u="none" strike="noStrike" baseline="-25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4722222222222223"/>
              <c:y val="0.11551326917468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Задание_2!$B$10:$G$10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Задание_2!$B$11:$G$11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6864"/>
        <c:axId val="965716112"/>
      </c:scatterChart>
      <c:valAx>
        <c:axId val="9657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6064457567804029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6112"/>
        <c:crosses val="autoZero"/>
        <c:crossBetween val="midCat"/>
      </c:valAx>
      <c:valAx>
        <c:axId val="965716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0555555555555556"/>
              <c:y val="8.54553076698745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6864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71981627296589"/>
          <c:y val="0.16707207207207209"/>
          <c:w val="0.83139129483814522"/>
          <c:h val="0.632913031141377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Задание_2!$B$13:$G$13</c:f>
              <c:numCache>
                <c:formatCode>General</c:formatCode>
                <c:ptCount val="6"/>
                <c:pt idx="0">
                  <c:v>0.04</c:v>
                </c:pt>
                <c:pt idx="1">
                  <c:v>0.1</c:v>
                </c:pt>
                <c:pt idx="2">
                  <c:v>0.22</c:v>
                </c:pt>
                <c:pt idx="3">
                  <c:v>0.38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4688"/>
        <c:axId val="965708496"/>
      </c:scatterChart>
      <c:valAx>
        <c:axId val="9657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6064457567804029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8496"/>
        <c:crosses val="autoZero"/>
        <c:crossBetween val="midCat"/>
      </c:valAx>
      <c:valAx>
        <c:axId val="965708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</a:t>
                </a:r>
                <a:r>
                  <a:rPr lang="en-US" b="1" baseline="-25000"/>
                  <a:t>x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0555555555555556"/>
              <c:y val="8.54553076698745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46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en-US"/>
          </a:p>
        </c:rich>
      </c:tx>
      <c:layout>
        <c:manualLayout>
          <c:xMode val="edge"/>
          <c:yMode val="edge"/>
          <c:x val="0.18514566929133858"/>
          <c:y val="3.1531531531531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Задание_2!$A$16:$B$16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Задание_2!$A$17:$B$17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Задание_2!$A$18:$B$18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Задание_2!$A$19:$B$19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Задание_2!$A$20:$B$20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Задание_2!$A$21:$B$21</c:f>
              <c:numCache>
                <c:formatCode>General</c:formatCode>
                <c:ptCount val="2"/>
                <c:pt idx="0">
                  <c:v>0.22</c:v>
                </c:pt>
                <c:pt idx="1">
                  <c:v>0.22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Задание_2!$A$22:$B$22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Задание_2!$A$23:$B$23</c:f>
              <c:numCache>
                <c:formatCode>General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Задание_2!$A$24:$B$24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Задание_2!$A$25:$B$25</c:f>
              <c:numCache>
                <c:formatCode>General</c:formatCode>
                <c:ptCount val="2"/>
                <c:pt idx="0">
                  <c:v>0.82000000000000006</c:v>
                </c:pt>
                <c:pt idx="1">
                  <c:v>0.82000000000000006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Задание_2!$A$26:$B$26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Задание_2!$A$27:$B$27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Задание_2!$C$28:$H$28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Задание_2!$C$29:$H$29</c:f>
              <c:numCache>
                <c:formatCode>General</c:formatCode>
                <c:ptCount val="6"/>
                <c:pt idx="0">
                  <c:v>0.04</c:v>
                </c:pt>
                <c:pt idx="1">
                  <c:v>0.1</c:v>
                </c:pt>
                <c:pt idx="2">
                  <c:v>0.22</c:v>
                </c:pt>
                <c:pt idx="3">
                  <c:v>0.38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10128"/>
        <c:axId val="965712304"/>
      </c:scatterChart>
      <c:valAx>
        <c:axId val="9657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6064457567804029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2304"/>
        <c:crosses val="autoZero"/>
        <c:crossBetween val="midCat"/>
      </c:valAx>
      <c:valAx>
        <c:axId val="96571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</a:t>
                </a:r>
                <a:r>
                  <a:rPr lang="en-US" b="1" baseline="-25000"/>
                  <a:t>x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0555555555555556"/>
              <c:y val="8.54553076698745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01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(полигон)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Задание_3!$A$38:$Y$38</c:f>
              <c:numCache>
                <c:formatCode>General</c:formatCode>
                <c:ptCount val="25"/>
                <c:pt idx="0">
                  <c:v>1.3983739999999995E-2</c:v>
                </c:pt>
                <c:pt idx="1">
                  <c:v>1.3983739999999995E-2</c:v>
                </c:pt>
                <c:pt idx="2">
                  <c:v>0.25125411857142854</c:v>
                </c:pt>
                <c:pt idx="3">
                  <c:v>0.25125411857142854</c:v>
                </c:pt>
                <c:pt idx="4">
                  <c:v>0.25125411857142854</c:v>
                </c:pt>
                <c:pt idx="5">
                  <c:v>0.48852449714285712</c:v>
                </c:pt>
                <c:pt idx="6">
                  <c:v>0.48852449714285712</c:v>
                </c:pt>
                <c:pt idx="7">
                  <c:v>0.48852449714285712</c:v>
                </c:pt>
                <c:pt idx="8">
                  <c:v>0.72579487571428569</c:v>
                </c:pt>
                <c:pt idx="9">
                  <c:v>0.72579487571428569</c:v>
                </c:pt>
                <c:pt idx="10">
                  <c:v>0.72579487571428569</c:v>
                </c:pt>
                <c:pt idx="11">
                  <c:v>0.96306525428571432</c:v>
                </c:pt>
                <c:pt idx="12">
                  <c:v>0.96306525428571432</c:v>
                </c:pt>
                <c:pt idx="13">
                  <c:v>0.96306525428571432</c:v>
                </c:pt>
                <c:pt idx="14">
                  <c:v>1.2003356328571428</c:v>
                </c:pt>
                <c:pt idx="15">
                  <c:v>1.2003356328571428</c:v>
                </c:pt>
                <c:pt idx="16">
                  <c:v>1.2003356328571428</c:v>
                </c:pt>
                <c:pt idx="17">
                  <c:v>1.4376060114285714</c:v>
                </c:pt>
                <c:pt idx="18">
                  <c:v>1.4376060114285714</c:v>
                </c:pt>
                <c:pt idx="19">
                  <c:v>1.4376060114285714</c:v>
                </c:pt>
                <c:pt idx="20">
                  <c:v>1.6748763899999999</c:v>
                </c:pt>
                <c:pt idx="21">
                  <c:v>1.6748763899999999</c:v>
                </c:pt>
                <c:pt idx="22">
                  <c:v>1.6748763899999999</c:v>
                </c:pt>
                <c:pt idx="23">
                  <c:v>1.9121467685714284</c:v>
                </c:pt>
                <c:pt idx="24">
                  <c:v>1.9121467685714284</c:v>
                </c:pt>
              </c:numCache>
            </c:numRef>
          </c:xVal>
          <c:yVal>
            <c:numRef>
              <c:f>Задание_3!$A$39:$Y$39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19</c:v>
                </c:pt>
                <c:pt idx="8">
                  <c:v>19</c:v>
                </c:pt>
                <c:pt idx="9">
                  <c:v>0</c:v>
                </c:pt>
                <c:pt idx="10">
                  <c:v>26</c:v>
                </c:pt>
                <c:pt idx="11">
                  <c:v>26</c:v>
                </c:pt>
                <c:pt idx="12">
                  <c:v>0</c:v>
                </c:pt>
                <c:pt idx="13">
                  <c:v>24</c:v>
                </c:pt>
                <c:pt idx="14">
                  <c:v>24</c:v>
                </c:pt>
                <c:pt idx="15">
                  <c:v>0</c:v>
                </c:pt>
                <c:pt idx="16">
                  <c:v>20</c:v>
                </c:pt>
                <c:pt idx="17">
                  <c:v>20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Задание_3!$I$28:$I$35</c:f>
              <c:numCache>
                <c:formatCode>General</c:formatCode>
                <c:ptCount val="8"/>
                <c:pt idx="0">
                  <c:v>0.13261892928571428</c:v>
                </c:pt>
                <c:pt idx="1">
                  <c:v>0.3698893078571428</c:v>
                </c:pt>
                <c:pt idx="2">
                  <c:v>0.60715968642857143</c:v>
                </c:pt>
                <c:pt idx="3">
                  <c:v>0.84443006500000006</c:v>
                </c:pt>
                <c:pt idx="4">
                  <c:v>1.0817004435714286</c:v>
                </c:pt>
                <c:pt idx="5">
                  <c:v>1.3189708221428571</c:v>
                </c:pt>
                <c:pt idx="6">
                  <c:v>1.5562412007142856</c:v>
                </c:pt>
                <c:pt idx="7">
                  <c:v>1.7935115792857141</c:v>
                </c:pt>
              </c:numCache>
            </c:numRef>
          </c:xVal>
          <c:yVal>
            <c:numRef>
              <c:f>Задание_3!$F$28:$F$35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19</c:v>
                </c:pt>
                <c:pt idx="3">
                  <c:v>26</c:v>
                </c:pt>
                <c:pt idx="4">
                  <c:v>24</c:v>
                </c:pt>
                <c:pt idx="5">
                  <c:v>20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12848"/>
        <c:axId val="965714480"/>
      </c:scatterChart>
      <c:valAx>
        <c:axId val="965712848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5231124234470688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4480"/>
        <c:crosses val="autoZero"/>
        <c:crossBetween val="midCat"/>
        <c:majorUnit val="0.15000000000000002"/>
      </c:valAx>
      <c:valAx>
        <c:axId val="96571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1388888888888889"/>
              <c:y val="0.1132330854476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128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Задание_3!$I$42:$I$50</c:f>
              <c:numCache>
                <c:formatCode>General</c:formatCode>
                <c:ptCount val="9"/>
                <c:pt idx="0">
                  <c:v>1.3983739999999995E-2</c:v>
                </c:pt>
                <c:pt idx="1">
                  <c:v>0.25125411857142854</c:v>
                </c:pt>
                <c:pt idx="2">
                  <c:v>0.48852449714285712</c:v>
                </c:pt>
                <c:pt idx="3">
                  <c:v>0.72579487571428569</c:v>
                </c:pt>
                <c:pt idx="4">
                  <c:v>0.96306525428571432</c:v>
                </c:pt>
                <c:pt idx="5">
                  <c:v>1.2003356328571428</c:v>
                </c:pt>
                <c:pt idx="6">
                  <c:v>1.4376060114285714</c:v>
                </c:pt>
                <c:pt idx="7">
                  <c:v>1.6748763899999999</c:v>
                </c:pt>
                <c:pt idx="8">
                  <c:v>1.9121467685714284</c:v>
                </c:pt>
              </c:numCache>
            </c:numRef>
          </c:xVal>
          <c:yVal>
            <c:numRef>
              <c:f>Задание_3!$J$42:$J$50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0.24</c:v>
                </c:pt>
                <c:pt idx="4">
                  <c:v>0.5</c:v>
                </c:pt>
                <c:pt idx="5">
                  <c:v>0.74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5776"/>
        <c:axId val="965707408"/>
      </c:scatterChart>
      <c:valAx>
        <c:axId val="96570577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95231124234470688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7408"/>
        <c:crosses val="autoZero"/>
        <c:crossBetween val="midCat"/>
        <c:majorUnit val="0.15000000000000002"/>
      </c:valAx>
      <c:valAx>
        <c:axId val="96570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w</a:t>
                </a:r>
                <a:r>
                  <a:rPr lang="en-US" b="1" baseline="-25000"/>
                  <a:t>i</a:t>
                </a:r>
                <a:endParaRPr lang="ru-RU" b="1" baseline="-25000"/>
              </a:p>
            </c:rich>
          </c:tx>
          <c:layout>
            <c:manualLayout>
              <c:xMode val="edge"/>
              <c:yMode val="edge"/>
              <c:x val="0.11388888888888889"/>
              <c:y val="0.1132330854476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057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28575</xdr:rowOff>
    </xdr:from>
    <xdr:to>
      <xdr:col>7</xdr:col>
      <xdr:colOff>600074</xdr:colOff>
      <xdr:row>47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36</xdr:row>
      <xdr:rowOff>0</xdr:rowOff>
    </xdr:from>
    <xdr:to>
      <xdr:col>19</xdr:col>
      <xdr:colOff>47624</xdr:colOff>
      <xdr:row>49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49</xdr:row>
      <xdr:rowOff>19050</xdr:rowOff>
    </xdr:from>
    <xdr:to>
      <xdr:col>10</xdr:col>
      <xdr:colOff>552449</xdr:colOff>
      <xdr:row>62</xdr:row>
      <xdr:rowOff>38100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72</xdr:row>
      <xdr:rowOff>9525</xdr:rowOff>
    </xdr:from>
    <xdr:to>
      <xdr:col>9</xdr:col>
      <xdr:colOff>238125</xdr:colOff>
      <xdr:row>85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28575</xdr:rowOff>
    </xdr:from>
    <xdr:to>
      <xdr:col>15</xdr:col>
      <xdr:colOff>323850</xdr:colOff>
      <xdr:row>14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14</xdr:row>
      <xdr:rowOff>38100</xdr:rowOff>
    </xdr:from>
    <xdr:to>
      <xdr:col>15</xdr:col>
      <xdr:colOff>352425</xdr:colOff>
      <xdr:row>29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29</xdr:row>
      <xdr:rowOff>19050</xdr:rowOff>
    </xdr:from>
    <xdr:to>
      <xdr:col>8</xdr:col>
      <xdr:colOff>295275</xdr:colOff>
      <xdr:row>43</xdr:row>
      <xdr:rowOff>171450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9525</xdr:rowOff>
    </xdr:from>
    <xdr:to>
      <xdr:col>6</xdr:col>
      <xdr:colOff>581025</xdr:colOff>
      <xdr:row>53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39</xdr:row>
      <xdr:rowOff>19050</xdr:rowOff>
    </xdr:from>
    <xdr:to>
      <xdr:col>17</xdr:col>
      <xdr:colOff>390525</xdr:colOff>
      <xdr:row>53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54</xdr:row>
      <xdr:rowOff>142875</xdr:rowOff>
    </xdr:from>
    <xdr:to>
      <xdr:col>10</xdr:col>
      <xdr:colOff>133350</xdr:colOff>
      <xdr:row>69</xdr:row>
      <xdr:rowOff>28575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77</xdr:row>
      <xdr:rowOff>0</xdr:rowOff>
    </xdr:from>
    <xdr:to>
      <xdr:col>9</xdr:col>
      <xdr:colOff>76200</xdr:colOff>
      <xdr:row>91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7</xdr:col>
      <xdr:colOff>590550</xdr:colOff>
      <xdr:row>42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28</xdr:row>
      <xdr:rowOff>171450</xdr:rowOff>
    </xdr:from>
    <xdr:to>
      <xdr:col>18</xdr:col>
      <xdr:colOff>447675</xdr:colOff>
      <xdr:row>43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43</xdr:row>
      <xdr:rowOff>171450</xdr:rowOff>
    </xdr:from>
    <xdr:to>
      <xdr:col>10</xdr:col>
      <xdr:colOff>209550</xdr:colOff>
      <xdr:row>58</xdr:row>
      <xdr:rowOff>57150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590550</xdr:colOff>
      <xdr:row>65</xdr:row>
      <xdr:rowOff>171450</xdr:rowOff>
    </xdr:from>
    <xdr:to>
      <xdr:col>9</xdr:col>
      <xdr:colOff>190500</xdr:colOff>
      <xdr:row>80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19050</xdr:rowOff>
    </xdr:from>
    <xdr:to>
      <xdr:col>8</xdr:col>
      <xdr:colOff>0</xdr:colOff>
      <xdr:row>43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29</xdr:row>
      <xdr:rowOff>47625</xdr:rowOff>
    </xdr:from>
    <xdr:to>
      <xdr:col>19</xdr:col>
      <xdr:colOff>152400</xdr:colOff>
      <xdr:row>43</xdr:row>
      <xdr:rowOff>123825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44</xdr:row>
      <xdr:rowOff>142875</xdr:rowOff>
    </xdr:from>
    <xdr:to>
      <xdr:col>10</xdr:col>
      <xdr:colOff>514350</xdr:colOff>
      <xdr:row>59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66</xdr:row>
      <xdr:rowOff>180975</xdr:rowOff>
    </xdr:from>
    <xdr:to>
      <xdr:col>9</xdr:col>
      <xdr:colOff>219075</xdr:colOff>
      <xdr:row>81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opLeftCell="B69" workbookViewId="0">
      <selection activeCell="N85" sqref="N85"/>
    </sheetView>
  </sheetViews>
  <sheetFormatPr defaultRowHeight="15.75" x14ac:dyDescent="0.25"/>
  <cols>
    <col min="1" max="8" width="9.140625" style="1"/>
    <col min="9" max="9" width="10.85546875" style="1" customWidth="1"/>
    <col min="10" max="16384" width="9.140625" style="1"/>
  </cols>
  <sheetData>
    <row r="1" spans="4:17" x14ac:dyDescent="0.25">
      <c r="J1" s="4">
        <v>94.1</v>
      </c>
      <c r="K1" s="4">
        <v>99.2</v>
      </c>
      <c r="L1" s="4">
        <v>105.5</v>
      </c>
      <c r="M1" s="4">
        <v>111</v>
      </c>
      <c r="N1" s="4">
        <v>116.9</v>
      </c>
      <c r="O1" s="4">
        <v>123.5</v>
      </c>
      <c r="P1" s="4">
        <v>130</v>
      </c>
      <c r="Q1" s="4">
        <v>138</v>
      </c>
    </row>
    <row r="2" spans="4:17" x14ac:dyDescent="0.25">
      <c r="J2" s="4">
        <v>97</v>
      </c>
      <c r="K2" s="4">
        <v>100.1</v>
      </c>
      <c r="L2" s="4">
        <v>105.9</v>
      </c>
      <c r="M2" s="4">
        <v>111.5</v>
      </c>
      <c r="N2" s="4">
        <v>117</v>
      </c>
      <c r="O2" s="4">
        <v>123.5</v>
      </c>
      <c r="P2" s="4">
        <v>131</v>
      </c>
      <c r="Q2" s="4">
        <v>140</v>
      </c>
    </row>
    <row r="3" spans="4:17" x14ac:dyDescent="0.25">
      <c r="K3" s="4">
        <v>102</v>
      </c>
      <c r="L3" s="4">
        <v>106.1</v>
      </c>
      <c r="M3" s="4">
        <v>112</v>
      </c>
      <c r="N3" s="4">
        <v>117.5</v>
      </c>
      <c r="O3" s="4">
        <v>123.8</v>
      </c>
      <c r="P3" s="4">
        <v>131.4</v>
      </c>
    </row>
    <row r="4" spans="4:17" x14ac:dyDescent="0.25">
      <c r="K4" s="4">
        <v>103.4</v>
      </c>
      <c r="L4" s="4">
        <v>106.5</v>
      </c>
      <c r="M4" s="4">
        <v>112.3</v>
      </c>
      <c r="N4" s="4">
        <v>117.5</v>
      </c>
      <c r="O4" s="4">
        <v>123.9</v>
      </c>
      <c r="P4" s="4">
        <v>132</v>
      </c>
    </row>
    <row r="5" spans="4:17" x14ac:dyDescent="0.25">
      <c r="L5" s="4">
        <v>107</v>
      </c>
      <c r="M5" s="4">
        <v>112.5</v>
      </c>
      <c r="N5" s="4">
        <v>118</v>
      </c>
      <c r="O5" s="4">
        <v>124</v>
      </c>
      <c r="P5" s="4">
        <v>133</v>
      </c>
    </row>
    <row r="6" spans="4:17" x14ac:dyDescent="0.25">
      <c r="L6" s="4">
        <v>107.1</v>
      </c>
      <c r="M6" s="4">
        <v>112.9</v>
      </c>
      <c r="N6" s="4">
        <v>118.1</v>
      </c>
      <c r="O6" s="4">
        <v>124.5</v>
      </c>
      <c r="P6" s="4">
        <v>133.6</v>
      </c>
    </row>
    <row r="7" spans="4:17" x14ac:dyDescent="0.25">
      <c r="L7" s="4">
        <v>108</v>
      </c>
      <c r="M7" s="4">
        <v>113</v>
      </c>
      <c r="N7" s="4">
        <v>118.3</v>
      </c>
      <c r="O7" s="4">
        <v>124.8</v>
      </c>
      <c r="P7" s="4">
        <v>134</v>
      </c>
    </row>
    <row r="8" spans="4:17" x14ac:dyDescent="0.25">
      <c r="L8" s="4">
        <v>108.2</v>
      </c>
      <c r="M8" s="4">
        <v>113.2</v>
      </c>
      <c r="N8" s="4">
        <v>118.5</v>
      </c>
      <c r="O8" s="4">
        <v>125</v>
      </c>
      <c r="P8" s="4">
        <v>134.19999999999999</v>
      </c>
    </row>
    <row r="9" spans="4:17" x14ac:dyDescent="0.25">
      <c r="L9" s="4">
        <v>109</v>
      </c>
      <c r="M9" s="4">
        <v>113.5</v>
      </c>
      <c r="N9" s="4">
        <v>118.9</v>
      </c>
      <c r="O9" s="4">
        <v>125.5</v>
      </c>
      <c r="P9" s="4">
        <v>135</v>
      </c>
    </row>
    <row r="10" spans="4:17" x14ac:dyDescent="0.25">
      <c r="L10" s="4">
        <v>109.5</v>
      </c>
      <c r="M10" s="4">
        <v>114</v>
      </c>
      <c r="N10" s="4">
        <v>119</v>
      </c>
      <c r="O10" s="4">
        <v>126</v>
      </c>
      <c r="P10" s="4">
        <v>135.80000000000001</v>
      </c>
    </row>
    <row r="11" spans="4:17" x14ac:dyDescent="0.25">
      <c r="L11" s="4">
        <v>110</v>
      </c>
      <c r="M11" s="4">
        <v>114.1</v>
      </c>
      <c r="N11" s="4">
        <v>119.2</v>
      </c>
      <c r="O11" s="4">
        <v>126.1</v>
      </c>
    </row>
    <row r="12" spans="4:17" x14ac:dyDescent="0.25">
      <c r="M12" s="4">
        <v>114.5</v>
      </c>
      <c r="N12" s="4">
        <v>119.5</v>
      </c>
      <c r="O12" s="4">
        <v>126.5</v>
      </c>
    </row>
    <row r="13" spans="4:17" x14ac:dyDescent="0.25">
      <c r="M13" s="4">
        <v>115</v>
      </c>
      <c r="N13" s="4">
        <v>119.6</v>
      </c>
      <c r="O13" s="4">
        <v>127</v>
      </c>
    </row>
    <row r="14" spans="4:17" x14ac:dyDescent="0.25">
      <c r="M14" s="4">
        <v>115.2</v>
      </c>
      <c r="N14" s="4">
        <v>119.8</v>
      </c>
      <c r="O14" s="4">
        <v>127.5</v>
      </c>
    </row>
    <row r="15" spans="4:17" x14ac:dyDescent="0.25">
      <c r="M15" s="4">
        <v>115.5</v>
      </c>
      <c r="N15" s="4">
        <v>120</v>
      </c>
      <c r="O15" s="4">
        <v>127.8</v>
      </c>
    </row>
    <row r="16" spans="4:17" x14ac:dyDescent="0.25">
      <c r="D16" s="8" t="s">
        <v>0</v>
      </c>
      <c r="E16" s="7">
        <v>94.1</v>
      </c>
      <c r="F16" s="3"/>
      <c r="M16" s="4">
        <v>115.7</v>
      </c>
      <c r="N16" s="4">
        <v>120.2</v>
      </c>
      <c r="O16" s="4">
        <v>128</v>
      </c>
    </row>
    <row r="17" spans="1:25" x14ac:dyDescent="0.25">
      <c r="D17" s="8" t="s">
        <v>1</v>
      </c>
      <c r="E17" s="7">
        <v>140</v>
      </c>
      <c r="F17" s="3"/>
      <c r="M17" s="4">
        <v>116</v>
      </c>
      <c r="N17" s="4">
        <v>120.6</v>
      </c>
      <c r="O17" s="4">
        <v>128.5</v>
      </c>
    </row>
    <row r="18" spans="1:25" x14ac:dyDescent="0.25">
      <c r="D18" s="38" t="s">
        <v>2</v>
      </c>
      <c r="E18" s="39">
        <f>E17-E16</f>
        <v>45.900000000000006</v>
      </c>
      <c r="F18" s="42" t="s">
        <v>19</v>
      </c>
      <c r="G18" s="43"/>
      <c r="M18" s="4">
        <v>116.5</v>
      </c>
      <c r="N18" s="4">
        <v>120.8</v>
      </c>
      <c r="O18" s="4">
        <v>129</v>
      </c>
    </row>
    <row r="19" spans="1:25" x14ac:dyDescent="0.25">
      <c r="D19" s="8" t="s">
        <v>3</v>
      </c>
      <c r="E19" s="7">
        <f>1+3.322*LOG(98, 10)</f>
        <v>7.6148530234504683</v>
      </c>
      <c r="F19" s="25">
        <v>7</v>
      </c>
      <c r="N19" s="4">
        <v>121</v>
      </c>
      <c r="O19" s="4">
        <v>129.5</v>
      </c>
    </row>
    <row r="20" spans="1:25" x14ac:dyDescent="0.25">
      <c r="D20" s="40" t="s">
        <v>4</v>
      </c>
      <c r="E20" s="41">
        <f>E18/F19</f>
        <v>6.5571428571428578</v>
      </c>
      <c r="F20" s="44" t="s">
        <v>20</v>
      </c>
      <c r="G20" s="45"/>
      <c r="N20" s="4">
        <v>121.1</v>
      </c>
      <c r="O20" s="4">
        <v>129.9</v>
      </c>
    </row>
    <row r="21" spans="1:25" ht="17.25" x14ac:dyDescent="0.3">
      <c r="C21" s="46" t="s">
        <v>5</v>
      </c>
      <c r="D21" s="47"/>
      <c r="F21" s="8" t="s">
        <v>7</v>
      </c>
      <c r="G21" s="8" t="s">
        <v>8</v>
      </c>
      <c r="H21" s="8" t="s">
        <v>9</v>
      </c>
      <c r="I21" s="8" t="s">
        <v>11</v>
      </c>
      <c r="J21" s="61" t="s">
        <v>21</v>
      </c>
      <c r="N21" s="4">
        <v>121.5</v>
      </c>
    </row>
    <row r="22" spans="1:25" x14ac:dyDescent="0.25">
      <c r="C22" s="7">
        <f>J1-F19/2</f>
        <v>90.6</v>
      </c>
      <c r="D22" s="7">
        <f>C22+$E$20</f>
        <v>97.157142857142858</v>
      </c>
      <c r="F22" s="7">
        <v>2</v>
      </c>
      <c r="G22" s="9">
        <f>F22/$F$30</f>
        <v>2.0408163265306121E-2</v>
      </c>
      <c r="H22" s="9">
        <f>G22</f>
        <v>2.0408163265306121E-2</v>
      </c>
      <c r="I22" s="5">
        <f>(C22+D22)/2</f>
        <v>93.878571428571433</v>
      </c>
      <c r="J22" s="5">
        <f>F22/($F$19*$F$30)</f>
        <v>2.9154518950437317E-3</v>
      </c>
      <c r="N22" s="4">
        <v>121.9</v>
      </c>
    </row>
    <row r="23" spans="1:25" x14ac:dyDescent="0.25">
      <c r="C23" s="7">
        <f>D22</f>
        <v>97.157142857142858</v>
      </c>
      <c r="D23" s="7">
        <f t="shared" ref="D23:D29" si="0">C23+$E$20</f>
        <v>103.71428571428572</v>
      </c>
      <c r="F23" s="7">
        <v>4</v>
      </c>
      <c r="G23" s="9">
        <f t="shared" ref="G23:G29" si="1">F23/$F$30</f>
        <v>4.0816326530612242E-2</v>
      </c>
      <c r="H23" s="9">
        <f>H22+G23</f>
        <v>6.1224489795918366E-2</v>
      </c>
      <c r="I23" s="5">
        <f t="shared" ref="I23:I29" si="2">(C23+D23)/2</f>
        <v>100.43571428571428</v>
      </c>
      <c r="J23" s="5">
        <f t="shared" ref="J23:J29" si="3">F23/($F$19*$F$30)</f>
        <v>5.8309037900874635E-3</v>
      </c>
      <c r="N23" s="4">
        <v>122</v>
      </c>
    </row>
    <row r="24" spans="1:25" x14ac:dyDescent="0.25">
      <c r="C24" s="7">
        <f t="shared" ref="C24:C25" si="4">D23</f>
        <v>103.71428571428572</v>
      </c>
      <c r="D24" s="7">
        <f t="shared" si="0"/>
        <v>110.27142857142859</v>
      </c>
      <c r="F24" s="7">
        <v>11</v>
      </c>
      <c r="G24" s="9">
        <f t="shared" si="1"/>
        <v>0.11224489795918367</v>
      </c>
      <c r="H24" s="9">
        <f t="shared" ref="H24:H29" si="5">H23+G24</f>
        <v>0.17346938775510204</v>
      </c>
      <c r="I24" s="5">
        <f t="shared" si="2"/>
        <v>106.99285714285716</v>
      </c>
      <c r="J24" s="5">
        <f t="shared" si="3"/>
        <v>1.6034985422740525E-2</v>
      </c>
      <c r="N24" s="4">
        <v>122.2</v>
      </c>
    </row>
    <row r="25" spans="1:25" x14ac:dyDescent="0.25">
      <c r="C25" s="7">
        <f t="shared" si="4"/>
        <v>110.27142857142859</v>
      </c>
      <c r="D25" s="7">
        <f t="shared" si="0"/>
        <v>116.82857142857145</v>
      </c>
      <c r="F25" s="7">
        <v>18</v>
      </c>
      <c r="G25" s="9">
        <f t="shared" si="1"/>
        <v>0.18367346938775511</v>
      </c>
      <c r="H25" s="9">
        <f t="shared" si="5"/>
        <v>0.35714285714285715</v>
      </c>
      <c r="I25" s="5">
        <f t="shared" si="2"/>
        <v>113.55000000000001</v>
      </c>
      <c r="J25" s="5">
        <f t="shared" si="3"/>
        <v>2.6239067055393587E-2</v>
      </c>
      <c r="N25" s="4">
        <v>122.5</v>
      </c>
    </row>
    <row r="26" spans="1:25" x14ac:dyDescent="0.25">
      <c r="C26" s="7">
        <f>D25</f>
        <v>116.82857142857145</v>
      </c>
      <c r="D26" s="7">
        <f t="shared" si="0"/>
        <v>123.38571428571431</v>
      </c>
      <c r="F26" s="7">
        <v>31</v>
      </c>
      <c r="G26" s="9">
        <f t="shared" si="1"/>
        <v>0.31632653061224492</v>
      </c>
      <c r="H26" s="9">
        <f t="shared" si="5"/>
        <v>0.67346938775510212</v>
      </c>
      <c r="I26" s="5">
        <f t="shared" si="2"/>
        <v>120.10714285714289</v>
      </c>
      <c r="J26" s="5">
        <f t="shared" si="3"/>
        <v>4.5189504373177841E-2</v>
      </c>
      <c r="N26" s="4">
        <v>122.6</v>
      </c>
    </row>
    <row r="27" spans="1:25" x14ac:dyDescent="0.25">
      <c r="C27" s="7">
        <f>D26</f>
        <v>123.38571428571431</v>
      </c>
      <c r="D27" s="7">
        <f t="shared" si="0"/>
        <v>129.94285714285718</v>
      </c>
      <c r="F27" s="7">
        <v>20</v>
      </c>
      <c r="G27" s="9">
        <f t="shared" si="1"/>
        <v>0.20408163265306123</v>
      </c>
      <c r="H27" s="9">
        <f t="shared" si="5"/>
        <v>0.87755102040816335</v>
      </c>
      <c r="I27" s="5">
        <f t="shared" si="2"/>
        <v>126.66428571428574</v>
      </c>
      <c r="J27" s="5">
        <f t="shared" si="3"/>
        <v>2.9154518950437316E-2</v>
      </c>
      <c r="N27" s="4">
        <v>122.9</v>
      </c>
    </row>
    <row r="28" spans="1:25" x14ac:dyDescent="0.25">
      <c r="C28" s="7">
        <f>D27</f>
        <v>129.94285714285718</v>
      </c>
      <c r="D28" s="7">
        <f t="shared" si="0"/>
        <v>136.50000000000003</v>
      </c>
      <c r="F28" s="7">
        <v>10</v>
      </c>
      <c r="G28" s="9">
        <f t="shared" si="1"/>
        <v>0.10204081632653061</v>
      </c>
      <c r="H28" s="9">
        <f t="shared" si="5"/>
        <v>0.97959183673469397</v>
      </c>
      <c r="I28" s="5">
        <f t="shared" si="2"/>
        <v>133.22142857142859</v>
      </c>
      <c r="J28" s="5">
        <f t="shared" si="3"/>
        <v>1.4577259475218658E-2</v>
      </c>
      <c r="N28" s="4">
        <v>123</v>
      </c>
    </row>
    <row r="29" spans="1:25" x14ac:dyDescent="0.25">
      <c r="C29" s="7">
        <f>D28</f>
        <v>136.50000000000003</v>
      </c>
      <c r="D29" s="7">
        <f t="shared" si="0"/>
        <v>143.05714285714288</v>
      </c>
      <c r="F29" s="7">
        <v>2</v>
      </c>
      <c r="G29" s="9">
        <f t="shared" si="1"/>
        <v>2.0408163265306121E-2</v>
      </c>
      <c r="H29" s="9">
        <f t="shared" si="5"/>
        <v>1</v>
      </c>
      <c r="I29" s="5">
        <f t="shared" si="2"/>
        <v>139.77857142857147</v>
      </c>
      <c r="J29" s="5">
        <f t="shared" si="3"/>
        <v>2.9154518950437317E-3</v>
      </c>
      <c r="N29" s="4">
        <v>123</v>
      </c>
    </row>
    <row r="30" spans="1:25" x14ac:dyDescent="0.25">
      <c r="C30" s="46" t="s">
        <v>6</v>
      </c>
      <c r="D30" s="48"/>
      <c r="F30" s="7">
        <f>SUM(F22:F29)</f>
        <v>98</v>
      </c>
      <c r="N30" s="4">
        <v>123.1</v>
      </c>
    </row>
    <row r="31" spans="1:25" x14ac:dyDescent="0.25">
      <c r="N31" s="4">
        <v>123.2</v>
      </c>
    </row>
    <row r="32" spans="1:25" x14ac:dyDescent="0.25">
      <c r="A32" s="46" t="s">
        <v>10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50"/>
    </row>
    <row r="33" spans="1:25" x14ac:dyDescent="0.25">
      <c r="A33" s="5">
        <f>C22</f>
        <v>90.6</v>
      </c>
      <c r="B33" s="5">
        <f>A33</f>
        <v>90.6</v>
      </c>
      <c r="C33" s="5">
        <f>D22</f>
        <v>97.157142857142858</v>
      </c>
      <c r="D33" s="5">
        <f>C33</f>
        <v>97.157142857142858</v>
      </c>
      <c r="E33" s="5">
        <f>C23</f>
        <v>97.157142857142858</v>
      </c>
      <c r="F33" s="5">
        <f>D23</f>
        <v>103.71428571428572</v>
      </c>
      <c r="G33" s="5">
        <f>F33</f>
        <v>103.71428571428572</v>
      </c>
      <c r="H33" s="5">
        <f>G33</f>
        <v>103.71428571428572</v>
      </c>
      <c r="I33" s="5">
        <f>D24</f>
        <v>110.27142857142859</v>
      </c>
      <c r="J33" s="5">
        <f>I33</f>
        <v>110.27142857142859</v>
      </c>
      <c r="K33" s="5">
        <f>C25</f>
        <v>110.27142857142859</v>
      </c>
      <c r="L33" s="5">
        <f>D25</f>
        <v>116.82857142857145</v>
      </c>
      <c r="M33" s="5">
        <f>L33</f>
        <v>116.82857142857145</v>
      </c>
      <c r="N33" s="5">
        <f>C26</f>
        <v>116.82857142857145</v>
      </c>
      <c r="O33" s="5">
        <f>D26</f>
        <v>123.38571428571431</v>
      </c>
      <c r="P33" s="5">
        <f>O33</f>
        <v>123.38571428571431</v>
      </c>
      <c r="Q33" s="5">
        <f>P33</f>
        <v>123.38571428571431</v>
      </c>
      <c r="R33" s="5">
        <f>D27</f>
        <v>129.94285714285718</v>
      </c>
      <c r="S33" s="5">
        <f>R33</f>
        <v>129.94285714285718</v>
      </c>
      <c r="T33" s="5">
        <f>S33</f>
        <v>129.94285714285718</v>
      </c>
      <c r="U33" s="5">
        <f>D28</f>
        <v>136.50000000000003</v>
      </c>
      <c r="V33" s="5">
        <f>U33</f>
        <v>136.50000000000003</v>
      </c>
      <c r="W33" s="5">
        <f>V33</f>
        <v>136.50000000000003</v>
      </c>
      <c r="X33" s="5">
        <f>D29</f>
        <v>143.05714285714288</v>
      </c>
      <c r="Y33" s="5">
        <f>X33</f>
        <v>143.05714285714288</v>
      </c>
    </row>
    <row r="34" spans="1:25" x14ac:dyDescent="0.25">
      <c r="A34" s="5">
        <v>0</v>
      </c>
      <c r="B34" s="6">
        <f>F22</f>
        <v>2</v>
      </c>
      <c r="C34" s="6">
        <f>B34</f>
        <v>2</v>
      </c>
      <c r="D34" s="5">
        <v>0</v>
      </c>
      <c r="E34" s="6">
        <f>F23</f>
        <v>4</v>
      </c>
      <c r="F34" s="6">
        <f>E34</f>
        <v>4</v>
      </c>
      <c r="G34" s="5">
        <v>0</v>
      </c>
      <c r="H34" s="5">
        <f>F24</f>
        <v>11</v>
      </c>
      <c r="I34" s="5">
        <f>H34</f>
        <v>11</v>
      </c>
      <c r="J34" s="5">
        <v>0</v>
      </c>
      <c r="K34" s="5">
        <f>F25</f>
        <v>18</v>
      </c>
      <c r="L34" s="5">
        <f>K34</f>
        <v>18</v>
      </c>
      <c r="M34" s="5">
        <v>0</v>
      </c>
      <c r="N34" s="5">
        <f>F26</f>
        <v>31</v>
      </c>
      <c r="O34" s="5">
        <f>N34</f>
        <v>31</v>
      </c>
      <c r="P34" s="5">
        <v>0</v>
      </c>
      <c r="Q34" s="5">
        <f>F27</f>
        <v>20</v>
      </c>
      <c r="R34" s="5">
        <f>Q34</f>
        <v>20</v>
      </c>
      <c r="S34" s="5">
        <v>0</v>
      </c>
      <c r="T34" s="5">
        <f>F28</f>
        <v>10</v>
      </c>
      <c r="U34" s="5">
        <f>T34</f>
        <v>10</v>
      </c>
      <c r="V34" s="5">
        <v>0</v>
      </c>
      <c r="W34" s="5">
        <f>F29</f>
        <v>2</v>
      </c>
      <c r="X34" s="5">
        <f>W34</f>
        <v>2</v>
      </c>
      <c r="Y34" s="5">
        <v>0</v>
      </c>
    </row>
    <row r="37" spans="1:25" x14ac:dyDescent="0.25">
      <c r="J37" s="51" t="s">
        <v>12</v>
      </c>
      <c r="K37" s="51"/>
    </row>
    <row r="38" spans="1:25" x14ac:dyDescent="0.25">
      <c r="J38" s="5">
        <f>C22</f>
        <v>90.6</v>
      </c>
      <c r="K38" s="5">
        <v>0</v>
      </c>
    </row>
    <row r="39" spans="1:25" x14ac:dyDescent="0.25">
      <c r="J39" s="5">
        <f>D22</f>
        <v>97.157142857142858</v>
      </c>
      <c r="K39" s="6">
        <f>H22</f>
        <v>2.0408163265306121E-2</v>
      </c>
    </row>
    <row r="40" spans="1:25" x14ac:dyDescent="0.25">
      <c r="J40" s="5">
        <f t="shared" ref="J40:J46" si="6">D23</f>
        <v>103.71428571428572</v>
      </c>
      <c r="K40" s="6">
        <f t="shared" ref="K40:K46" si="7">H23</f>
        <v>6.1224489795918366E-2</v>
      </c>
    </row>
    <row r="41" spans="1:25" x14ac:dyDescent="0.25">
      <c r="J41" s="5">
        <f t="shared" si="6"/>
        <v>110.27142857142859</v>
      </c>
      <c r="K41" s="6">
        <f t="shared" si="7"/>
        <v>0.17346938775510204</v>
      </c>
    </row>
    <row r="42" spans="1:25" x14ac:dyDescent="0.25">
      <c r="J42" s="5">
        <f t="shared" si="6"/>
        <v>116.82857142857145</v>
      </c>
      <c r="K42" s="6">
        <f t="shared" si="7"/>
        <v>0.35714285714285715</v>
      </c>
    </row>
    <row r="43" spans="1:25" x14ac:dyDescent="0.25">
      <c r="J43" s="5">
        <f t="shared" si="6"/>
        <v>123.38571428571431</v>
      </c>
      <c r="K43" s="6">
        <f t="shared" si="7"/>
        <v>0.67346938775510212</v>
      </c>
    </row>
    <row r="44" spans="1:25" x14ac:dyDescent="0.25">
      <c r="J44" s="5">
        <f t="shared" si="6"/>
        <v>129.94285714285718</v>
      </c>
      <c r="K44" s="6">
        <f t="shared" si="7"/>
        <v>0.87755102040816335</v>
      </c>
    </row>
    <row r="45" spans="1:25" x14ac:dyDescent="0.25">
      <c r="J45" s="5">
        <f t="shared" si="6"/>
        <v>136.50000000000003</v>
      </c>
      <c r="K45" s="6">
        <f t="shared" si="7"/>
        <v>0.97959183673469397</v>
      </c>
    </row>
    <row r="46" spans="1:25" x14ac:dyDescent="0.25">
      <c r="J46" s="5">
        <f t="shared" si="6"/>
        <v>143.05714285714288</v>
      </c>
      <c r="K46" s="6">
        <f t="shared" si="7"/>
        <v>1</v>
      </c>
    </row>
    <row r="50" spans="2:13" x14ac:dyDescent="0.25">
      <c r="B50" s="52" t="s">
        <v>13</v>
      </c>
      <c r="C50" s="52"/>
    </row>
    <row r="51" spans="2:13" x14ac:dyDescent="0.25">
      <c r="B51" s="5">
        <f>C22</f>
        <v>90.6</v>
      </c>
      <c r="C51" s="5">
        <f>D22</f>
        <v>97.157142857142858</v>
      </c>
    </row>
    <row r="52" spans="2:13" x14ac:dyDescent="0.25">
      <c r="B52" s="6">
        <f>H22</f>
        <v>2.0408163265306121E-2</v>
      </c>
      <c r="C52" s="6">
        <f>B52</f>
        <v>2.0408163265306121E-2</v>
      </c>
    </row>
    <row r="53" spans="2:13" x14ac:dyDescent="0.25">
      <c r="B53" s="5">
        <f>C51</f>
        <v>97.157142857142858</v>
      </c>
      <c r="C53" s="5">
        <f>D23</f>
        <v>103.71428571428572</v>
      </c>
    </row>
    <row r="54" spans="2:13" x14ac:dyDescent="0.25">
      <c r="B54" s="6">
        <f>H23</f>
        <v>6.1224489795918366E-2</v>
      </c>
      <c r="C54" s="6">
        <f>B54</f>
        <v>6.1224489795918366E-2</v>
      </c>
    </row>
    <row r="55" spans="2:13" x14ac:dyDescent="0.25">
      <c r="B55" s="5">
        <f>C53</f>
        <v>103.71428571428572</v>
      </c>
      <c r="C55" s="5">
        <f>D24</f>
        <v>110.27142857142859</v>
      </c>
    </row>
    <row r="56" spans="2:13" x14ac:dyDescent="0.25">
      <c r="B56" s="6">
        <f>H24</f>
        <v>0.17346938775510204</v>
      </c>
      <c r="C56" s="6">
        <f>B56</f>
        <v>0.17346938775510204</v>
      </c>
    </row>
    <row r="57" spans="2:13" x14ac:dyDescent="0.25">
      <c r="B57" s="5">
        <f>C55</f>
        <v>110.27142857142859</v>
      </c>
      <c r="C57" s="5">
        <f>D25</f>
        <v>116.82857142857145</v>
      </c>
    </row>
    <row r="58" spans="2:13" x14ac:dyDescent="0.25">
      <c r="B58" s="6">
        <f>H25</f>
        <v>0.35714285714285715</v>
      </c>
      <c r="C58" s="6">
        <f>B58</f>
        <v>0.35714285714285715</v>
      </c>
    </row>
    <row r="59" spans="2:13" x14ac:dyDescent="0.25">
      <c r="B59" s="5">
        <f>C57</f>
        <v>116.82857142857145</v>
      </c>
      <c r="C59" s="5">
        <f>D26</f>
        <v>123.38571428571431</v>
      </c>
    </row>
    <row r="60" spans="2:13" x14ac:dyDescent="0.25">
      <c r="B60" s="6">
        <f>H26</f>
        <v>0.67346938775510212</v>
      </c>
      <c r="C60" s="6">
        <f>B60</f>
        <v>0.67346938775510212</v>
      </c>
    </row>
    <row r="61" spans="2:13" x14ac:dyDescent="0.25">
      <c r="B61" s="5">
        <f>C59</f>
        <v>123.38571428571431</v>
      </c>
      <c r="C61" s="5">
        <f>D27</f>
        <v>129.94285714285718</v>
      </c>
    </row>
    <row r="62" spans="2:13" x14ac:dyDescent="0.25">
      <c r="B62" s="6">
        <f>H27</f>
        <v>0.87755102040816335</v>
      </c>
      <c r="C62" s="6">
        <f>B62</f>
        <v>0.87755102040816335</v>
      </c>
    </row>
    <row r="63" spans="2:13" x14ac:dyDescent="0.25">
      <c r="B63" s="5">
        <f>C61</f>
        <v>129.94285714285718</v>
      </c>
      <c r="C63" s="5">
        <f>D28</f>
        <v>136.50000000000003</v>
      </c>
    </row>
    <row r="64" spans="2:13" x14ac:dyDescent="0.25">
      <c r="B64" s="6">
        <f>H28</f>
        <v>0.97959183673469397</v>
      </c>
      <c r="C64" s="6">
        <f>B64</f>
        <v>0.97959183673469397</v>
      </c>
      <c r="E64" s="5">
        <f>C22</f>
        <v>90.6</v>
      </c>
      <c r="F64" s="5">
        <f>C51</f>
        <v>97.157142857142858</v>
      </c>
      <c r="G64" s="5">
        <f>C53</f>
        <v>103.71428571428572</v>
      </c>
      <c r="H64" s="5">
        <f>C55</f>
        <v>110.27142857142859</v>
      </c>
      <c r="I64" s="5">
        <f>C57</f>
        <v>116.82857142857145</v>
      </c>
      <c r="J64" s="5">
        <f>C59</f>
        <v>123.38571428571431</v>
      </c>
      <c r="K64" s="5">
        <f>C61</f>
        <v>129.94285714285718</v>
      </c>
      <c r="L64" s="5">
        <f>C63</f>
        <v>136.50000000000003</v>
      </c>
      <c r="M64" s="18"/>
    </row>
    <row r="65" spans="2:18" x14ac:dyDescent="0.25">
      <c r="B65" s="5">
        <f>C63</f>
        <v>136.50000000000003</v>
      </c>
      <c r="C65" s="5">
        <f>D29</f>
        <v>143.05714285714288</v>
      </c>
      <c r="E65" s="6">
        <f>B52</f>
        <v>2.0408163265306121E-2</v>
      </c>
      <c r="F65" s="6">
        <f>B54</f>
        <v>6.1224489795918366E-2</v>
      </c>
      <c r="G65" s="6">
        <f>B56</f>
        <v>0.17346938775510204</v>
      </c>
      <c r="H65" s="6">
        <f>C58</f>
        <v>0.35714285714285715</v>
      </c>
      <c r="I65" s="6">
        <f>C60</f>
        <v>0.67346938775510212</v>
      </c>
      <c r="J65" s="6">
        <f>C62</f>
        <v>0.87755102040816335</v>
      </c>
      <c r="K65" s="6">
        <f>C64</f>
        <v>0.97959183673469397</v>
      </c>
      <c r="L65" s="6">
        <f>C66</f>
        <v>1</v>
      </c>
      <c r="M65" s="19"/>
    </row>
    <row r="66" spans="2:18" x14ac:dyDescent="0.25">
      <c r="B66" s="6">
        <f>H29</f>
        <v>1</v>
      </c>
      <c r="C66" s="6">
        <f>B66</f>
        <v>1</v>
      </c>
    </row>
    <row r="67" spans="2:18" x14ac:dyDescent="0.25">
      <c r="B67" s="17"/>
      <c r="C67" s="17"/>
    </row>
    <row r="68" spans="2:18" ht="17.25" customHeight="1" x14ac:dyDescent="0.25">
      <c r="B68" s="62"/>
      <c r="C68" s="62"/>
    </row>
    <row r="69" spans="2:18" x14ac:dyDescent="0.25">
      <c r="C69" s="63" t="s">
        <v>23</v>
      </c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</row>
    <row r="70" spans="2:18" x14ac:dyDescent="0.25">
      <c r="C70" s="24">
        <f>B51</f>
        <v>90.6</v>
      </c>
      <c r="D70" s="24">
        <f>B53</f>
        <v>97.157142857142858</v>
      </c>
      <c r="E70" s="24">
        <f>B53</f>
        <v>97.157142857142858</v>
      </c>
      <c r="F70" s="24">
        <f>C53</f>
        <v>103.71428571428572</v>
      </c>
      <c r="G70" s="24">
        <f>B55</f>
        <v>103.71428571428572</v>
      </c>
      <c r="H70" s="24">
        <f>C55</f>
        <v>110.27142857142859</v>
      </c>
      <c r="I70" s="24">
        <f>B57</f>
        <v>110.27142857142859</v>
      </c>
      <c r="J70" s="24">
        <f>C57</f>
        <v>116.82857142857145</v>
      </c>
      <c r="K70" s="24">
        <f>J70</f>
        <v>116.82857142857145</v>
      </c>
      <c r="L70" s="24">
        <f>C59</f>
        <v>123.38571428571431</v>
      </c>
      <c r="M70" s="24">
        <f>L70</f>
        <v>123.38571428571431</v>
      </c>
      <c r="N70" s="24">
        <f>C61</f>
        <v>129.94285714285718</v>
      </c>
      <c r="O70" s="24">
        <f>N70</f>
        <v>129.94285714285718</v>
      </c>
      <c r="P70" s="24">
        <f>C63</f>
        <v>136.50000000000003</v>
      </c>
      <c r="Q70" s="24">
        <f>P70</f>
        <v>136.50000000000003</v>
      </c>
      <c r="R70" s="24">
        <f>C65</f>
        <v>143.05714285714288</v>
      </c>
    </row>
    <row r="71" spans="2:18" x14ac:dyDescent="0.25">
      <c r="C71" s="24">
        <f>J22</f>
        <v>2.9154518950437317E-3</v>
      </c>
      <c r="D71" s="24">
        <f>J22</f>
        <v>2.9154518950437317E-3</v>
      </c>
      <c r="E71" s="24">
        <f>J23</f>
        <v>5.8309037900874635E-3</v>
      </c>
      <c r="F71" s="24">
        <f>J23</f>
        <v>5.8309037900874635E-3</v>
      </c>
      <c r="G71" s="24">
        <f>J24</f>
        <v>1.6034985422740525E-2</v>
      </c>
      <c r="H71" s="24">
        <f>G71</f>
        <v>1.6034985422740525E-2</v>
      </c>
      <c r="I71" s="24">
        <f>J25</f>
        <v>2.6239067055393587E-2</v>
      </c>
      <c r="J71" s="24">
        <f>I71</f>
        <v>2.6239067055393587E-2</v>
      </c>
      <c r="K71" s="24">
        <f>J26</f>
        <v>4.5189504373177841E-2</v>
      </c>
      <c r="L71" s="24">
        <f>K71</f>
        <v>4.5189504373177841E-2</v>
      </c>
      <c r="M71" s="24">
        <f>J27</f>
        <v>2.9154518950437316E-2</v>
      </c>
      <c r="N71" s="24">
        <f>M71</f>
        <v>2.9154518950437316E-2</v>
      </c>
      <c r="O71" s="24">
        <f>J28</f>
        <v>1.4577259475218658E-2</v>
      </c>
      <c r="P71" s="24">
        <f>O71</f>
        <v>1.4577259475218658E-2</v>
      </c>
      <c r="Q71" s="24">
        <f>J29</f>
        <v>2.9154518950437317E-3</v>
      </c>
      <c r="R71" s="24">
        <f>Q71</f>
        <v>2.9154518950437317E-3</v>
      </c>
    </row>
    <row r="99" spans="1:1" x14ac:dyDescent="0.25">
      <c r="A99" s="2"/>
    </row>
  </sheetData>
  <sortState ref="A1:A98">
    <sortCondition ref="A1:A98"/>
  </sortState>
  <mergeCells count="9">
    <mergeCell ref="J37:K37"/>
    <mergeCell ref="B50:C50"/>
    <mergeCell ref="B68:C68"/>
    <mergeCell ref="C69:R69"/>
    <mergeCell ref="F18:G18"/>
    <mergeCell ref="F20:G20"/>
    <mergeCell ref="C21:D21"/>
    <mergeCell ref="C30:D30"/>
    <mergeCell ref="A32:Y3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9"/>
  <sheetViews>
    <sheetView topLeftCell="A31" workbookViewId="0">
      <selection activeCell="A15" sqref="A15:B15"/>
    </sheetView>
  </sheetViews>
  <sheetFormatPr defaultRowHeight="15" x14ac:dyDescent="0.25"/>
  <sheetData>
    <row r="10" spans="1:9" ht="18" x14ac:dyDescent="0.35">
      <c r="A10" s="12" t="s">
        <v>14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</row>
    <row r="11" spans="1:9" ht="18" x14ac:dyDescent="0.35">
      <c r="A11" s="12" t="s">
        <v>15</v>
      </c>
      <c r="B11" s="11">
        <v>2</v>
      </c>
      <c r="C11" s="11">
        <v>3</v>
      </c>
      <c r="D11" s="11">
        <v>6</v>
      </c>
      <c r="E11" s="11">
        <v>8</v>
      </c>
      <c r="F11" s="11">
        <v>22</v>
      </c>
      <c r="G11" s="11">
        <v>9</v>
      </c>
      <c r="H11" s="14">
        <f>SUM(B11:G11)</f>
        <v>50</v>
      </c>
      <c r="I11" s="13"/>
    </row>
    <row r="12" spans="1:9" ht="18" x14ac:dyDescent="0.35">
      <c r="A12" s="12" t="s">
        <v>16</v>
      </c>
      <c r="B12" s="11">
        <f>B11/$H$11</f>
        <v>0.04</v>
      </c>
      <c r="C12" s="11">
        <f t="shared" ref="C12:G12" si="0">C11/$H$11</f>
        <v>0.06</v>
      </c>
      <c r="D12" s="11">
        <f t="shared" si="0"/>
        <v>0.12</v>
      </c>
      <c r="E12" s="11">
        <f t="shared" si="0"/>
        <v>0.16</v>
      </c>
      <c r="F12" s="11">
        <f t="shared" si="0"/>
        <v>0.44</v>
      </c>
      <c r="G12" s="11">
        <f t="shared" si="0"/>
        <v>0.18</v>
      </c>
    </row>
    <row r="13" spans="1:9" ht="18" x14ac:dyDescent="0.35">
      <c r="A13" s="15" t="s">
        <v>17</v>
      </c>
      <c r="B13" s="11">
        <v>0.04</v>
      </c>
      <c r="C13" s="11">
        <f>B13+C12</f>
        <v>0.1</v>
      </c>
      <c r="D13" s="11">
        <f t="shared" ref="D13:G13" si="1">C13+D12</f>
        <v>0.22</v>
      </c>
      <c r="E13" s="11">
        <f t="shared" si="1"/>
        <v>0.38</v>
      </c>
      <c r="F13" s="11">
        <f t="shared" si="1"/>
        <v>0.82000000000000006</v>
      </c>
      <c r="G13" s="11">
        <f t="shared" si="1"/>
        <v>1</v>
      </c>
    </row>
    <row r="15" spans="1:9" x14ac:dyDescent="0.25">
      <c r="A15" s="53" t="s">
        <v>18</v>
      </c>
      <c r="B15" s="54"/>
    </row>
    <row r="16" spans="1:9" x14ac:dyDescent="0.25">
      <c r="A16" s="11">
        <v>1</v>
      </c>
      <c r="B16" s="11">
        <v>2</v>
      </c>
    </row>
    <row r="17" spans="1:8" x14ac:dyDescent="0.25">
      <c r="A17" s="11">
        <f>B13</f>
        <v>0.04</v>
      </c>
      <c r="B17" s="11">
        <f>B13</f>
        <v>0.04</v>
      </c>
    </row>
    <row r="18" spans="1:8" x14ac:dyDescent="0.25">
      <c r="A18" s="11">
        <v>2</v>
      </c>
      <c r="B18" s="11">
        <v>3</v>
      </c>
    </row>
    <row r="19" spans="1:8" x14ac:dyDescent="0.25">
      <c r="A19" s="11">
        <f>C13</f>
        <v>0.1</v>
      </c>
      <c r="B19" s="11">
        <f>C13</f>
        <v>0.1</v>
      </c>
    </row>
    <row r="20" spans="1:8" x14ac:dyDescent="0.25">
      <c r="A20" s="11">
        <v>3</v>
      </c>
      <c r="B20" s="11">
        <v>4</v>
      </c>
    </row>
    <row r="21" spans="1:8" x14ac:dyDescent="0.25">
      <c r="A21" s="11">
        <f>D13</f>
        <v>0.22</v>
      </c>
      <c r="B21" s="11">
        <f>D13</f>
        <v>0.22</v>
      </c>
    </row>
    <row r="22" spans="1:8" x14ac:dyDescent="0.25">
      <c r="A22" s="11">
        <v>4</v>
      </c>
      <c r="B22" s="11">
        <v>5</v>
      </c>
    </row>
    <row r="23" spans="1:8" x14ac:dyDescent="0.25">
      <c r="A23" s="11">
        <f>E13</f>
        <v>0.38</v>
      </c>
      <c r="B23" s="11">
        <f>E13</f>
        <v>0.38</v>
      </c>
    </row>
    <row r="24" spans="1:8" x14ac:dyDescent="0.25">
      <c r="A24" s="11">
        <v>5</v>
      </c>
      <c r="B24" s="11">
        <v>6</v>
      </c>
    </row>
    <row r="25" spans="1:8" x14ac:dyDescent="0.25">
      <c r="A25" s="11">
        <f>F13</f>
        <v>0.82000000000000006</v>
      </c>
      <c r="B25" s="11">
        <f>F13</f>
        <v>0.82000000000000006</v>
      </c>
    </row>
    <row r="26" spans="1:8" x14ac:dyDescent="0.25">
      <c r="A26" s="11">
        <v>6</v>
      </c>
      <c r="B26" s="11">
        <v>7</v>
      </c>
    </row>
    <row r="27" spans="1:8" x14ac:dyDescent="0.25">
      <c r="A27" s="11">
        <f>G13</f>
        <v>1</v>
      </c>
      <c r="B27" s="11">
        <f>G13</f>
        <v>1</v>
      </c>
    </row>
    <row r="28" spans="1:8" x14ac:dyDescent="0.25">
      <c r="C28" s="14">
        <v>1</v>
      </c>
      <c r="D28" s="14">
        <v>2</v>
      </c>
      <c r="E28" s="14">
        <v>3</v>
      </c>
      <c r="F28" s="14">
        <v>4</v>
      </c>
      <c r="G28" s="14">
        <v>5</v>
      </c>
      <c r="H28" s="14">
        <v>6</v>
      </c>
    </row>
    <row r="29" spans="1:8" x14ac:dyDescent="0.25">
      <c r="C29" s="14">
        <f>A17</f>
        <v>0.04</v>
      </c>
      <c r="D29" s="14">
        <f>A19</f>
        <v>0.1</v>
      </c>
      <c r="E29" s="14">
        <f>A21</f>
        <v>0.22</v>
      </c>
      <c r="F29" s="14">
        <f>A23</f>
        <v>0.38</v>
      </c>
      <c r="G29" s="14">
        <f>A25</f>
        <v>0.82000000000000006</v>
      </c>
      <c r="H29" s="14">
        <f>A27</f>
        <v>1</v>
      </c>
    </row>
  </sheetData>
  <mergeCells count="1">
    <mergeCell ref="A15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topLeftCell="A80" workbookViewId="0">
      <selection activeCell="L89" sqref="L89"/>
    </sheetView>
  </sheetViews>
  <sheetFormatPr defaultRowHeight="15" x14ac:dyDescent="0.25"/>
  <cols>
    <col min="1" max="1" width="12.5703125" style="10" customWidth="1"/>
    <col min="2" max="2" width="10.7109375" customWidth="1"/>
    <col min="3" max="3" width="10" customWidth="1"/>
    <col min="4" max="4" width="9.85546875" customWidth="1"/>
    <col min="9" max="9" width="11.28515625" customWidth="1"/>
  </cols>
  <sheetData>
    <row r="1" spans="10:17" x14ac:dyDescent="0.25">
      <c r="J1" s="2">
        <v>0.21398374000000001</v>
      </c>
      <c r="K1" s="2">
        <v>0.25832192999999998</v>
      </c>
      <c r="L1" s="2">
        <v>0.49488378999999999</v>
      </c>
      <c r="M1" s="2">
        <v>0.72361969000000004</v>
      </c>
      <c r="N1" s="2">
        <v>0.97384630000000005</v>
      </c>
      <c r="O1" s="2">
        <v>1.2056732100000001</v>
      </c>
      <c r="P1" s="2">
        <v>1.4522116300000001</v>
      </c>
      <c r="Q1" s="2">
        <v>1.7364999699999999</v>
      </c>
    </row>
    <row r="2" spans="10:17" x14ac:dyDescent="0.25">
      <c r="K2" s="2">
        <v>0.31529515000000002</v>
      </c>
      <c r="L2" s="2">
        <v>0.50409524000000006</v>
      </c>
      <c r="M2" s="2">
        <v>0.74979351999999999</v>
      </c>
      <c r="N2" s="2">
        <v>0.97412237000000002</v>
      </c>
      <c r="O2" s="2">
        <v>1.2149628299999999</v>
      </c>
      <c r="P2" s="2">
        <v>1.4568654599999999</v>
      </c>
      <c r="Q2" s="2">
        <v>1.8748763900000001</v>
      </c>
    </row>
    <row r="3" spans="10:17" x14ac:dyDescent="0.25">
      <c r="K3" s="2">
        <v>0.3382135</v>
      </c>
      <c r="L3" s="2">
        <v>0.53930926000000001</v>
      </c>
      <c r="M3" s="2">
        <v>0.75776633999999998</v>
      </c>
      <c r="N3" s="2">
        <v>0.98420392000000001</v>
      </c>
      <c r="O3" s="2">
        <v>1.21582933</v>
      </c>
      <c r="P3" s="2">
        <v>1.49160615</v>
      </c>
    </row>
    <row r="4" spans="10:17" x14ac:dyDescent="0.25">
      <c r="K4" s="2">
        <v>0.43993342000000002</v>
      </c>
      <c r="L4" s="2">
        <v>0.54686389999999996</v>
      </c>
      <c r="M4" s="2">
        <v>0.76771727000000001</v>
      </c>
      <c r="N4" s="2">
        <v>0.99101068999999997</v>
      </c>
      <c r="O4" s="2">
        <v>1.22896107</v>
      </c>
      <c r="P4" s="2">
        <v>1.5135481099999999</v>
      </c>
    </row>
    <row r="5" spans="10:17" x14ac:dyDescent="0.25">
      <c r="L5" s="2">
        <v>0.59025817000000003</v>
      </c>
      <c r="M5" s="2">
        <v>0.77406980999999997</v>
      </c>
      <c r="N5" s="2">
        <v>0.99578226000000003</v>
      </c>
      <c r="O5" s="2">
        <v>1.23004829</v>
      </c>
    </row>
    <row r="6" spans="10:17" x14ac:dyDescent="0.25">
      <c r="L6" s="2">
        <v>0.60486759999999995</v>
      </c>
      <c r="M6" s="2">
        <v>0.77680747000000006</v>
      </c>
      <c r="N6" s="2">
        <v>1.00136848</v>
      </c>
      <c r="O6" s="2">
        <v>1.2352767099999999</v>
      </c>
    </row>
    <row r="7" spans="10:17" x14ac:dyDescent="0.25">
      <c r="L7" s="2">
        <v>0.60738124999999998</v>
      </c>
      <c r="M7" s="2">
        <v>0.78161594000000001</v>
      </c>
      <c r="N7" s="2">
        <v>1.0029847700000001</v>
      </c>
      <c r="O7" s="2">
        <v>1.24560914</v>
      </c>
    </row>
    <row r="8" spans="10:17" x14ac:dyDescent="0.25">
      <c r="L8" s="2">
        <v>0.60987356999999998</v>
      </c>
      <c r="M8" s="2">
        <v>0.78632108000000001</v>
      </c>
      <c r="N8" s="2">
        <v>1.02453946</v>
      </c>
      <c r="O8" s="2">
        <v>1.24597822</v>
      </c>
    </row>
    <row r="9" spans="10:17" x14ac:dyDescent="0.25">
      <c r="L9" s="2">
        <v>0.61109645999999995</v>
      </c>
      <c r="M9" s="2">
        <v>0.78720263999999995</v>
      </c>
      <c r="N9" s="2">
        <v>1.0288758499999999</v>
      </c>
      <c r="O9" s="2">
        <v>1.2501588699999999</v>
      </c>
    </row>
    <row r="10" spans="10:17" x14ac:dyDescent="0.25">
      <c r="L10" s="2">
        <v>0.63185446999999995</v>
      </c>
      <c r="M10" s="2">
        <v>0.79865010999999997</v>
      </c>
      <c r="N10" s="2">
        <v>1.0391314</v>
      </c>
      <c r="O10" s="2">
        <v>1.25494818</v>
      </c>
    </row>
    <row r="11" spans="10:17" x14ac:dyDescent="0.25">
      <c r="L11" s="2">
        <v>0.65239473999999997</v>
      </c>
      <c r="M11" s="2">
        <v>0.81526016000000001</v>
      </c>
      <c r="N11" s="2">
        <v>1.0515177</v>
      </c>
      <c r="O11" s="2">
        <v>1.2564162400000001</v>
      </c>
    </row>
    <row r="12" spans="10:17" x14ac:dyDescent="0.25">
      <c r="L12" s="2">
        <v>0.66502074</v>
      </c>
      <c r="M12" s="2">
        <v>0.82302014999999995</v>
      </c>
      <c r="N12" s="2">
        <v>1.0593247400000001</v>
      </c>
      <c r="O12" s="2">
        <v>1.31749231</v>
      </c>
    </row>
    <row r="13" spans="10:17" x14ac:dyDescent="0.25">
      <c r="L13" s="2">
        <v>0.66566206000000006</v>
      </c>
      <c r="M13" s="2">
        <v>0.82355365999999997</v>
      </c>
      <c r="N13" s="2">
        <v>1.06382694</v>
      </c>
      <c r="O13" s="2">
        <v>1.3262378500000001</v>
      </c>
    </row>
    <row r="14" spans="10:17" x14ac:dyDescent="0.25">
      <c r="L14" s="2">
        <v>0.67329945999999996</v>
      </c>
      <c r="M14" s="2">
        <v>0.83580502999999995</v>
      </c>
      <c r="N14" s="2">
        <v>1.0643041499999999</v>
      </c>
      <c r="O14" s="2">
        <v>1.32777678</v>
      </c>
    </row>
    <row r="15" spans="10:17" x14ac:dyDescent="0.25">
      <c r="L15" s="2">
        <v>0.68639066000000004</v>
      </c>
      <c r="M15" s="2">
        <v>0.84943462999999997</v>
      </c>
      <c r="N15" s="2">
        <v>1.07515286</v>
      </c>
      <c r="O15" s="2">
        <v>1.3644375099999999</v>
      </c>
    </row>
    <row r="16" spans="10:17" x14ac:dyDescent="0.25">
      <c r="L16" s="2">
        <v>0.69646315999999997</v>
      </c>
      <c r="M16" s="2">
        <v>0.85890087999999998</v>
      </c>
      <c r="N16" s="2">
        <v>1.07884146</v>
      </c>
      <c r="O16" s="2">
        <v>1.3827028100000001</v>
      </c>
    </row>
    <row r="17" spans="3:15" x14ac:dyDescent="0.25">
      <c r="L17" s="2">
        <v>0.71265086</v>
      </c>
      <c r="M17" s="2">
        <v>0.87918459000000004</v>
      </c>
      <c r="N17" s="2">
        <v>1.0945361899999999</v>
      </c>
      <c r="O17" s="2">
        <v>1.3846759</v>
      </c>
    </row>
    <row r="18" spans="3:15" x14ac:dyDescent="0.25">
      <c r="L18" s="2">
        <v>0.71522996999999999</v>
      </c>
      <c r="M18" s="2">
        <v>0.88126134</v>
      </c>
      <c r="N18" s="2">
        <v>1.0979642000000001</v>
      </c>
      <c r="O18" s="2">
        <v>1.39038211</v>
      </c>
    </row>
    <row r="19" spans="3:15" x14ac:dyDescent="0.25">
      <c r="L19" s="2">
        <v>0.72192621000000001</v>
      </c>
      <c r="M19" s="2">
        <v>0.88276509999999997</v>
      </c>
      <c r="N19" s="2">
        <v>1.1030418200000001</v>
      </c>
      <c r="O19" s="2">
        <v>1.3992566900000001</v>
      </c>
    </row>
    <row r="20" spans="3:15" x14ac:dyDescent="0.25">
      <c r="M20" s="2">
        <v>0.88719157999999998</v>
      </c>
      <c r="N20" s="2">
        <v>1.1071180300000001</v>
      </c>
      <c r="O20" s="2">
        <v>1.40929416</v>
      </c>
    </row>
    <row r="21" spans="3:15" x14ac:dyDescent="0.25">
      <c r="M21" s="2">
        <v>0.90625882999999996</v>
      </c>
      <c r="N21" s="2">
        <v>1.1275334299999999</v>
      </c>
    </row>
    <row r="22" spans="3:15" x14ac:dyDescent="0.25">
      <c r="C22" s="12" t="s">
        <v>0</v>
      </c>
      <c r="D22" s="14">
        <v>0.21398374000000001</v>
      </c>
      <c r="M22" s="2">
        <v>0.91103144000000003</v>
      </c>
      <c r="N22" s="2">
        <v>1.14285583</v>
      </c>
    </row>
    <row r="23" spans="3:15" x14ac:dyDescent="0.25">
      <c r="C23" s="26" t="s">
        <v>1</v>
      </c>
      <c r="D23" s="34">
        <v>1.8748763900000001</v>
      </c>
      <c r="M23" s="2">
        <v>0.92217983999999997</v>
      </c>
      <c r="N23" s="2">
        <v>1.16915277</v>
      </c>
    </row>
    <row r="24" spans="3:15" ht="15.75" x14ac:dyDescent="0.25">
      <c r="C24" s="30" t="s">
        <v>2</v>
      </c>
      <c r="D24" s="36">
        <f>D23-D22</f>
        <v>1.6608926500000001</v>
      </c>
      <c r="E24" s="55" t="s">
        <v>19</v>
      </c>
      <c r="F24" s="56"/>
      <c r="M24" s="2">
        <v>0.94160580000000005</v>
      </c>
      <c r="N24" s="2">
        <v>1.1834613899999999</v>
      </c>
    </row>
    <row r="25" spans="3:15" x14ac:dyDescent="0.25">
      <c r="C25" s="28" t="s">
        <v>3</v>
      </c>
      <c r="D25" s="35">
        <f>1+3.322*LOG(100, 10)</f>
        <v>7.6440000000000001</v>
      </c>
      <c r="E25" s="35">
        <v>7</v>
      </c>
      <c r="M25" s="2">
        <v>0.95130778000000005</v>
      </c>
    </row>
    <row r="26" spans="3:15" ht="15.75" x14ac:dyDescent="0.25">
      <c r="C26" s="32" t="s">
        <v>4</v>
      </c>
      <c r="D26" s="37">
        <f>D24/E25</f>
        <v>0.23727037857142858</v>
      </c>
      <c r="E26" s="57" t="s">
        <v>20</v>
      </c>
      <c r="F26" s="58"/>
      <c r="M26" s="2">
        <v>0.95433299999999999</v>
      </c>
    </row>
    <row r="27" spans="3:15" ht="17.25" x14ac:dyDescent="0.3">
      <c r="C27" s="59" t="s">
        <v>5</v>
      </c>
      <c r="D27" s="59"/>
      <c r="F27" s="8" t="s">
        <v>7</v>
      </c>
      <c r="G27" s="8" t="s">
        <v>8</v>
      </c>
      <c r="H27" s="8" t="s">
        <v>9</v>
      </c>
      <c r="I27" s="8" t="s">
        <v>11</v>
      </c>
      <c r="J27" s="61" t="s">
        <v>21</v>
      </c>
    </row>
    <row r="28" spans="3:15" x14ac:dyDescent="0.25">
      <c r="C28" s="14">
        <f>D22-0.2</f>
        <v>1.3983739999999995E-2</v>
      </c>
      <c r="D28" s="14">
        <f>C28+$D$26</f>
        <v>0.25125411857142854</v>
      </c>
      <c r="F28" s="11">
        <v>1</v>
      </c>
      <c r="G28" s="11">
        <f>F28/$F$36</f>
        <v>0.01</v>
      </c>
      <c r="H28" s="11">
        <f>G28</f>
        <v>0.01</v>
      </c>
      <c r="I28" s="11">
        <f>(C28+D28)/2</f>
        <v>0.13261892928571428</v>
      </c>
      <c r="J28" s="14">
        <f>F28/($F$36*$E$25)</f>
        <v>1.4285714285714286E-3</v>
      </c>
    </row>
    <row r="29" spans="3:15" x14ac:dyDescent="0.25">
      <c r="C29" s="14">
        <f>D28</f>
        <v>0.25125411857142854</v>
      </c>
      <c r="D29" s="14">
        <f>C29+$D$26</f>
        <v>0.48852449714285712</v>
      </c>
      <c r="F29" s="11">
        <v>4</v>
      </c>
      <c r="G29" s="11">
        <f t="shared" ref="G29:G35" si="0">F29/$F$36</f>
        <v>0.04</v>
      </c>
      <c r="H29" s="11">
        <f>G29+H28</f>
        <v>0.05</v>
      </c>
      <c r="I29" s="11">
        <f t="shared" ref="I29:I35" si="1">(C29+D29)/2</f>
        <v>0.3698893078571428</v>
      </c>
      <c r="J29" s="14">
        <f t="shared" ref="J29:J35" si="2">F29/($F$36*$E$25)</f>
        <v>5.7142857142857143E-3</v>
      </c>
    </row>
    <row r="30" spans="3:15" x14ac:dyDescent="0.25">
      <c r="C30" s="14">
        <f t="shared" ref="C30" si="3">D29</f>
        <v>0.48852449714285712</v>
      </c>
      <c r="D30" s="14">
        <f t="shared" ref="D30:D34" si="4">C30+$D$26</f>
        <v>0.72579487571428569</v>
      </c>
      <c r="F30" s="11">
        <v>19</v>
      </c>
      <c r="G30" s="11">
        <f t="shared" si="0"/>
        <v>0.19</v>
      </c>
      <c r="H30" s="11">
        <f t="shared" ref="H30:H35" si="5">G30+H29</f>
        <v>0.24</v>
      </c>
      <c r="I30" s="11">
        <f t="shared" si="1"/>
        <v>0.60715968642857143</v>
      </c>
      <c r="J30" s="14">
        <f t="shared" si="2"/>
        <v>2.7142857142857142E-2</v>
      </c>
    </row>
    <row r="31" spans="3:15" x14ac:dyDescent="0.25">
      <c r="C31" s="14">
        <f>D30</f>
        <v>0.72579487571428569</v>
      </c>
      <c r="D31" s="14">
        <f t="shared" si="4"/>
        <v>0.96306525428571432</v>
      </c>
      <c r="F31" s="11">
        <v>26</v>
      </c>
      <c r="G31" s="11">
        <f t="shared" si="0"/>
        <v>0.26</v>
      </c>
      <c r="H31" s="11">
        <f t="shared" si="5"/>
        <v>0.5</v>
      </c>
      <c r="I31" s="11">
        <f t="shared" si="1"/>
        <v>0.84443006500000006</v>
      </c>
      <c r="J31" s="14">
        <f t="shared" si="2"/>
        <v>3.7142857142857144E-2</v>
      </c>
    </row>
    <row r="32" spans="3:15" x14ac:dyDescent="0.25">
      <c r="C32" s="14">
        <f>D31</f>
        <v>0.96306525428571432</v>
      </c>
      <c r="D32" s="14">
        <f t="shared" si="4"/>
        <v>1.2003356328571428</v>
      </c>
      <c r="F32" s="11">
        <v>24</v>
      </c>
      <c r="G32" s="11">
        <f t="shared" si="0"/>
        <v>0.24</v>
      </c>
      <c r="H32" s="11">
        <f t="shared" si="5"/>
        <v>0.74</v>
      </c>
      <c r="I32" s="11">
        <f t="shared" si="1"/>
        <v>1.0817004435714286</v>
      </c>
      <c r="J32" s="14">
        <f t="shared" si="2"/>
        <v>3.4285714285714287E-2</v>
      </c>
    </row>
    <row r="33" spans="1:25" x14ac:dyDescent="0.25">
      <c r="C33" s="14">
        <f>D32</f>
        <v>1.2003356328571428</v>
      </c>
      <c r="D33" s="14">
        <f t="shared" si="4"/>
        <v>1.4376060114285714</v>
      </c>
      <c r="F33" s="11">
        <v>20</v>
      </c>
      <c r="G33" s="11">
        <f t="shared" si="0"/>
        <v>0.2</v>
      </c>
      <c r="H33" s="11">
        <f t="shared" si="5"/>
        <v>0.94</v>
      </c>
      <c r="I33" s="11">
        <f t="shared" si="1"/>
        <v>1.3189708221428571</v>
      </c>
      <c r="J33" s="14">
        <f t="shared" si="2"/>
        <v>2.8571428571428571E-2</v>
      </c>
    </row>
    <row r="34" spans="1:25" x14ac:dyDescent="0.25">
      <c r="C34" s="14">
        <f>D33</f>
        <v>1.4376060114285714</v>
      </c>
      <c r="D34" s="14">
        <f t="shared" si="4"/>
        <v>1.6748763899999999</v>
      </c>
      <c r="F34" s="11">
        <v>4</v>
      </c>
      <c r="G34" s="11">
        <f t="shared" si="0"/>
        <v>0.04</v>
      </c>
      <c r="H34" s="11">
        <f t="shared" si="5"/>
        <v>0.98</v>
      </c>
      <c r="I34" s="11">
        <f t="shared" si="1"/>
        <v>1.5562412007142856</v>
      </c>
      <c r="J34" s="14">
        <f t="shared" si="2"/>
        <v>5.7142857142857143E-3</v>
      </c>
    </row>
    <row r="35" spans="1:25" x14ac:dyDescent="0.25">
      <c r="C35" s="14">
        <f>D34</f>
        <v>1.6748763899999999</v>
      </c>
      <c r="D35" s="14">
        <f>C35+$D$26</f>
        <v>1.9121467685714284</v>
      </c>
      <c r="F35" s="11">
        <v>2</v>
      </c>
      <c r="G35" s="11">
        <f t="shared" si="0"/>
        <v>0.02</v>
      </c>
      <c r="H35" s="11">
        <f t="shared" si="5"/>
        <v>1</v>
      </c>
      <c r="I35" s="11">
        <f t="shared" si="1"/>
        <v>1.7935115792857141</v>
      </c>
      <c r="J35" s="14">
        <f t="shared" si="2"/>
        <v>2.8571428571428571E-3</v>
      </c>
    </row>
    <row r="36" spans="1:25" x14ac:dyDescent="0.25">
      <c r="C36" s="53" t="s">
        <v>6</v>
      </c>
      <c r="D36" s="54"/>
      <c r="F36" s="11">
        <f>SUM(F28:F35)</f>
        <v>100</v>
      </c>
    </row>
    <row r="37" spans="1:25" ht="15.75" x14ac:dyDescent="0.25">
      <c r="A37" s="46" t="s">
        <v>10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</row>
    <row r="38" spans="1:25" x14ac:dyDescent="0.25">
      <c r="A38" s="11">
        <f>C28</f>
        <v>1.3983739999999995E-2</v>
      </c>
      <c r="B38" s="14">
        <f>A38</f>
        <v>1.3983739999999995E-2</v>
      </c>
      <c r="C38" s="14">
        <f>D28</f>
        <v>0.25125411857142854</v>
      </c>
      <c r="D38" s="14">
        <f>C38</f>
        <v>0.25125411857142854</v>
      </c>
      <c r="E38" s="14">
        <f>C29</f>
        <v>0.25125411857142854</v>
      </c>
      <c r="F38" s="14">
        <f>C30</f>
        <v>0.48852449714285712</v>
      </c>
      <c r="G38" s="14">
        <f>D29</f>
        <v>0.48852449714285712</v>
      </c>
      <c r="H38" s="14">
        <f>D29</f>
        <v>0.48852449714285712</v>
      </c>
      <c r="I38" s="14">
        <f>D30</f>
        <v>0.72579487571428569</v>
      </c>
      <c r="J38" s="14">
        <f>D30</f>
        <v>0.72579487571428569</v>
      </c>
      <c r="K38" s="14">
        <f>D30</f>
        <v>0.72579487571428569</v>
      </c>
      <c r="L38" s="14">
        <f>D31</f>
        <v>0.96306525428571432</v>
      </c>
      <c r="M38" s="14">
        <f>D31</f>
        <v>0.96306525428571432</v>
      </c>
      <c r="N38" s="14">
        <f>D31</f>
        <v>0.96306525428571432</v>
      </c>
      <c r="O38" s="14">
        <f>D32</f>
        <v>1.2003356328571428</v>
      </c>
      <c r="P38" s="14">
        <f>D32</f>
        <v>1.2003356328571428</v>
      </c>
      <c r="Q38" s="14">
        <f>D32</f>
        <v>1.2003356328571428</v>
      </c>
      <c r="R38" s="14">
        <f>D33</f>
        <v>1.4376060114285714</v>
      </c>
      <c r="S38" s="14">
        <f>D33</f>
        <v>1.4376060114285714</v>
      </c>
      <c r="T38" s="14">
        <f>D33</f>
        <v>1.4376060114285714</v>
      </c>
      <c r="U38" s="14">
        <f>D34</f>
        <v>1.6748763899999999</v>
      </c>
      <c r="V38" s="14">
        <f>D34</f>
        <v>1.6748763899999999</v>
      </c>
      <c r="W38" s="14">
        <f>D34</f>
        <v>1.6748763899999999</v>
      </c>
      <c r="X38" s="14">
        <f>C35+$D$26</f>
        <v>1.9121467685714284</v>
      </c>
      <c r="Y38" s="14">
        <f>X38</f>
        <v>1.9121467685714284</v>
      </c>
    </row>
    <row r="39" spans="1:25" x14ac:dyDescent="0.25">
      <c r="A39" s="11">
        <v>0</v>
      </c>
      <c r="B39" s="14">
        <v>1</v>
      </c>
      <c r="C39" s="14">
        <v>1</v>
      </c>
      <c r="D39" s="14">
        <v>0</v>
      </c>
      <c r="E39" s="14">
        <v>4</v>
      </c>
      <c r="F39" s="14">
        <v>4</v>
      </c>
      <c r="G39" s="14">
        <v>0</v>
      </c>
      <c r="H39" s="14">
        <v>19</v>
      </c>
      <c r="I39" s="14">
        <v>19</v>
      </c>
      <c r="J39" s="14">
        <v>0</v>
      </c>
      <c r="K39" s="14">
        <v>26</v>
      </c>
      <c r="L39" s="14">
        <v>26</v>
      </c>
      <c r="M39" s="14">
        <v>0</v>
      </c>
      <c r="N39" s="14">
        <v>24</v>
      </c>
      <c r="O39" s="14">
        <v>24</v>
      </c>
      <c r="P39" s="14">
        <v>0</v>
      </c>
      <c r="Q39" s="14">
        <v>20</v>
      </c>
      <c r="R39" s="14">
        <v>20</v>
      </c>
      <c r="S39" s="14">
        <v>0</v>
      </c>
      <c r="T39" s="14">
        <v>4</v>
      </c>
      <c r="U39" s="14">
        <v>4</v>
      </c>
      <c r="V39" s="14">
        <v>0</v>
      </c>
      <c r="W39" s="14">
        <v>2</v>
      </c>
      <c r="X39" s="14">
        <v>2</v>
      </c>
      <c r="Y39" s="14">
        <v>0</v>
      </c>
    </row>
    <row r="41" spans="1:25" x14ac:dyDescent="0.25">
      <c r="I41" s="59" t="s">
        <v>12</v>
      </c>
      <c r="J41" s="59"/>
    </row>
    <row r="42" spans="1:25" x14ac:dyDescent="0.25">
      <c r="I42" s="14">
        <f>C28</f>
        <v>1.3983739999999995E-2</v>
      </c>
      <c r="J42" s="14">
        <v>0</v>
      </c>
    </row>
    <row r="43" spans="1:25" x14ac:dyDescent="0.25">
      <c r="I43" s="14">
        <f t="shared" ref="I43:I50" si="6">D28</f>
        <v>0.25125411857142854</v>
      </c>
      <c r="J43" s="14">
        <f t="shared" ref="J43:J50" si="7">H28</f>
        <v>0.01</v>
      </c>
    </row>
    <row r="44" spans="1:25" x14ac:dyDescent="0.25">
      <c r="I44" s="14">
        <f t="shared" si="6"/>
        <v>0.48852449714285712</v>
      </c>
      <c r="J44" s="14">
        <f t="shared" si="7"/>
        <v>0.05</v>
      </c>
    </row>
    <row r="45" spans="1:25" x14ac:dyDescent="0.25">
      <c r="I45" s="14">
        <f t="shared" si="6"/>
        <v>0.72579487571428569</v>
      </c>
      <c r="J45" s="14">
        <f t="shared" si="7"/>
        <v>0.24</v>
      </c>
    </row>
    <row r="46" spans="1:25" x14ac:dyDescent="0.25">
      <c r="I46" s="14">
        <f t="shared" si="6"/>
        <v>0.96306525428571432</v>
      </c>
      <c r="J46" s="14">
        <f t="shared" si="7"/>
        <v>0.5</v>
      </c>
    </row>
    <row r="47" spans="1:25" x14ac:dyDescent="0.25">
      <c r="I47" s="14">
        <f t="shared" si="6"/>
        <v>1.2003356328571428</v>
      </c>
      <c r="J47" s="14">
        <f t="shared" si="7"/>
        <v>0.74</v>
      </c>
    </row>
    <row r="48" spans="1:25" x14ac:dyDescent="0.25">
      <c r="I48" s="14">
        <f t="shared" si="6"/>
        <v>1.4376060114285714</v>
      </c>
      <c r="J48" s="14">
        <f t="shared" si="7"/>
        <v>0.94</v>
      </c>
    </row>
    <row r="49" spans="1:10" x14ac:dyDescent="0.25">
      <c r="I49" s="14">
        <f t="shared" si="6"/>
        <v>1.6748763899999999</v>
      </c>
      <c r="J49" s="14">
        <f t="shared" si="7"/>
        <v>0.98</v>
      </c>
    </row>
    <row r="50" spans="1:10" x14ac:dyDescent="0.25">
      <c r="I50" s="14">
        <f t="shared" si="6"/>
        <v>1.9121467685714284</v>
      </c>
      <c r="J50" s="14">
        <f t="shared" si="7"/>
        <v>1</v>
      </c>
    </row>
    <row r="56" spans="1:10" x14ac:dyDescent="0.25">
      <c r="A56" s="53" t="s">
        <v>18</v>
      </c>
      <c r="B56" s="54"/>
    </row>
    <row r="57" spans="1:10" x14ac:dyDescent="0.25">
      <c r="A57" s="16">
        <f>C28</f>
        <v>1.3983739999999995E-2</v>
      </c>
      <c r="B57" s="16">
        <f>D28</f>
        <v>0.25125411857142854</v>
      </c>
    </row>
    <row r="58" spans="1:10" x14ac:dyDescent="0.25">
      <c r="A58" s="16">
        <f>H28</f>
        <v>0.01</v>
      </c>
      <c r="B58" s="16">
        <f>A58</f>
        <v>0.01</v>
      </c>
    </row>
    <row r="59" spans="1:10" x14ac:dyDescent="0.25">
      <c r="A59" s="16">
        <f>B57</f>
        <v>0.25125411857142854</v>
      </c>
      <c r="B59" s="16">
        <f>D29</f>
        <v>0.48852449714285712</v>
      </c>
    </row>
    <row r="60" spans="1:10" x14ac:dyDescent="0.25">
      <c r="A60" s="16">
        <f>H29</f>
        <v>0.05</v>
      </c>
      <c r="B60" s="16">
        <f>A60</f>
        <v>0.05</v>
      </c>
    </row>
    <row r="61" spans="1:10" x14ac:dyDescent="0.25">
      <c r="A61" s="16">
        <f>B59</f>
        <v>0.48852449714285712</v>
      </c>
      <c r="B61" s="16">
        <f>D30</f>
        <v>0.72579487571428569</v>
      </c>
    </row>
    <row r="62" spans="1:10" x14ac:dyDescent="0.25">
      <c r="A62" s="16">
        <f>H30</f>
        <v>0.24</v>
      </c>
      <c r="B62" s="16">
        <f>A62</f>
        <v>0.24</v>
      </c>
    </row>
    <row r="63" spans="1:10" x14ac:dyDescent="0.25">
      <c r="A63" s="16">
        <f>B61</f>
        <v>0.72579487571428569</v>
      </c>
      <c r="B63" s="16">
        <f>D31</f>
        <v>0.96306525428571432</v>
      </c>
    </row>
    <row r="64" spans="1:10" x14ac:dyDescent="0.25">
      <c r="A64" s="16">
        <f>H31</f>
        <v>0.5</v>
      </c>
      <c r="B64" s="16">
        <f>A64</f>
        <v>0.5</v>
      </c>
    </row>
    <row r="65" spans="1:18" x14ac:dyDescent="0.25">
      <c r="A65" s="16">
        <f>B63</f>
        <v>0.96306525428571432</v>
      </c>
      <c r="B65" s="16">
        <f>D32</f>
        <v>1.2003356328571428</v>
      </c>
    </row>
    <row r="66" spans="1:18" x14ac:dyDescent="0.25">
      <c r="A66" s="16">
        <f>H32</f>
        <v>0.74</v>
      </c>
      <c r="B66" s="16">
        <f>A66</f>
        <v>0.74</v>
      </c>
    </row>
    <row r="67" spans="1:18" x14ac:dyDescent="0.25">
      <c r="A67" s="16">
        <f>B65</f>
        <v>1.2003356328571428</v>
      </c>
      <c r="B67" s="16">
        <f>D33</f>
        <v>1.4376060114285714</v>
      </c>
    </row>
    <row r="68" spans="1:18" x14ac:dyDescent="0.25">
      <c r="A68" s="16">
        <f>H33</f>
        <v>0.94</v>
      </c>
      <c r="B68" s="16">
        <f>A68</f>
        <v>0.94</v>
      </c>
    </row>
    <row r="69" spans="1:18" x14ac:dyDescent="0.25">
      <c r="A69" s="16">
        <f>B67</f>
        <v>1.4376060114285714</v>
      </c>
      <c r="B69" s="16">
        <f>D34</f>
        <v>1.6748763899999999</v>
      </c>
    </row>
    <row r="70" spans="1:18" x14ac:dyDescent="0.25">
      <c r="A70" s="16">
        <f>H34</f>
        <v>0.98</v>
      </c>
      <c r="B70" s="16">
        <f>A70</f>
        <v>0.98</v>
      </c>
    </row>
    <row r="71" spans="1:18" x14ac:dyDescent="0.25">
      <c r="A71" s="16">
        <f>B69</f>
        <v>1.6748763899999999</v>
      </c>
      <c r="B71" s="16">
        <f>D35</f>
        <v>1.9121467685714284</v>
      </c>
      <c r="D71" s="11">
        <f>A57</f>
        <v>1.3983739999999995E-2</v>
      </c>
      <c r="E71" s="11">
        <f>A59</f>
        <v>0.25125411857142854</v>
      </c>
      <c r="F71" s="11">
        <f>A61</f>
        <v>0.48852449714285712</v>
      </c>
      <c r="G71" s="11">
        <f>A63</f>
        <v>0.72579487571428569</v>
      </c>
      <c r="H71" s="11">
        <f>A65</f>
        <v>0.96306525428571432</v>
      </c>
      <c r="I71" s="11">
        <f>A67</f>
        <v>1.2003356328571428</v>
      </c>
      <c r="J71" s="11">
        <f>A69</f>
        <v>1.4376060114285714</v>
      </c>
      <c r="K71" s="11">
        <f>A71</f>
        <v>1.6748763899999999</v>
      </c>
    </row>
    <row r="72" spans="1:18" x14ac:dyDescent="0.25">
      <c r="A72" s="16">
        <f>H35</f>
        <v>1</v>
      </c>
      <c r="B72" s="16">
        <f>A72</f>
        <v>1</v>
      </c>
      <c r="D72" s="11">
        <f>A58</f>
        <v>0.01</v>
      </c>
      <c r="E72" s="11">
        <f>A60</f>
        <v>0.05</v>
      </c>
      <c r="F72" s="11">
        <f>A62</f>
        <v>0.24</v>
      </c>
      <c r="G72" s="11">
        <f>A64</f>
        <v>0.5</v>
      </c>
      <c r="H72" s="11">
        <f>A66</f>
        <v>0.74</v>
      </c>
      <c r="I72" s="11">
        <f>A68</f>
        <v>0.94</v>
      </c>
      <c r="J72" s="11">
        <f>A70</f>
        <v>0.98</v>
      </c>
      <c r="K72" s="11">
        <f>A72</f>
        <v>1</v>
      </c>
    </row>
    <row r="74" spans="1:18" x14ac:dyDescent="0.25">
      <c r="C74" s="59" t="s">
        <v>22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</row>
    <row r="75" spans="1:18" x14ac:dyDescent="0.25">
      <c r="C75" s="11">
        <f>A57</f>
        <v>1.3983739999999995E-2</v>
      </c>
      <c r="D75" s="11">
        <f>A59</f>
        <v>0.25125411857142854</v>
      </c>
      <c r="E75" s="11">
        <f>D75</f>
        <v>0.25125411857142854</v>
      </c>
      <c r="F75" s="11">
        <f>A61</f>
        <v>0.48852449714285712</v>
      </c>
      <c r="G75" s="11">
        <f>F75</f>
        <v>0.48852449714285712</v>
      </c>
      <c r="H75" s="11">
        <f>A63</f>
        <v>0.72579487571428569</v>
      </c>
      <c r="I75" s="11">
        <f>H75</f>
        <v>0.72579487571428569</v>
      </c>
      <c r="J75" s="11">
        <f>A65</f>
        <v>0.96306525428571432</v>
      </c>
      <c r="K75" s="11">
        <f>J75</f>
        <v>0.96306525428571432</v>
      </c>
      <c r="L75" s="11">
        <f>A67</f>
        <v>1.2003356328571428</v>
      </c>
      <c r="M75" s="11">
        <f>L75</f>
        <v>1.2003356328571428</v>
      </c>
      <c r="N75" s="11">
        <f>A69</f>
        <v>1.4376060114285714</v>
      </c>
      <c r="O75" s="11">
        <f>N75</f>
        <v>1.4376060114285714</v>
      </c>
      <c r="P75" s="11">
        <f>A71</f>
        <v>1.6748763899999999</v>
      </c>
      <c r="Q75" s="11">
        <f>P75</f>
        <v>1.6748763899999999</v>
      </c>
      <c r="R75" s="11">
        <f>B71</f>
        <v>1.9121467685714284</v>
      </c>
    </row>
    <row r="76" spans="1:18" x14ac:dyDescent="0.25">
      <c r="C76" s="11">
        <f>J28</f>
        <v>1.4285714285714286E-3</v>
      </c>
      <c r="D76" s="11">
        <f>J28</f>
        <v>1.4285714285714286E-3</v>
      </c>
      <c r="E76" s="11">
        <f>J29</f>
        <v>5.7142857142857143E-3</v>
      </c>
      <c r="F76" s="11">
        <f>E76</f>
        <v>5.7142857142857143E-3</v>
      </c>
      <c r="G76" s="11">
        <f>J30</f>
        <v>2.7142857142857142E-2</v>
      </c>
      <c r="H76" s="11">
        <f>G76</f>
        <v>2.7142857142857142E-2</v>
      </c>
      <c r="I76" s="11">
        <f>J31</f>
        <v>3.7142857142857144E-2</v>
      </c>
      <c r="J76" s="11">
        <f>I76</f>
        <v>3.7142857142857144E-2</v>
      </c>
      <c r="K76" s="11">
        <f>J32</f>
        <v>3.4285714285714287E-2</v>
      </c>
      <c r="L76" s="11">
        <f>K76</f>
        <v>3.4285714285714287E-2</v>
      </c>
      <c r="M76" s="11">
        <f>J33</f>
        <v>2.8571428571428571E-2</v>
      </c>
      <c r="N76" s="11">
        <f>M76</f>
        <v>2.8571428571428571E-2</v>
      </c>
      <c r="O76" s="11">
        <f>J34</f>
        <v>5.7142857142857143E-3</v>
      </c>
      <c r="P76" s="11">
        <f>O76</f>
        <v>5.7142857142857143E-3</v>
      </c>
      <c r="Q76" s="11">
        <f>J35</f>
        <v>2.8571428571428571E-3</v>
      </c>
      <c r="R76" s="11">
        <f>Q76</f>
        <v>2.8571428571428571E-3</v>
      </c>
    </row>
  </sheetData>
  <sortState ref="A1:A100">
    <sortCondition ref="A1:A100"/>
  </sortState>
  <mergeCells count="8">
    <mergeCell ref="I41:J41"/>
    <mergeCell ref="A56:B56"/>
    <mergeCell ref="C74:R74"/>
    <mergeCell ref="E24:F24"/>
    <mergeCell ref="E26:F26"/>
    <mergeCell ref="C27:D27"/>
    <mergeCell ref="C36:D36"/>
    <mergeCell ref="A37:Y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58" workbookViewId="0">
      <selection activeCell="P73" sqref="P73"/>
    </sheetView>
  </sheetViews>
  <sheetFormatPr defaultRowHeight="15" x14ac:dyDescent="0.25"/>
  <cols>
    <col min="9" max="9" width="10.5703125" customWidth="1"/>
  </cols>
  <sheetData>
    <row r="1" spans="1:6" x14ac:dyDescent="0.25">
      <c r="A1" s="10">
        <v>2</v>
      </c>
      <c r="B1" s="10">
        <v>3</v>
      </c>
      <c r="C1" s="10">
        <v>4</v>
      </c>
      <c r="D1" s="10">
        <v>5</v>
      </c>
    </row>
    <row r="2" spans="1:6" x14ac:dyDescent="0.25">
      <c r="A2" s="10">
        <v>2</v>
      </c>
      <c r="B2" s="10">
        <v>3</v>
      </c>
      <c r="C2" s="10">
        <v>4</v>
      </c>
      <c r="D2" s="10">
        <v>5</v>
      </c>
    </row>
    <row r="3" spans="1:6" x14ac:dyDescent="0.25">
      <c r="A3" s="10">
        <v>2</v>
      </c>
      <c r="B3" s="10">
        <v>3</v>
      </c>
      <c r="C3" s="10">
        <v>4</v>
      </c>
      <c r="D3" s="10">
        <v>5</v>
      </c>
    </row>
    <row r="4" spans="1:6" x14ac:dyDescent="0.25">
      <c r="A4" s="10">
        <v>2</v>
      </c>
      <c r="B4" s="10">
        <v>3</v>
      </c>
      <c r="C4" s="10">
        <v>4</v>
      </c>
      <c r="D4" s="10">
        <v>5</v>
      </c>
    </row>
    <row r="5" spans="1:6" x14ac:dyDescent="0.25">
      <c r="A5" s="10">
        <v>2</v>
      </c>
      <c r="B5" s="10">
        <v>3</v>
      </c>
      <c r="C5" s="10">
        <v>4</v>
      </c>
      <c r="D5" s="10"/>
    </row>
    <row r="6" spans="1:6" x14ac:dyDescent="0.25">
      <c r="A6" s="10">
        <v>2</v>
      </c>
      <c r="B6" s="10">
        <v>3</v>
      </c>
      <c r="C6" s="10">
        <v>4</v>
      </c>
      <c r="D6" s="10"/>
    </row>
    <row r="7" spans="1:6" x14ac:dyDescent="0.25">
      <c r="A7" s="10"/>
      <c r="B7" s="10">
        <v>3</v>
      </c>
      <c r="C7" s="10">
        <v>4</v>
      </c>
      <c r="D7" s="10"/>
    </row>
    <row r="8" spans="1:6" x14ac:dyDescent="0.25">
      <c r="A8" s="10"/>
      <c r="B8" s="10">
        <v>3</v>
      </c>
      <c r="C8" s="10">
        <v>4</v>
      </c>
      <c r="D8" s="10"/>
    </row>
    <row r="9" spans="1:6" x14ac:dyDescent="0.25">
      <c r="A9" s="10"/>
      <c r="B9" s="10">
        <v>3</v>
      </c>
      <c r="C9" s="10">
        <v>4</v>
      </c>
      <c r="D9" s="10"/>
    </row>
    <row r="10" spans="1:6" x14ac:dyDescent="0.25">
      <c r="A10" s="10"/>
      <c r="B10" s="10">
        <v>3</v>
      </c>
      <c r="C10" s="10"/>
      <c r="D10" s="10"/>
    </row>
    <row r="11" spans="1:6" x14ac:dyDescent="0.25">
      <c r="A11" s="10"/>
      <c r="B11" s="10">
        <v>3</v>
      </c>
      <c r="C11" s="10"/>
      <c r="D11" s="10"/>
    </row>
    <row r="12" spans="1:6" x14ac:dyDescent="0.25">
      <c r="C12" s="12" t="s">
        <v>0</v>
      </c>
      <c r="D12" s="14">
        <v>2</v>
      </c>
    </row>
    <row r="13" spans="1:6" x14ac:dyDescent="0.25">
      <c r="C13" s="26" t="s">
        <v>1</v>
      </c>
      <c r="D13" s="34">
        <v>5</v>
      </c>
    </row>
    <row r="14" spans="1:6" ht="15.75" x14ac:dyDescent="0.25">
      <c r="C14" s="30" t="s">
        <v>2</v>
      </c>
      <c r="D14" s="36">
        <f>D13-D12</f>
        <v>3</v>
      </c>
      <c r="E14" s="55" t="s">
        <v>19</v>
      </c>
      <c r="F14" s="56"/>
    </row>
    <row r="15" spans="1:6" x14ac:dyDescent="0.25">
      <c r="C15" s="28" t="s">
        <v>3</v>
      </c>
      <c r="D15" s="35">
        <f>1+3.322*LOG(30, 10)</f>
        <v>5.9069968081787181</v>
      </c>
      <c r="E15" s="35">
        <v>6</v>
      </c>
    </row>
    <row r="16" spans="1:6" ht="15.75" x14ac:dyDescent="0.25">
      <c r="C16" s="32" t="s">
        <v>4</v>
      </c>
      <c r="D16" s="37">
        <f>D14/E15</f>
        <v>0.5</v>
      </c>
      <c r="E16" s="44" t="s">
        <v>20</v>
      </c>
      <c r="F16" s="45"/>
    </row>
    <row r="17" spans="1:25" ht="17.25" x14ac:dyDescent="0.3">
      <c r="C17" s="59" t="s">
        <v>5</v>
      </c>
      <c r="D17" s="59"/>
      <c r="F17" s="8" t="s">
        <v>7</v>
      </c>
      <c r="G17" s="8" t="s">
        <v>8</v>
      </c>
      <c r="H17" s="8" t="s">
        <v>9</v>
      </c>
      <c r="I17" s="8" t="s">
        <v>11</v>
      </c>
      <c r="J17" s="61" t="s">
        <v>21</v>
      </c>
    </row>
    <row r="18" spans="1:25" x14ac:dyDescent="0.25">
      <c r="C18" s="11">
        <v>1.9</v>
      </c>
      <c r="D18" s="11">
        <f>C18+$D$16</f>
        <v>2.4</v>
      </c>
      <c r="E18" s="10"/>
      <c r="F18" s="11">
        <v>6</v>
      </c>
      <c r="G18" s="11">
        <f>F18/$F$25</f>
        <v>0.2</v>
      </c>
      <c r="H18" s="11">
        <f>G18</f>
        <v>0.2</v>
      </c>
      <c r="I18" s="11">
        <f>(D18+C18)/2</f>
        <v>2.15</v>
      </c>
      <c r="J18" s="14">
        <f>F18/($E$15*$F$25)</f>
        <v>3.3333333333333333E-2</v>
      </c>
    </row>
    <row r="19" spans="1:25" x14ac:dyDescent="0.25">
      <c r="C19" s="11">
        <f>D18</f>
        <v>2.4</v>
      </c>
      <c r="D19" s="11">
        <f>C19+$D$16</f>
        <v>2.9</v>
      </c>
      <c r="E19" s="10"/>
      <c r="F19" s="11">
        <v>0</v>
      </c>
      <c r="G19" s="11">
        <f t="shared" ref="G19:G24" si="0">F19/$F$25</f>
        <v>0</v>
      </c>
      <c r="H19" s="11">
        <f>G19+H18</f>
        <v>0.2</v>
      </c>
      <c r="I19" s="11">
        <f t="shared" ref="I19:I24" si="1">(D19+C19)/2</f>
        <v>2.65</v>
      </c>
      <c r="J19" s="14">
        <f t="shared" ref="J19:J24" si="2">F19/($E$15*$F$25)</f>
        <v>0</v>
      </c>
    </row>
    <row r="20" spans="1:25" x14ac:dyDescent="0.25">
      <c r="C20" s="11">
        <f t="shared" ref="C20:C23" si="3">D19</f>
        <v>2.9</v>
      </c>
      <c r="D20" s="11">
        <f t="shared" ref="D20:D23" si="4">C20+$D$16</f>
        <v>3.4</v>
      </c>
      <c r="E20" s="10"/>
      <c r="F20" s="11">
        <v>11</v>
      </c>
      <c r="G20" s="11">
        <f t="shared" si="0"/>
        <v>0.36666666666666664</v>
      </c>
      <c r="H20" s="11">
        <f t="shared" ref="H20:H24" si="5">G20+H19</f>
        <v>0.56666666666666665</v>
      </c>
      <c r="I20" s="11">
        <f t="shared" si="1"/>
        <v>3.15</v>
      </c>
      <c r="J20" s="14">
        <f t="shared" si="2"/>
        <v>6.1111111111111109E-2</v>
      </c>
    </row>
    <row r="21" spans="1:25" x14ac:dyDescent="0.25">
      <c r="C21" s="11">
        <f t="shared" si="3"/>
        <v>3.4</v>
      </c>
      <c r="D21" s="11">
        <f t="shared" si="4"/>
        <v>3.9</v>
      </c>
      <c r="E21" s="10"/>
      <c r="F21" s="11">
        <v>0</v>
      </c>
      <c r="G21" s="11">
        <f t="shared" si="0"/>
        <v>0</v>
      </c>
      <c r="H21" s="11">
        <f t="shared" si="5"/>
        <v>0.56666666666666665</v>
      </c>
      <c r="I21" s="11">
        <f t="shared" si="1"/>
        <v>3.65</v>
      </c>
      <c r="J21" s="14">
        <f t="shared" si="2"/>
        <v>0</v>
      </c>
    </row>
    <row r="22" spans="1:25" x14ac:dyDescent="0.25">
      <c r="C22" s="11">
        <f t="shared" si="3"/>
        <v>3.9</v>
      </c>
      <c r="D22" s="11">
        <f t="shared" si="4"/>
        <v>4.4000000000000004</v>
      </c>
      <c r="E22" s="10"/>
      <c r="F22" s="11">
        <v>9</v>
      </c>
      <c r="G22" s="11">
        <f t="shared" si="0"/>
        <v>0.3</v>
      </c>
      <c r="H22" s="11">
        <f t="shared" si="5"/>
        <v>0.8666666666666667</v>
      </c>
      <c r="I22" s="11">
        <f t="shared" si="1"/>
        <v>4.1500000000000004</v>
      </c>
      <c r="J22" s="14">
        <f t="shared" si="2"/>
        <v>0.05</v>
      </c>
    </row>
    <row r="23" spans="1:25" x14ac:dyDescent="0.25">
      <c r="C23" s="11">
        <f t="shared" si="3"/>
        <v>4.4000000000000004</v>
      </c>
      <c r="D23" s="11">
        <f t="shared" si="4"/>
        <v>4.9000000000000004</v>
      </c>
      <c r="E23" s="10"/>
      <c r="F23" s="11">
        <v>0</v>
      </c>
      <c r="G23" s="11">
        <f t="shared" si="0"/>
        <v>0</v>
      </c>
      <c r="H23" s="11">
        <f t="shared" si="5"/>
        <v>0.8666666666666667</v>
      </c>
      <c r="I23" s="11">
        <f t="shared" si="1"/>
        <v>4.6500000000000004</v>
      </c>
      <c r="J23" s="14">
        <f t="shared" si="2"/>
        <v>0</v>
      </c>
    </row>
    <row r="24" spans="1:25" x14ac:dyDescent="0.25">
      <c r="C24" s="11">
        <f>D23</f>
        <v>4.9000000000000004</v>
      </c>
      <c r="D24" s="11">
        <f>C24+$D$16</f>
        <v>5.4</v>
      </c>
      <c r="E24" s="10"/>
      <c r="F24" s="11">
        <v>4</v>
      </c>
      <c r="G24" s="11">
        <f t="shared" si="0"/>
        <v>0.13333333333333333</v>
      </c>
      <c r="H24" s="11">
        <f t="shared" si="5"/>
        <v>1</v>
      </c>
      <c r="I24" s="11">
        <f t="shared" si="1"/>
        <v>5.15</v>
      </c>
      <c r="J24" s="14">
        <f t="shared" si="2"/>
        <v>2.2222222222222223E-2</v>
      </c>
    </row>
    <row r="25" spans="1:25" x14ac:dyDescent="0.25">
      <c r="C25" s="53" t="s">
        <v>6</v>
      </c>
      <c r="D25" s="54"/>
      <c r="F25" s="11">
        <f>SUM(F18:F24)</f>
        <v>30</v>
      </c>
      <c r="G25" s="20"/>
      <c r="H25" s="21"/>
      <c r="I25" s="21"/>
    </row>
    <row r="26" spans="1:25" ht="15.75" x14ac:dyDescent="0.25">
      <c r="A26" s="46" t="s">
        <v>10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22"/>
      <c r="X26" s="23"/>
      <c r="Y26" s="23"/>
    </row>
    <row r="27" spans="1:25" x14ac:dyDescent="0.25">
      <c r="A27" s="11">
        <f>C18</f>
        <v>1.9</v>
      </c>
      <c r="B27" s="11">
        <f>C18</f>
        <v>1.9</v>
      </c>
      <c r="C27" s="11">
        <f>D18</f>
        <v>2.4</v>
      </c>
      <c r="D27" s="11">
        <f>D18</f>
        <v>2.4</v>
      </c>
      <c r="E27" s="11">
        <f>D18</f>
        <v>2.4</v>
      </c>
      <c r="F27" s="11">
        <f>C20</f>
        <v>2.9</v>
      </c>
      <c r="G27" s="11">
        <f>C20</f>
        <v>2.9</v>
      </c>
      <c r="H27" s="11">
        <f>C20</f>
        <v>2.9</v>
      </c>
      <c r="I27" s="11">
        <f>C21</f>
        <v>3.4</v>
      </c>
      <c r="J27" s="11">
        <f>C21</f>
        <v>3.4</v>
      </c>
      <c r="K27" s="11">
        <f>C21</f>
        <v>3.4</v>
      </c>
      <c r="L27" s="11">
        <f>C22</f>
        <v>3.9</v>
      </c>
      <c r="M27" s="11">
        <f>C22</f>
        <v>3.9</v>
      </c>
      <c r="N27" s="11">
        <f>C22</f>
        <v>3.9</v>
      </c>
      <c r="O27" s="11">
        <f>C23</f>
        <v>4.4000000000000004</v>
      </c>
      <c r="P27" s="11">
        <f>C23</f>
        <v>4.4000000000000004</v>
      </c>
      <c r="Q27" s="11">
        <f>C23</f>
        <v>4.4000000000000004</v>
      </c>
      <c r="R27" s="11">
        <f>C24</f>
        <v>4.9000000000000004</v>
      </c>
      <c r="S27" s="11">
        <f>C24</f>
        <v>4.9000000000000004</v>
      </c>
      <c r="T27" s="11">
        <f>C24</f>
        <v>4.9000000000000004</v>
      </c>
      <c r="U27" s="11">
        <f>D24</f>
        <v>5.4</v>
      </c>
      <c r="V27" s="11">
        <f>D24</f>
        <v>5.4</v>
      </c>
    </row>
    <row r="28" spans="1:25" x14ac:dyDescent="0.25">
      <c r="A28" s="11">
        <v>0</v>
      </c>
      <c r="B28" s="11">
        <v>6</v>
      </c>
      <c r="C28" s="11">
        <v>6</v>
      </c>
      <c r="D28" s="11">
        <v>0</v>
      </c>
      <c r="E28" s="11">
        <v>0</v>
      </c>
      <c r="F28" s="11">
        <v>0</v>
      </c>
      <c r="G28" s="11">
        <v>0</v>
      </c>
      <c r="H28" s="11">
        <v>11</v>
      </c>
      <c r="I28" s="11">
        <v>11</v>
      </c>
      <c r="J28" s="11">
        <v>0</v>
      </c>
      <c r="K28" s="11">
        <v>0</v>
      </c>
      <c r="L28" s="11">
        <v>0</v>
      </c>
      <c r="M28" s="11">
        <v>0</v>
      </c>
      <c r="N28" s="11">
        <v>9</v>
      </c>
      <c r="O28" s="11">
        <v>9</v>
      </c>
      <c r="P28" s="11">
        <v>0</v>
      </c>
      <c r="Q28" s="11">
        <v>0</v>
      </c>
      <c r="R28" s="11">
        <v>0</v>
      </c>
      <c r="S28" s="11">
        <v>0</v>
      </c>
      <c r="T28" s="11">
        <v>4</v>
      </c>
      <c r="U28" s="11">
        <v>4</v>
      </c>
      <c r="V28" s="11">
        <v>0</v>
      </c>
    </row>
    <row r="30" spans="1:25" x14ac:dyDescent="0.25">
      <c r="J30" s="59" t="s">
        <v>12</v>
      </c>
      <c r="K30" s="59"/>
    </row>
    <row r="31" spans="1:25" x14ac:dyDescent="0.25">
      <c r="J31" s="14">
        <f>C18</f>
        <v>1.9</v>
      </c>
      <c r="K31" s="14">
        <v>0</v>
      </c>
    </row>
    <row r="32" spans="1:25" x14ac:dyDescent="0.25">
      <c r="J32" s="14">
        <f t="shared" ref="J32:J38" si="6">D18</f>
        <v>2.4</v>
      </c>
      <c r="K32" s="14">
        <f t="shared" ref="K32:K38" si="7">H18</f>
        <v>0.2</v>
      </c>
    </row>
    <row r="33" spans="1:11" x14ac:dyDescent="0.25">
      <c r="J33" s="14">
        <f t="shared" si="6"/>
        <v>2.9</v>
      </c>
      <c r="K33" s="14">
        <f t="shared" si="7"/>
        <v>0.2</v>
      </c>
    </row>
    <row r="34" spans="1:11" x14ac:dyDescent="0.25">
      <c r="J34" s="14">
        <f t="shared" si="6"/>
        <v>3.4</v>
      </c>
      <c r="K34" s="14">
        <f t="shared" si="7"/>
        <v>0.56666666666666665</v>
      </c>
    </row>
    <row r="35" spans="1:11" x14ac:dyDescent="0.25">
      <c r="J35" s="14">
        <f t="shared" si="6"/>
        <v>3.9</v>
      </c>
      <c r="K35" s="14">
        <f t="shared" si="7"/>
        <v>0.56666666666666665</v>
      </c>
    </row>
    <row r="36" spans="1:11" x14ac:dyDescent="0.25">
      <c r="J36" s="14">
        <f t="shared" si="6"/>
        <v>4.4000000000000004</v>
      </c>
      <c r="K36" s="14">
        <f t="shared" si="7"/>
        <v>0.8666666666666667</v>
      </c>
    </row>
    <row r="37" spans="1:11" x14ac:dyDescent="0.25">
      <c r="J37" s="14">
        <f t="shared" si="6"/>
        <v>4.9000000000000004</v>
      </c>
      <c r="K37" s="14">
        <f t="shared" si="7"/>
        <v>0.8666666666666667</v>
      </c>
    </row>
    <row r="38" spans="1:11" x14ac:dyDescent="0.25">
      <c r="J38" s="14">
        <f t="shared" si="6"/>
        <v>5.4</v>
      </c>
      <c r="K38" s="14">
        <f t="shared" si="7"/>
        <v>1</v>
      </c>
    </row>
    <row r="45" spans="1:11" x14ac:dyDescent="0.25">
      <c r="A45" s="53" t="s">
        <v>18</v>
      </c>
      <c r="B45" s="54"/>
    </row>
    <row r="46" spans="1:11" x14ac:dyDescent="0.25">
      <c r="A46" s="11">
        <f>C18</f>
        <v>1.9</v>
      </c>
      <c r="B46" s="11">
        <f>D18</f>
        <v>2.4</v>
      </c>
    </row>
    <row r="47" spans="1:11" x14ac:dyDescent="0.25">
      <c r="A47" s="11">
        <f>H18</f>
        <v>0.2</v>
      </c>
      <c r="B47" s="11">
        <f>A47</f>
        <v>0.2</v>
      </c>
    </row>
    <row r="48" spans="1:11" x14ac:dyDescent="0.25">
      <c r="A48" s="11">
        <f>B46</f>
        <v>2.4</v>
      </c>
      <c r="B48" s="11">
        <f>D19</f>
        <v>2.9</v>
      </c>
    </row>
    <row r="49" spans="1:18" x14ac:dyDescent="0.25">
      <c r="A49" s="11">
        <f>H19</f>
        <v>0.2</v>
      </c>
      <c r="B49" s="11">
        <f>A49</f>
        <v>0.2</v>
      </c>
    </row>
    <row r="50" spans="1:18" x14ac:dyDescent="0.25">
      <c r="A50" s="11">
        <f>B48</f>
        <v>2.9</v>
      </c>
      <c r="B50" s="11">
        <f>D20</f>
        <v>3.4</v>
      </c>
    </row>
    <row r="51" spans="1:18" x14ac:dyDescent="0.25">
      <c r="A51" s="11">
        <f>H20</f>
        <v>0.56666666666666665</v>
      </c>
      <c r="B51" s="11">
        <f>A51</f>
        <v>0.56666666666666665</v>
      </c>
    </row>
    <row r="52" spans="1:18" x14ac:dyDescent="0.25">
      <c r="A52" s="11">
        <f>B50</f>
        <v>3.4</v>
      </c>
      <c r="B52" s="11">
        <f>D21</f>
        <v>3.9</v>
      </c>
    </row>
    <row r="53" spans="1:18" x14ac:dyDescent="0.25">
      <c r="A53" s="11">
        <f>H21</f>
        <v>0.56666666666666665</v>
      </c>
      <c r="B53" s="11">
        <f>A53</f>
        <v>0.56666666666666665</v>
      </c>
    </row>
    <row r="54" spans="1:18" x14ac:dyDescent="0.25">
      <c r="A54" s="11">
        <f>B52</f>
        <v>3.9</v>
      </c>
      <c r="B54" s="11">
        <f>D22</f>
        <v>4.4000000000000004</v>
      </c>
    </row>
    <row r="55" spans="1:18" x14ac:dyDescent="0.25">
      <c r="A55" s="11">
        <f>H22</f>
        <v>0.8666666666666667</v>
      </c>
      <c r="B55" s="11">
        <f>A55</f>
        <v>0.8666666666666667</v>
      </c>
    </row>
    <row r="56" spans="1:18" x14ac:dyDescent="0.25">
      <c r="A56" s="11">
        <f>B54</f>
        <v>4.4000000000000004</v>
      </c>
      <c r="B56" s="11">
        <f>D23</f>
        <v>4.9000000000000004</v>
      </c>
    </row>
    <row r="57" spans="1:18" x14ac:dyDescent="0.25">
      <c r="A57" s="11">
        <f>H23</f>
        <v>0.8666666666666667</v>
      </c>
      <c r="B57" s="11">
        <f>A57</f>
        <v>0.8666666666666667</v>
      </c>
    </row>
    <row r="58" spans="1:18" x14ac:dyDescent="0.25">
      <c r="A58" s="11">
        <f>B56</f>
        <v>4.9000000000000004</v>
      </c>
      <c r="B58" s="11">
        <f>D24</f>
        <v>5.4</v>
      </c>
    </row>
    <row r="59" spans="1:18" x14ac:dyDescent="0.25">
      <c r="A59" s="11">
        <f>H24</f>
        <v>1</v>
      </c>
      <c r="B59" s="11">
        <f>A59</f>
        <v>1</v>
      </c>
    </row>
    <row r="60" spans="1:18" x14ac:dyDescent="0.25">
      <c r="D60" s="14">
        <f>A46</f>
        <v>1.9</v>
      </c>
      <c r="E60" s="14">
        <f>A48</f>
        <v>2.4</v>
      </c>
      <c r="F60" s="14">
        <f>A50</f>
        <v>2.9</v>
      </c>
      <c r="G60" s="14">
        <f>A52</f>
        <v>3.4</v>
      </c>
      <c r="H60" s="14">
        <f>A54</f>
        <v>3.9</v>
      </c>
      <c r="I60" s="14">
        <f>A56</f>
        <v>4.4000000000000004</v>
      </c>
      <c r="J60" s="14">
        <f>A58</f>
        <v>4.9000000000000004</v>
      </c>
    </row>
    <row r="61" spans="1:18" x14ac:dyDescent="0.25">
      <c r="D61" s="14">
        <f>A47</f>
        <v>0.2</v>
      </c>
      <c r="E61" s="14">
        <f>A49</f>
        <v>0.2</v>
      </c>
      <c r="F61" s="14">
        <f>A51</f>
        <v>0.56666666666666665</v>
      </c>
      <c r="G61" s="14">
        <f>A53</f>
        <v>0.56666666666666665</v>
      </c>
      <c r="H61" s="14">
        <f>A55</f>
        <v>0.8666666666666667</v>
      </c>
      <c r="I61" s="14">
        <f>A57</f>
        <v>0.8666666666666667</v>
      </c>
      <c r="J61" s="14">
        <f>A59</f>
        <v>1</v>
      </c>
    </row>
    <row r="63" spans="1:18" x14ac:dyDescent="0.25">
      <c r="C63" s="53" t="s">
        <v>22</v>
      </c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54"/>
      <c r="Q63" s="65"/>
      <c r="R63" s="66"/>
    </row>
    <row r="64" spans="1:18" x14ac:dyDescent="0.25">
      <c r="C64" s="11">
        <f>C18</f>
        <v>1.9</v>
      </c>
      <c r="D64" s="11">
        <f>B46</f>
        <v>2.4</v>
      </c>
      <c r="E64" s="11">
        <f>D64</f>
        <v>2.4</v>
      </c>
      <c r="F64" s="11">
        <f>B48</f>
        <v>2.9</v>
      </c>
      <c r="G64" s="11">
        <f>F64</f>
        <v>2.9</v>
      </c>
      <c r="H64" s="11">
        <f>B50</f>
        <v>3.4</v>
      </c>
      <c r="I64" s="11">
        <f>H64</f>
        <v>3.4</v>
      </c>
      <c r="J64" s="11">
        <f>B52</f>
        <v>3.9</v>
      </c>
      <c r="K64" s="11">
        <f>J64</f>
        <v>3.9</v>
      </c>
      <c r="L64" s="11">
        <f>B54</f>
        <v>4.4000000000000004</v>
      </c>
      <c r="M64" s="11">
        <f>L64</f>
        <v>4.4000000000000004</v>
      </c>
      <c r="N64" s="11">
        <f>B56</f>
        <v>4.9000000000000004</v>
      </c>
      <c r="O64" s="11">
        <f>N64</f>
        <v>4.9000000000000004</v>
      </c>
      <c r="P64" s="11">
        <f>B58</f>
        <v>5.4</v>
      </c>
    </row>
    <row r="65" spans="3:16" x14ac:dyDescent="0.25">
      <c r="C65" s="11">
        <f>J18</f>
        <v>3.3333333333333333E-2</v>
      </c>
      <c r="D65" s="11">
        <f>C65</f>
        <v>3.3333333333333333E-2</v>
      </c>
      <c r="E65" s="11">
        <f>J19</f>
        <v>0</v>
      </c>
      <c r="F65" s="11">
        <f>E65</f>
        <v>0</v>
      </c>
      <c r="G65" s="11">
        <f>J20</f>
        <v>6.1111111111111109E-2</v>
      </c>
      <c r="H65" s="11">
        <f>G65</f>
        <v>6.1111111111111109E-2</v>
      </c>
      <c r="I65" s="11">
        <f>J21</f>
        <v>0</v>
      </c>
      <c r="J65" s="11">
        <f>I65</f>
        <v>0</v>
      </c>
      <c r="K65" s="11">
        <f>J22</f>
        <v>0.05</v>
      </c>
      <c r="L65" s="11">
        <f>K65</f>
        <v>0.05</v>
      </c>
      <c r="M65" s="11">
        <f>J23</f>
        <v>0</v>
      </c>
      <c r="N65" s="11">
        <f>M65</f>
        <v>0</v>
      </c>
      <c r="O65" s="11">
        <f>J24</f>
        <v>2.2222222222222223E-2</v>
      </c>
      <c r="P65" s="11">
        <f>O65</f>
        <v>2.2222222222222223E-2</v>
      </c>
    </row>
  </sheetData>
  <sortState ref="A1:A30">
    <sortCondition ref="A1:A30"/>
  </sortState>
  <mergeCells count="8">
    <mergeCell ref="C63:P63"/>
    <mergeCell ref="E14:F14"/>
    <mergeCell ref="E16:F16"/>
    <mergeCell ref="A45:B45"/>
    <mergeCell ref="C17:D17"/>
    <mergeCell ref="C25:D25"/>
    <mergeCell ref="A26:V26"/>
    <mergeCell ref="J30:K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A62" workbookViewId="0">
      <selection activeCell="O78" sqref="O78"/>
    </sheetView>
  </sheetViews>
  <sheetFormatPr defaultRowHeight="15" x14ac:dyDescent="0.25"/>
  <cols>
    <col min="9" max="9" width="10.7109375" customWidth="1"/>
  </cols>
  <sheetData>
    <row r="1" spans="1:7" x14ac:dyDescent="0.25">
      <c r="A1">
        <v>10</v>
      </c>
      <c r="B1">
        <v>12</v>
      </c>
      <c r="C1">
        <v>13</v>
      </c>
      <c r="D1">
        <v>15</v>
      </c>
      <c r="E1">
        <v>17</v>
      </c>
      <c r="F1">
        <v>18</v>
      </c>
      <c r="G1">
        <v>20</v>
      </c>
    </row>
    <row r="2" spans="1:7" x14ac:dyDescent="0.25">
      <c r="A2">
        <v>11</v>
      </c>
      <c r="B2">
        <v>12</v>
      </c>
      <c r="C2">
        <v>13</v>
      </c>
      <c r="D2">
        <v>15</v>
      </c>
      <c r="E2">
        <v>17</v>
      </c>
      <c r="F2">
        <v>19</v>
      </c>
      <c r="G2">
        <v>20</v>
      </c>
    </row>
    <row r="3" spans="1:7" x14ac:dyDescent="0.25">
      <c r="C3">
        <v>13</v>
      </c>
      <c r="D3">
        <v>15</v>
      </c>
      <c r="F3">
        <v>19</v>
      </c>
    </row>
    <row r="4" spans="1:7" x14ac:dyDescent="0.25">
      <c r="C4">
        <v>13</v>
      </c>
      <c r="D4">
        <v>15</v>
      </c>
    </row>
    <row r="5" spans="1:7" x14ac:dyDescent="0.25">
      <c r="C5">
        <v>14</v>
      </c>
      <c r="D5">
        <v>15</v>
      </c>
    </row>
    <row r="6" spans="1:7" x14ac:dyDescent="0.25">
      <c r="C6">
        <v>14</v>
      </c>
      <c r="D6">
        <v>15</v>
      </c>
    </row>
    <row r="7" spans="1:7" x14ac:dyDescent="0.25">
      <c r="C7">
        <v>14</v>
      </c>
      <c r="D7">
        <v>16</v>
      </c>
    </row>
    <row r="8" spans="1:7" x14ac:dyDescent="0.25">
      <c r="C8">
        <v>14</v>
      </c>
      <c r="D8">
        <v>16</v>
      </c>
    </row>
    <row r="9" spans="1:7" x14ac:dyDescent="0.25">
      <c r="D9">
        <v>16</v>
      </c>
    </row>
    <row r="10" spans="1:7" x14ac:dyDescent="0.25">
      <c r="D10">
        <v>16</v>
      </c>
    </row>
    <row r="11" spans="1:7" x14ac:dyDescent="0.25">
      <c r="D11">
        <v>16</v>
      </c>
    </row>
    <row r="12" spans="1:7" x14ac:dyDescent="0.25">
      <c r="C12" s="12" t="s">
        <v>0</v>
      </c>
      <c r="D12" s="11">
        <v>10</v>
      </c>
    </row>
    <row r="13" spans="1:7" x14ac:dyDescent="0.25">
      <c r="C13" s="26" t="s">
        <v>1</v>
      </c>
      <c r="D13" s="27">
        <v>20</v>
      </c>
    </row>
    <row r="14" spans="1:7" ht="15.75" x14ac:dyDescent="0.25">
      <c r="C14" s="30" t="s">
        <v>2</v>
      </c>
      <c r="D14" s="31">
        <f>D13-D12</f>
        <v>10</v>
      </c>
      <c r="E14" s="42" t="s">
        <v>19</v>
      </c>
      <c r="F14" s="43"/>
    </row>
    <row r="15" spans="1:7" x14ac:dyDescent="0.25">
      <c r="C15" s="28" t="s">
        <v>3</v>
      </c>
      <c r="D15" s="29">
        <f>1+3.322*LOG(30, 10)</f>
        <v>5.9069968081787181</v>
      </c>
      <c r="E15" s="29">
        <v>6</v>
      </c>
    </row>
    <row r="16" spans="1:7" ht="15.75" x14ac:dyDescent="0.25">
      <c r="C16" s="32" t="s">
        <v>4</v>
      </c>
      <c r="D16" s="33">
        <f>D14/E15</f>
        <v>1.6666666666666667</v>
      </c>
      <c r="E16" s="57" t="s">
        <v>20</v>
      </c>
      <c r="F16" s="58"/>
    </row>
    <row r="17" spans="1:22" ht="17.25" x14ac:dyDescent="0.3">
      <c r="C17" s="59" t="s">
        <v>5</v>
      </c>
      <c r="D17" s="59"/>
      <c r="F17" s="8" t="s">
        <v>7</v>
      </c>
      <c r="G17" s="8" t="s">
        <v>8</v>
      </c>
      <c r="H17" s="8" t="s">
        <v>9</v>
      </c>
      <c r="I17" s="8" t="s">
        <v>11</v>
      </c>
      <c r="J17" s="61" t="s">
        <v>21</v>
      </c>
    </row>
    <row r="18" spans="1:22" x14ac:dyDescent="0.25">
      <c r="C18" s="11">
        <v>9.5</v>
      </c>
      <c r="D18" s="11">
        <f>C18+$D$16</f>
        <v>11.166666666666666</v>
      </c>
      <c r="F18" s="11">
        <v>2</v>
      </c>
      <c r="G18" s="11">
        <f>F18/$F$25</f>
        <v>6.6666666666666666E-2</v>
      </c>
      <c r="H18" s="11">
        <f>G18</f>
        <v>6.6666666666666666E-2</v>
      </c>
      <c r="I18" s="11">
        <f>(C18+D18)/2</f>
        <v>10.333333333333332</v>
      </c>
      <c r="J18" s="14">
        <f>F18/($F$25*$E$15)</f>
        <v>1.1111111111111112E-2</v>
      </c>
    </row>
    <row r="19" spans="1:22" x14ac:dyDescent="0.25">
      <c r="C19" s="11">
        <f>D18</f>
        <v>11.166666666666666</v>
      </c>
      <c r="D19" s="11">
        <f>C19+$D$16</f>
        <v>12.833333333333332</v>
      </c>
      <c r="F19" s="11">
        <v>2</v>
      </c>
      <c r="G19" s="11">
        <f t="shared" ref="G19:G24" si="0">F19/$F$25</f>
        <v>6.6666666666666666E-2</v>
      </c>
      <c r="H19" s="11">
        <f>G19+H18</f>
        <v>0.13333333333333333</v>
      </c>
      <c r="I19" s="11">
        <f t="shared" ref="I19:I24" si="1">(C19+D19)/2</f>
        <v>12</v>
      </c>
      <c r="J19" s="14">
        <f t="shared" ref="J19:J24" si="2">F19/($F$25*$E$15)</f>
        <v>1.1111111111111112E-2</v>
      </c>
    </row>
    <row r="20" spans="1:22" x14ac:dyDescent="0.25">
      <c r="C20" s="11">
        <f t="shared" ref="C20:C23" si="3">D19</f>
        <v>12.833333333333332</v>
      </c>
      <c r="D20" s="11">
        <f t="shared" ref="D20:D23" si="4">C20+$D$16</f>
        <v>14.499999999999998</v>
      </c>
      <c r="F20" s="11">
        <v>8</v>
      </c>
      <c r="G20" s="11">
        <f t="shared" si="0"/>
        <v>0.26666666666666666</v>
      </c>
      <c r="H20" s="11">
        <f t="shared" ref="H20:H24" si="5">G20+H19</f>
        <v>0.4</v>
      </c>
      <c r="I20" s="11">
        <f t="shared" si="1"/>
        <v>13.666666666666664</v>
      </c>
      <c r="J20" s="14">
        <f t="shared" si="2"/>
        <v>4.4444444444444446E-2</v>
      </c>
    </row>
    <row r="21" spans="1:22" x14ac:dyDescent="0.25">
      <c r="C21" s="11">
        <f t="shared" si="3"/>
        <v>14.499999999999998</v>
      </c>
      <c r="D21" s="11">
        <f t="shared" si="4"/>
        <v>16.166666666666664</v>
      </c>
      <c r="F21" s="11">
        <v>11</v>
      </c>
      <c r="G21" s="11">
        <f t="shared" si="0"/>
        <v>0.36666666666666664</v>
      </c>
      <c r="H21" s="11">
        <f t="shared" si="5"/>
        <v>0.76666666666666661</v>
      </c>
      <c r="I21" s="11">
        <f t="shared" si="1"/>
        <v>15.333333333333332</v>
      </c>
      <c r="J21" s="14">
        <f t="shared" si="2"/>
        <v>6.1111111111111109E-2</v>
      </c>
    </row>
    <row r="22" spans="1:22" x14ac:dyDescent="0.25">
      <c r="C22" s="11">
        <f t="shared" si="3"/>
        <v>16.166666666666664</v>
      </c>
      <c r="D22" s="11">
        <f t="shared" si="4"/>
        <v>17.833333333333332</v>
      </c>
      <c r="F22" s="11">
        <v>2</v>
      </c>
      <c r="G22" s="11">
        <f t="shared" si="0"/>
        <v>6.6666666666666666E-2</v>
      </c>
      <c r="H22" s="11">
        <f t="shared" si="5"/>
        <v>0.83333333333333326</v>
      </c>
      <c r="I22" s="11">
        <f t="shared" si="1"/>
        <v>17</v>
      </c>
      <c r="J22" s="14">
        <f t="shared" si="2"/>
        <v>1.1111111111111112E-2</v>
      </c>
    </row>
    <row r="23" spans="1:22" x14ac:dyDescent="0.25">
      <c r="C23" s="11">
        <f t="shared" si="3"/>
        <v>17.833333333333332</v>
      </c>
      <c r="D23" s="11">
        <f t="shared" si="4"/>
        <v>19.5</v>
      </c>
      <c r="F23" s="11">
        <v>3</v>
      </c>
      <c r="G23" s="11">
        <f t="shared" si="0"/>
        <v>0.1</v>
      </c>
      <c r="H23" s="11">
        <f t="shared" si="5"/>
        <v>0.93333333333333324</v>
      </c>
      <c r="I23" s="11">
        <f t="shared" si="1"/>
        <v>18.666666666666664</v>
      </c>
      <c r="J23" s="14">
        <f t="shared" si="2"/>
        <v>1.6666666666666666E-2</v>
      </c>
    </row>
    <row r="24" spans="1:22" x14ac:dyDescent="0.25">
      <c r="C24" s="11">
        <f>D23</f>
        <v>19.5</v>
      </c>
      <c r="D24" s="11">
        <f>C24+$D$16</f>
        <v>21.166666666666668</v>
      </c>
      <c r="F24" s="11">
        <v>2</v>
      </c>
      <c r="G24" s="11">
        <f t="shared" si="0"/>
        <v>6.6666666666666666E-2</v>
      </c>
      <c r="H24" s="11">
        <f t="shared" si="5"/>
        <v>0.99999999999999989</v>
      </c>
      <c r="I24" s="11">
        <f t="shared" si="1"/>
        <v>20.333333333333336</v>
      </c>
      <c r="J24" s="14">
        <f t="shared" si="2"/>
        <v>1.1111111111111112E-2</v>
      </c>
    </row>
    <row r="25" spans="1:22" x14ac:dyDescent="0.25">
      <c r="C25" s="53" t="s">
        <v>6</v>
      </c>
      <c r="D25" s="54"/>
      <c r="F25" s="11">
        <f>SUM(F18:F24)</f>
        <v>30</v>
      </c>
    </row>
    <row r="27" spans="1:22" ht="15.75" x14ac:dyDescent="0.25">
      <c r="A27" s="46" t="s">
        <v>10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</row>
    <row r="28" spans="1:22" x14ac:dyDescent="0.25">
      <c r="A28" s="11">
        <f>C18</f>
        <v>9.5</v>
      </c>
      <c r="B28" s="11">
        <f>A28</f>
        <v>9.5</v>
      </c>
      <c r="C28" s="11">
        <f>D18</f>
        <v>11.166666666666666</v>
      </c>
      <c r="D28" s="11">
        <f>C28</f>
        <v>11.166666666666666</v>
      </c>
      <c r="E28" s="11">
        <f>D28</f>
        <v>11.166666666666666</v>
      </c>
      <c r="F28" s="11">
        <f>D19</f>
        <v>12.833333333333332</v>
      </c>
      <c r="G28" s="11">
        <f>D19</f>
        <v>12.833333333333332</v>
      </c>
      <c r="H28" s="11">
        <f>D19</f>
        <v>12.833333333333332</v>
      </c>
      <c r="I28" s="11">
        <f>D20</f>
        <v>14.499999999999998</v>
      </c>
      <c r="J28" s="11">
        <f>D20</f>
        <v>14.499999999999998</v>
      </c>
      <c r="K28" s="11">
        <f>D20</f>
        <v>14.499999999999998</v>
      </c>
      <c r="L28" s="11">
        <f>D21</f>
        <v>16.166666666666664</v>
      </c>
      <c r="M28" s="11">
        <f>D21</f>
        <v>16.166666666666664</v>
      </c>
      <c r="N28" s="11">
        <f>D21</f>
        <v>16.166666666666664</v>
      </c>
      <c r="O28" s="11">
        <f>D22</f>
        <v>17.833333333333332</v>
      </c>
      <c r="P28" s="11">
        <f>D22</f>
        <v>17.833333333333332</v>
      </c>
      <c r="Q28" s="11">
        <f>P28</f>
        <v>17.833333333333332</v>
      </c>
      <c r="R28" s="11">
        <f>D23</f>
        <v>19.5</v>
      </c>
      <c r="S28" s="11">
        <f>D23</f>
        <v>19.5</v>
      </c>
      <c r="T28" s="11">
        <f>D23</f>
        <v>19.5</v>
      </c>
      <c r="U28" s="11">
        <f>D24</f>
        <v>21.166666666666668</v>
      </c>
      <c r="V28" s="11">
        <f>U28</f>
        <v>21.166666666666668</v>
      </c>
    </row>
    <row r="29" spans="1:22" x14ac:dyDescent="0.25">
      <c r="A29" s="11">
        <v>0</v>
      </c>
      <c r="B29" s="11">
        <v>2</v>
      </c>
      <c r="C29" s="11">
        <v>2</v>
      </c>
      <c r="D29" s="11">
        <v>0</v>
      </c>
      <c r="E29" s="11">
        <v>2</v>
      </c>
      <c r="F29" s="11">
        <v>2</v>
      </c>
      <c r="G29" s="11">
        <v>0</v>
      </c>
      <c r="H29" s="11">
        <v>8</v>
      </c>
      <c r="I29" s="11">
        <v>8</v>
      </c>
      <c r="J29" s="11">
        <v>0</v>
      </c>
      <c r="K29" s="11">
        <v>11</v>
      </c>
      <c r="L29" s="11">
        <v>11</v>
      </c>
      <c r="M29" s="11">
        <v>0</v>
      </c>
      <c r="N29" s="11">
        <v>2</v>
      </c>
      <c r="O29" s="11">
        <v>2</v>
      </c>
      <c r="P29" s="11">
        <v>0</v>
      </c>
      <c r="Q29" s="11">
        <v>3</v>
      </c>
      <c r="R29" s="11">
        <v>3</v>
      </c>
      <c r="S29" s="11">
        <v>0</v>
      </c>
      <c r="T29" s="11">
        <v>2</v>
      </c>
      <c r="U29" s="11">
        <v>2</v>
      </c>
      <c r="V29" s="11">
        <v>0</v>
      </c>
    </row>
    <row r="31" spans="1:22" x14ac:dyDescent="0.25">
      <c r="J31" s="59" t="s">
        <v>12</v>
      </c>
      <c r="K31" s="59"/>
    </row>
    <row r="32" spans="1:22" x14ac:dyDescent="0.25">
      <c r="J32" s="11">
        <f>C18</f>
        <v>9.5</v>
      </c>
      <c r="K32" s="11">
        <v>0</v>
      </c>
    </row>
    <row r="33" spans="1:11" x14ac:dyDescent="0.25">
      <c r="J33" s="11">
        <f t="shared" ref="J33:J39" si="6">D18</f>
        <v>11.166666666666666</v>
      </c>
      <c r="K33" s="11">
        <f t="shared" ref="K33:K39" si="7">H18</f>
        <v>6.6666666666666666E-2</v>
      </c>
    </row>
    <row r="34" spans="1:11" x14ac:dyDescent="0.25">
      <c r="J34" s="11">
        <f t="shared" si="6"/>
        <v>12.833333333333332</v>
      </c>
      <c r="K34" s="11">
        <f t="shared" si="7"/>
        <v>0.13333333333333333</v>
      </c>
    </row>
    <row r="35" spans="1:11" x14ac:dyDescent="0.25">
      <c r="J35" s="11">
        <f t="shared" si="6"/>
        <v>14.499999999999998</v>
      </c>
      <c r="K35" s="11">
        <f t="shared" si="7"/>
        <v>0.4</v>
      </c>
    </row>
    <row r="36" spans="1:11" x14ac:dyDescent="0.25">
      <c r="J36" s="11">
        <f t="shared" si="6"/>
        <v>16.166666666666664</v>
      </c>
      <c r="K36" s="11">
        <f t="shared" si="7"/>
        <v>0.76666666666666661</v>
      </c>
    </row>
    <row r="37" spans="1:11" x14ac:dyDescent="0.25">
      <c r="J37" s="11">
        <f t="shared" si="6"/>
        <v>17.833333333333332</v>
      </c>
      <c r="K37" s="11">
        <f t="shared" si="7"/>
        <v>0.83333333333333326</v>
      </c>
    </row>
    <row r="38" spans="1:11" x14ac:dyDescent="0.25">
      <c r="J38" s="11">
        <f t="shared" si="6"/>
        <v>19.5</v>
      </c>
      <c r="K38" s="11">
        <f t="shared" si="7"/>
        <v>0.93333333333333324</v>
      </c>
    </row>
    <row r="39" spans="1:11" x14ac:dyDescent="0.25">
      <c r="J39" s="11">
        <f t="shared" si="6"/>
        <v>21.166666666666668</v>
      </c>
      <c r="K39" s="11">
        <f t="shared" si="7"/>
        <v>0.99999999999999989</v>
      </c>
    </row>
    <row r="46" spans="1:11" x14ac:dyDescent="0.25">
      <c r="A46" s="53" t="s">
        <v>18</v>
      </c>
      <c r="B46" s="54"/>
    </row>
    <row r="47" spans="1:11" x14ac:dyDescent="0.25">
      <c r="A47" s="11">
        <f>C18</f>
        <v>9.5</v>
      </c>
      <c r="B47" s="11">
        <f>D18</f>
        <v>11.166666666666666</v>
      </c>
    </row>
    <row r="48" spans="1:11" x14ac:dyDescent="0.25">
      <c r="A48" s="11">
        <f>H18</f>
        <v>6.6666666666666666E-2</v>
      </c>
      <c r="B48" s="11">
        <f>A48</f>
        <v>6.6666666666666666E-2</v>
      </c>
    </row>
    <row r="49" spans="1:16" x14ac:dyDescent="0.25">
      <c r="A49" s="11">
        <f>B47</f>
        <v>11.166666666666666</v>
      </c>
      <c r="B49" s="11">
        <f>D19</f>
        <v>12.833333333333332</v>
      </c>
    </row>
    <row r="50" spans="1:16" x14ac:dyDescent="0.25">
      <c r="A50" s="11">
        <f>H19</f>
        <v>0.13333333333333333</v>
      </c>
      <c r="B50" s="11">
        <f>A50</f>
        <v>0.13333333333333333</v>
      </c>
    </row>
    <row r="51" spans="1:16" x14ac:dyDescent="0.25">
      <c r="A51" s="11">
        <f>B49</f>
        <v>12.833333333333332</v>
      </c>
      <c r="B51" s="11">
        <f>D20</f>
        <v>14.499999999999998</v>
      </c>
    </row>
    <row r="52" spans="1:16" x14ac:dyDescent="0.25">
      <c r="A52" s="11">
        <f>H20</f>
        <v>0.4</v>
      </c>
      <c r="B52" s="11">
        <f>A52</f>
        <v>0.4</v>
      </c>
    </row>
    <row r="53" spans="1:16" x14ac:dyDescent="0.25">
      <c r="A53" s="11">
        <f>B51</f>
        <v>14.499999999999998</v>
      </c>
      <c r="B53" s="11">
        <f>D21</f>
        <v>16.166666666666664</v>
      </c>
    </row>
    <row r="54" spans="1:16" x14ac:dyDescent="0.25">
      <c r="A54" s="11">
        <f>H21</f>
        <v>0.76666666666666661</v>
      </c>
      <c r="B54" s="11">
        <f>A54</f>
        <v>0.76666666666666661</v>
      </c>
    </row>
    <row r="55" spans="1:16" x14ac:dyDescent="0.25">
      <c r="A55" s="11">
        <f>B53</f>
        <v>16.166666666666664</v>
      </c>
      <c r="B55" s="11">
        <f>D22</f>
        <v>17.833333333333332</v>
      </c>
    </row>
    <row r="56" spans="1:16" x14ac:dyDescent="0.25">
      <c r="A56" s="11">
        <f>H22</f>
        <v>0.83333333333333326</v>
      </c>
      <c r="B56" s="11">
        <f>A56</f>
        <v>0.83333333333333326</v>
      </c>
    </row>
    <row r="57" spans="1:16" x14ac:dyDescent="0.25">
      <c r="A57" s="11">
        <f>B55</f>
        <v>17.833333333333332</v>
      </c>
      <c r="B57" s="11">
        <f>D23</f>
        <v>19.5</v>
      </c>
    </row>
    <row r="58" spans="1:16" x14ac:dyDescent="0.25">
      <c r="A58" s="11">
        <f>H23</f>
        <v>0.93333333333333324</v>
      </c>
      <c r="B58" s="11">
        <f>A58</f>
        <v>0.93333333333333324</v>
      </c>
    </row>
    <row r="59" spans="1:16" x14ac:dyDescent="0.25">
      <c r="A59" s="11">
        <f>B57</f>
        <v>19.5</v>
      </c>
      <c r="B59" s="11">
        <f>D24</f>
        <v>21.166666666666668</v>
      </c>
    </row>
    <row r="60" spans="1:16" x14ac:dyDescent="0.25">
      <c r="A60" s="11">
        <f>H24</f>
        <v>0.99999999999999989</v>
      </c>
      <c r="B60" s="11">
        <f>A60</f>
        <v>0.99999999999999989</v>
      </c>
    </row>
    <row r="61" spans="1:16" x14ac:dyDescent="0.25">
      <c r="D61" s="11">
        <f>A47</f>
        <v>9.5</v>
      </c>
      <c r="E61" s="11">
        <f>A49</f>
        <v>11.166666666666666</v>
      </c>
      <c r="F61" s="11">
        <f>A51</f>
        <v>12.833333333333332</v>
      </c>
      <c r="G61" s="11">
        <f>A53</f>
        <v>14.499999999999998</v>
      </c>
      <c r="H61" s="11">
        <f>A55</f>
        <v>16.166666666666664</v>
      </c>
      <c r="I61" s="11">
        <f>A57</f>
        <v>17.833333333333332</v>
      </c>
      <c r="J61" s="11">
        <f>A59</f>
        <v>19.5</v>
      </c>
    </row>
    <row r="62" spans="1:16" x14ac:dyDescent="0.25">
      <c r="D62" s="11">
        <f>A48</f>
        <v>6.6666666666666666E-2</v>
      </c>
      <c r="E62" s="11">
        <f>A50</f>
        <v>0.13333333333333333</v>
      </c>
      <c r="F62" s="11">
        <f>A52</f>
        <v>0.4</v>
      </c>
      <c r="G62" s="11">
        <f>A54</f>
        <v>0.76666666666666661</v>
      </c>
      <c r="H62" s="11">
        <f>A56</f>
        <v>0.83333333333333326</v>
      </c>
      <c r="I62" s="11">
        <f>A58</f>
        <v>0.93333333333333324</v>
      </c>
      <c r="J62" s="11">
        <f>A60</f>
        <v>0.99999999999999989</v>
      </c>
    </row>
    <row r="64" spans="1:16" x14ac:dyDescent="0.25">
      <c r="C64" s="59" t="s">
        <v>22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3:16" x14ac:dyDescent="0.25">
      <c r="C65" s="11">
        <f>A47</f>
        <v>9.5</v>
      </c>
      <c r="D65" s="11">
        <f>A49</f>
        <v>11.166666666666666</v>
      </c>
      <c r="E65" s="11">
        <f>D65</f>
        <v>11.166666666666666</v>
      </c>
      <c r="F65" s="11">
        <f>B49</f>
        <v>12.833333333333332</v>
      </c>
      <c r="G65" s="11">
        <f>F65</f>
        <v>12.833333333333332</v>
      </c>
      <c r="H65" s="11">
        <f>B51</f>
        <v>14.499999999999998</v>
      </c>
      <c r="I65" s="11">
        <f>H65</f>
        <v>14.499999999999998</v>
      </c>
      <c r="J65" s="11">
        <f>B53</f>
        <v>16.166666666666664</v>
      </c>
      <c r="K65" s="11">
        <f>J65</f>
        <v>16.166666666666664</v>
      </c>
      <c r="L65" s="11">
        <f>B55</f>
        <v>17.833333333333332</v>
      </c>
      <c r="M65" s="11">
        <f>L65</f>
        <v>17.833333333333332</v>
      </c>
      <c r="N65" s="11">
        <f>B57</f>
        <v>19.5</v>
      </c>
      <c r="O65" s="11">
        <f>N65</f>
        <v>19.5</v>
      </c>
      <c r="P65" s="11">
        <f>B59</f>
        <v>21.166666666666668</v>
      </c>
    </row>
    <row r="66" spans="3:16" x14ac:dyDescent="0.25">
      <c r="C66" s="11">
        <f>J18</f>
        <v>1.1111111111111112E-2</v>
      </c>
      <c r="D66" s="11">
        <f>C66</f>
        <v>1.1111111111111112E-2</v>
      </c>
      <c r="E66" s="11">
        <f>J19</f>
        <v>1.1111111111111112E-2</v>
      </c>
      <c r="F66" s="11">
        <f>E66</f>
        <v>1.1111111111111112E-2</v>
      </c>
      <c r="G66" s="11">
        <f>J20</f>
        <v>4.4444444444444446E-2</v>
      </c>
      <c r="H66" s="11">
        <f>G66</f>
        <v>4.4444444444444446E-2</v>
      </c>
      <c r="I66" s="11">
        <f>J21</f>
        <v>6.1111111111111109E-2</v>
      </c>
      <c r="J66" s="11">
        <f>I66</f>
        <v>6.1111111111111109E-2</v>
      </c>
      <c r="K66" s="11">
        <f>J22</f>
        <v>1.1111111111111112E-2</v>
      </c>
      <c r="L66" s="11">
        <f>K66</f>
        <v>1.1111111111111112E-2</v>
      </c>
      <c r="M66" s="11">
        <f>J23</f>
        <v>1.6666666666666666E-2</v>
      </c>
      <c r="N66" s="11">
        <f>M66</f>
        <v>1.6666666666666666E-2</v>
      </c>
      <c r="O66" s="11">
        <f>J24</f>
        <v>1.1111111111111112E-2</v>
      </c>
      <c r="P66" s="11">
        <f>O66</f>
        <v>1.1111111111111112E-2</v>
      </c>
    </row>
  </sheetData>
  <sortState ref="A1:A30">
    <sortCondition ref="A1:A30"/>
  </sortState>
  <mergeCells count="8">
    <mergeCell ref="J31:K31"/>
    <mergeCell ref="A46:B46"/>
    <mergeCell ref="C64:P64"/>
    <mergeCell ref="E14:F14"/>
    <mergeCell ref="E16:F16"/>
    <mergeCell ref="C17:D17"/>
    <mergeCell ref="C25:D25"/>
    <mergeCell ref="A27:V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Задание_1</vt:lpstr>
      <vt:lpstr>Задание_2</vt:lpstr>
      <vt:lpstr>Задание_3</vt:lpstr>
      <vt:lpstr>Задание_4</vt:lpstr>
      <vt:lpstr>Задание_5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2020-11-30T17:48:31Z</dcterms:modified>
</cp:coreProperties>
</file>