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Часть1_1" sheetId="1" r:id="rId1"/>
    <sheet name="Часть1_2" sheetId="2" r:id="rId2"/>
    <sheet name="Часть1_3" sheetId="3" r:id="rId3"/>
    <sheet name="Часть2_1" sheetId="4" r:id="rId4"/>
    <sheet name="Часть2_2" sheetId="5" r:id="rId5"/>
    <sheet name="Часть2_3" sheetId="6" r:id="rId6"/>
    <sheet name="Часть2_4" sheetId="7" r:id="rId7"/>
  </sheets>
  <calcPr calcId="152511"/>
</workbook>
</file>

<file path=xl/calcChain.xml><?xml version="1.0" encoding="utf-8"?>
<calcChain xmlns="http://schemas.openxmlformats.org/spreadsheetml/2006/main">
  <c r="Q78" i="7" l="1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J29" i="7"/>
  <c r="J30" i="7"/>
  <c r="J31" i="7"/>
  <c r="J32" i="7"/>
  <c r="J33" i="7"/>
  <c r="J34" i="7"/>
  <c r="J2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M68" i="5"/>
  <c r="L68" i="5"/>
  <c r="K68" i="5"/>
  <c r="J68" i="5"/>
  <c r="I68" i="5"/>
  <c r="H68" i="5"/>
  <c r="G68" i="5"/>
  <c r="F68" i="5"/>
  <c r="E68" i="5"/>
  <c r="D68" i="5"/>
  <c r="M67" i="5"/>
  <c r="L67" i="5"/>
  <c r="K67" i="5"/>
  <c r="J67" i="5"/>
  <c r="I67" i="5"/>
  <c r="H67" i="5"/>
  <c r="G67" i="5"/>
  <c r="F67" i="5"/>
  <c r="E67" i="5"/>
  <c r="D67" i="5"/>
  <c r="K24" i="5"/>
  <c r="K25" i="5"/>
  <c r="K26" i="5"/>
  <c r="K27" i="5"/>
  <c r="K23" i="5"/>
  <c r="O72" i="3"/>
  <c r="N72" i="3"/>
  <c r="M72" i="3"/>
  <c r="L72" i="3"/>
  <c r="K72" i="3"/>
  <c r="J72" i="3"/>
  <c r="I72" i="3"/>
  <c r="H72" i="3"/>
  <c r="G72" i="3"/>
  <c r="F72" i="3"/>
  <c r="E72" i="3"/>
  <c r="D72" i="3"/>
  <c r="K26" i="3"/>
  <c r="K27" i="3"/>
  <c r="K28" i="3"/>
  <c r="K29" i="3"/>
  <c r="K30" i="3"/>
  <c r="K25" i="3"/>
  <c r="O71" i="3"/>
  <c r="N71" i="3"/>
  <c r="M71" i="3"/>
  <c r="L71" i="3"/>
  <c r="K71" i="3"/>
  <c r="J71" i="3"/>
  <c r="I71" i="3"/>
  <c r="H71" i="3"/>
  <c r="G71" i="3"/>
  <c r="F71" i="3"/>
  <c r="E71" i="3"/>
  <c r="D71" i="3"/>
  <c r="O64" i="2"/>
  <c r="N64" i="2"/>
  <c r="M64" i="2"/>
  <c r="L64" i="2"/>
  <c r="K64" i="2"/>
  <c r="J64" i="2"/>
  <c r="I64" i="2"/>
  <c r="H64" i="2"/>
  <c r="G64" i="2"/>
  <c r="F64" i="2"/>
  <c r="E64" i="2"/>
  <c r="D64" i="2"/>
  <c r="J17" i="2"/>
  <c r="J18" i="2"/>
  <c r="J19" i="2"/>
  <c r="J20" i="2"/>
  <c r="J21" i="2"/>
  <c r="J16" i="2"/>
  <c r="O63" i="2"/>
  <c r="N63" i="2"/>
  <c r="M63" i="2"/>
  <c r="L63" i="2"/>
  <c r="K63" i="2"/>
  <c r="J63" i="2"/>
  <c r="I63" i="2"/>
  <c r="H63" i="2"/>
  <c r="G63" i="2"/>
  <c r="F63" i="2"/>
  <c r="E63" i="2"/>
  <c r="D63" i="2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K26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K27" i="1"/>
  <c r="K28" i="1"/>
  <c r="K29" i="1"/>
  <c r="K30" i="1"/>
  <c r="K31" i="1"/>
  <c r="K32" i="1"/>
  <c r="K74" i="7" l="1"/>
  <c r="J74" i="7"/>
  <c r="I74" i="7"/>
  <c r="H74" i="7"/>
  <c r="G74" i="7"/>
  <c r="F74" i="7"/>
  <c r="E74" i="7"/>
  <c r="K73" i="7"/>
  <c r="J73" i="7"/>
  <c r="I73" i="7"/>
  <c r="H73" i="7"/>
  <c r="G73" i="7"/>
  <c r="F73" i="7"/>
  <c r="E73" i="7"/>
  <c r="C70" i="7"/>
  <c r="B70" i="7"/>
  <c r="C68" i="7"/>
  <c r="B68" i="7"/>
  <c r="C66" i="7"/>
  <c r="B66" i="7"/>
  <c r="C64" i="7"/>
  <c r="B64" i="7"/>
  <c r="C62" i="7"/>
  <c r="B62" i="7"/>
  <c r="C60" i="7"/>
  <c r="B60" i="7"/>
  <c r="C58" i="7"/>
  <c r="B58" i="7"/>
  <c r="C63" i="7"/>
  <c r="C65" i="7"/>
  <c r="C67" i="7"/>
  <c r="C69" i="7"/>
  <c r="B69" i="7"/>
  <c r="B67" i="7"/>
  <c r="B65" i="7"/>
  <c r="B63" i="7"/>
  <c r="C61" i="7"/>
  <c r="B61" i="7"/>
  <c r="C59" i="7"/>
  <c r="B59" i="7"/>
  <c r="C57" i="7"/>
  <c r="B57" i="7"/>
  <c r="J49" i="7"/>
  <c r="J48" i="7"/>
  <c r="J47" i="7"/>
  <c r="J46" i="7"/>
  <c r="J45" i="7"/>
  <c r="J44" i="7"/>
  <c r="J43" i="7"/>
  <c r="I49" i="7"/>
  <c r="I48" i="7"/>
  <c r="I47" i="7"/>
  <c r="I46" i="7"/>
  <c r="I45" i="7"/>
  <c r="I44" i="7"/>
  <c r="I43" i="7"/>
  <c r="I42" i="7"/>
  <c r="U39" i="7"/>
  <c r="T39" i="7"/>
  <c r="R39" i="7"/>
  <c r="Q39" i="7"/>
  <c r="O39" i="7"/>
  <c r="N39" i="7"/>
  <c r="L39" i="7"/>
  <c r="K39" i="7"/>
  <c r="I39" i="7"/>
  <c r="H39" i="7"/>
  <c r="F39" i="7"/>
  <c r="E39" i="7"/>
  <c r="C39" i="7"/>
  <c r="B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I29" i="7"/>
  <c r="I30" i="7"/>
  <c r="I31" i="7"/>
  <c r="I32" i="7"/>
  <c r="I33" i="7"/>
  <c r="I34" i="7"/>
  <c r="I28" i="7"/>
  <c r="H34" i="7"/>
  <c r="H30" i="7"/>
  <c r="H31" i="7" s="1"/>
  <c r="H32" i="7" s="1"/>
  <c r="H33" i="7" s="1"/>
  <c r="H29" i="7"/>
  <c r="H28" i="7"/>
  <c r="G29" i="7"/>
  <c r="G30" i="7"/>
  <c r="G31" i="7"/>
  <c r="G32" i="7"/>
  <c r="G33" i="7"/>
  <c r="G34" i="7"/>
  <c r="G28" i="7"/>
  <c r="F35" i="7"/>
  <c r="C30" i="7"/>
  <c r="D30" i="7"/>
  <c r="C31" i="7"/>
  <c r="D31" i="7"/>
  <c r="C32" i="7" s="1"/>
  <c r="D32" i="7" s="1"/>
  <c r="C33" i="7" s="1"/>
  <c r="D33" i="7" s="1"/>
  <c r="C34" i="7" s="1"/>
  <c r="D34" i="7" s="1"/>
  <c r="D29" i="7"/>
  <c r="C29" i="7"/>
  <c r="D28" i="7"/>
  <c r="D25" i="7"/>
  <c r="D24" i="7"/>
  <c r="D26" i="7" s="1"/>
  <c r="K22" i="6"/>
  <c r="K21" i="6"/>
  <c r="K20" i="6"/>
  <c r="K19" i="6"/>
  <c r="J22" i="6"/>
  <c r="J21" i="6"/>
  <c r="J20" i="6"/>
  <c r="J19" i="6"/>
  <c r="J18" i="6"/>
  <c r="L15" i="6"/>
  <c r="K15" i="6"/>
  <c r="I15" i="6"/>
  <c r="H15" i="6"/>
  <c r="F15" i="6"/>
  <c r="E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F4" i="6"/>
  <c r="F5" i="6"/>
  <c r="F3" i="6"/>
  <c r="F2" i="6"/>
  <c r="E3" i="6"/>
  <c r="E4" i="6"/>
  <c r="E5" i="6"/>
  <c r="E2" i="6"/>
  <c r="D6" i="6"/>
  <c r="I64" i="5"/>
  <c r="H64" i="5"/>
  <c r="G64" i="5"/>
  <c r="F64" i="5"/>
  <c r="E64" i="5"/>
  <c r="I63" i="5"/>
  <c r="H63" i="5"/>
  <c r="G63" i="5"/>
  <c r="F63" i="5"/>
  <c r="E63" i="5"/>
  <c r="C59" i="5"/>
  <c r="C57" i="5"/>
  <c r="C55" i="5"/>
  <c r="C53" i="5"/>
  <c r="C51" i="5"/>
  <c r="B59" i="5"/>
  <c r="B57" i="5"/>
  <c r="B55" i="5"/>
  <c r="B53" i="5"/>
  <c r="B51" i="5"/>
  <c r="C58" i="5"/>
  <c r="C56" i="5"/>
  <c r="C54" i="5"/>
  <c r="C52" i="5"/>
  <c r="C50" i="5"/>
  <c r="B58" i="5"/>
  <c r="B56" i="5"/>
  <c r="B54" i="5"/>
  <c r="B52" i="5"/>
  <c r="B50" i="5"/>
  <c r="K40" i="5"/>
  <c r="K39" i="5"/>
  <c r="K38" i="5"/>
  <c r="K37" i="5"/>
  <c r="K36" i="5"/>
  <c r="J40" i="5"/>
  <c r="J39" i="5"/>
  <c r="J38" i="5"/>
  <c r="J37" i="5"/>
  <c r="J36" i="5"/>
  <c r="J35" i="5"/>
  <c r="O32" i="5"/>
  <c r="N32" i="5"/>
  <c r="L32" i="5"/>
  <c r="K32" i="5"/>
  <c r="I32" i="5"/>
  <c r="H32" i="5"/>
  <c r="F32" i="5"/>
  <c r="E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J24" i="5"/>
  <c r="J25" i="5"/>
  <c r="J26" i="5"/>
  <c r="J27" i="5"/>
  <c r="J23" i="5"/>
  <c r="I25" i="5"/>
  <c r="I26" i="5"/>
  <c r="I27" i="5" s="1"/>
  <c r="I24" i="5"/>
  <c r="I23" i="5"/>
  <c r="H24" i="5"/>
  <c r="H25" i="5"/>
  <c r="H26" i="5"/>
  <c r="H27" i="5"/>
  <c r="H23" i="5"/>
  <c r="G28" i="5"/>
  <c r="D25" i="5"/>
  <c r="E25" i="5"/>
  <c r="D26" i="5" s="1"/>
  <c r="E26" i="5" s="1"/>
  <c r="D27" i="5" s="1"/>
  <c r="E27" i="5" s="1"/>
  <c r="E24" i="5"/>
  <c r="D24" i="5"/>
  <c r="E23" i="5"/>
  <c r="E20" i="5"/>
  <c r="E19" i="5"/>
  <c r="E21" i="5" s="1"/>
  <c r="H27" i="4"/>
  <c r="G27" i="4"/>
  <c r="F27" i="4"/>
  <c r="E27" i="4"/>
  <c r="D27" i="4"/>
  <c r="C27" i="4"/>
  <c r="H26" i="4"/>
  <c r="G26" i="4"/>
  <c r="F26" i="4"/>
  <c r="E26" i="4"/>
  <c r="D26" i="4"/>
  <c r="C26" i="4"/>
  <c r="B24" i="4"/>
  <c r="A24" i="4"/>
  <c r="B22" i="4"/>
  <c r="A22" i="4"/>
  <c r="B20" i="4"/>
  <c r="A20" i="4"/>
  <c r="B18" i="4" l="1"/>
  <c r="A18" i="4"/>
  <c r="B16" i="4"/>
  <c r="A16" i="4"/>
  <c r="B14" i="4"/>
  <c r="A14" i="4"/>
  <c r="B21" i="4"/>
  <c r="A21" i="4"/>
  <c r="B19" i="4"/>
  <c r="A19" i="4"/>
  <c r="B17" i="4"/>
  <c r="A17" i="4"/>
  <c r="B15" i="4"/>
  <c r="A15" i="4"/>
  <c r="B13" i="4"/>
  <c r="A13" i="4"/>
  <c r="D9" i="4"/>
  <c r="E9" i="4" s="1"/>
  <c r="F9" i="4" s="1"/>
  <c r="G9" i="4" s="1"/>
  <c r="C9" i="4"/>
  <c r="B9" i="4"/>
  <c r="C8" i="4"/>
  <c r="D8" i="4"/>
  <c r="E8" i="4"/>
  <c r="F8" i="4"/>
  <c r="G8" i="4"/>
  <c r="B8" i="4"/>
  <c r="H7" i="4"/>
  <c r="J68" i="3" l="1"/>
  <c r="I68" i="3"/>
  <c r="H68" i="3"/>
  <c r="G68" i="3"/>
  <c r="F68" i="3"/>
  <c r="E68" i="3"/>
  <c r="J67" i="3"/>
  <c r="I67" i="3"/>
  <c r="H67" i="3"/>
  <c r="G67" i="3"/>
  <c r="F67" i="3"/>
  <c r="E67" i="3"/>
  <c r="C64" i="3"/>
  <c r="C62" i="3"/>
  <c r="C60" i="3"/>
  <c r="C58" i="3"/>
  <c r="C56" i="3"/>
  <c r="C54" i="3"/>
  <c r="B64" i="3"/>
  <c r="B62" i="3"/>
  <c r="B60" i="3"/>
  <c r="B58" i="3"/>
  <c r="B56" i="3"/>
  <c r="B54" i="3"/>
  <c r="C61" i="3"/>
  <c r="C59" i="3"/>
  <c r="C57" i="3"/>
  <c r="C55" i="3"/>
  <c r="C53" i="3"/>
  <c r="C63" i="3"/>
  <c r="B63" i="3"/>
  <c r="B61" i="3"/>
  <c r="B59" i="3"/>
  <c r="B57" i="3"/>
  <c r="B55" i="3"/>
  <c r="B53" i="3"/>
  <c r="K44" i="3"/>
  <c r="K43" i="3"/>
  <c r="K42" i="3"/>
  <c r="K41" i="3"/>
  <c r="K40" i="3"/>
  <c r="K39" i="3"/>
  <c r="J44" i="3"/>
  <c r="J43" i="3"/>
  <c r="J42" i="3"/>
  <c r="J41" i="3"/>
  <c r="J40" i="3"/>
  <c r="J39" i="3"/>
  <c r="J38" i="3"/>
  <c r="R35" i="3"/>
  <c r="Q35" i="3"/>
  <c r="O35" i="3"/>
  <c r="N35" i="3"/>
  <c r="L35" i="3"/>
  <c r="K35" i="3"/>
  <c r="I35" i="3"/>
  <c r="H35" i="3"/>
  <c r="F35" i="3"/>
  <c r="E35" i="3"/>
  <c r="C35" i="3"/>
  <c r="B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J26" i="3"/>
  <c r="J27" i="3"/>
  <c r="J28" i="3"/>
  <c r="J29" i="3"/>
  <c r="J30" i="3"/>
  <c r="J25" i="3"/>
  <c r="I27" i="3"/>
  <c r="I28" i="3" s="1"/>
  <c r="I29" i="3" s="1"/>
  <c r="I30" i="3" s="1"/>
  <c r="I26" i="3"/>
  <c r="I25" i="3"/>
  <c r="H26" i="3"/>
  <c r="H27" i="3"/>
  <c r="H28" i="3"/>
  <c r="H29" i="3"/>
  <c r="H30" i="3"/>
  <c r="H25" i="3"/>
  <c r="G31" i="3"/>
  <c r="D27" i="3"/>
  <c r="E27" i="3"/>
  <c r="D28" i="3"/>
  <c r="E28" i="3"/>
  <c r="D29" i="3" s="1"/>
  <c r="E29" i="3" s="1"/>
  <c r="D30" i="3" s="1"/>
  <c r="E30" i="3" s="1"/>
  <c r="E26" i="3"/>
  <c r="D26" i="3"/>
  <c r="E25" i="3"/>
  <c r="E23" i="3"/>
  <c r="E22" i="3"/>
  <c r="E21" i="3"/>
  <c r="J60" i="2"/>
  <c r="I60" i="2"/>
  <c r="H60" i="2"/>
  <c r="G60" i="2"/>
  <c r="F60" i="2"/>
  <c r="E60" i="2"/>
  <c r="J59" i="2"/>
  <c r="I59" i="2"/>
  <c r="H59" i="2"/>
  <c r="G59" i="2"/>
  <c r="F59" i="2"/>
  <c r="E59" i="2"/>
  <c r="C57" i="2"/>
  <c r="B57" i="2"/>
  <c r="C55" i="2"/>
  <c r="B55" i="2"/>
  <c r="C53" i="2"/>
  <c r="B53" i="2"/>
  <c r="C51" i="2"/>
  <c r="B51" i="2"/>
  <c r="C49" i="2"/>
  <c r="B49" i="2"/>
  <c r="C47" i="2"/>
  <c r="B47" i="2"/>
  <c r="C56" i="2"/>
  <c r="C54" i="2"/>
  <c r="C52" i="2"/>
  <c r="C50" i="2"/>
  <c r="B56" i="2"/>
  <c r="B54" i="2"/>
  <c r="B52" i="2"/>
  <c r="B50" i="2"/>
  <c r="C48" i="2"/>
  <c r="B48" i="2"/>
  <c r="C46" i="2"/>
  <c r="B46" i="2"/>
  <c r="K35" i="2" l="1"/>
  <c r="K34" i="2"/>
  <c r="K33" i="2"/>
  <c r="K32" i="2"/>
  <c r="K31" i="2"/>
  <c r="K30" i="2"/>
  <c r="J35" i="2"/>
  <c r="J34" i="2"/>
  <c r="J33" i="2"/>
  <c r="J32" i="2"/>
  <c r="J31" i="2"/>
  <c r="J30" i="2"/>
  <c r="J29" i="2"/>
  <c r="R26" i="2"/>
  <c r="Q26" i="2"/>
  <c r="O26" i="2"/>
  <c r="N26" i="2"/>
  <c r="L26" i="2"/>
  <c r="K26" i="2"/>
  <c r="I26" i="2"/>
  <c r="H26" i="2"/>
  <c r="F26" i="2"/>
  <c r="E26" i="2"/>
  <c r="C26" i="2"/>
  <c r="B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G17" i="2"/>
  <c r="G21" i="2"/>
  <c r="F22" i="2"/>
  <c r="G18" i="2" s="1"/>
  <c r="D16" i="2"/>
  <c r="C17" i="2" s="1"/>
  <c r="D12" i="2"/>
  <c r="D14" i="2"/>
  <c r="D13" i="2"/>
  <c r="K69" i="1"/>
  <c r="K68" i="1"/>
  <c r="J69" i="1"/>
  <c r="J68" i="1"/>
  <c r="I69" i="1"/>
  <c r="I68" i="1"/>
  <c r="H69" i="1"/>
  <c r="H68" i="1"/>
  <c r="G69" i="1"/>
  <c r="G68" i="1"/>
  <c r="F69" i="1"/>
  <c r="F68" i="1"/>
  <c r="E69" i="1"/>
  <c r="E68" i="1"/>
  <c r="C67" i="1"/>
  <c r="B67" i="1"/>
  <c r="C66" i="1"/>
  <c r="B66" i="1"/>
  <c r="B65" i="1"/>
  <c r="C65" i="1"/>
  <c r="C64" i="1"/>
  <c r="B64" i="1"/>
  <c r="B63" i="1"/>
  <c r="C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K46" i="1"/>
  <c r="K45" i="1"/>
  <c r="K44" i="1"/>
  <c r="K43" i="1"/>
  <c r="K42" i="1"/>
  <c r="K41" i="1"/>
  <c r="K40" i="1"/>
  <c r="J46" i="1"/>
  <c r="J45" i="1"/>
  <c r="J44" i="1"/>
  <c r="J43" i="1"/>
  <c r="J42" i="1"/>
  <c r="J41" i="1"/>
  <c r="J40" i="1"/>
  <c r="J39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J27" i="1"/>
  <c r="J28" i="1"/>
  <c r="J29" i="1"/>
  <c r="J30" i="1"/>
  <c r="J31" i="1"/>
  <c r="J32" i="1"/>
  <c r="J26" i="1"/>
  <c r="I28" i="1"/>
  <c r="I29" i="1" s="1"/>
  <c r="I30" i="1" s="1"/>
  <c r="I31" i="1" s="1"/>
  <c r="I32" i="1" s="1"/>
  <c r="I27" i="1"/>
  <c r="I26" i="1"/>
  <c r="H32" i="1"/>
  <c r="H27" i="1"/>
  <c r="H28" i="1"/>
  <c r="H29" i="1"/>
  <c r="H30" i="1"/>
  <c r="H31" i="1"/>
  <c r="H26" i="1"/>
  <c r="G33" i="1"/>
  <c r="E30" i="1"/>
  <c r="E23" i="1"/>
  <c r="E22" i="1"/>
  <c r="E24" i="1" s="1"/>
  <c r="E26" i="1" s="1"/>
  <c r="D27" i="1" s="1"/>
  <c r="E27" i="1" s="1"/>
  <c r="D28" i="1" s="1"/>
  <c r="E28" i="1" s="1"/>
  <c r="D29" i="1" s="1"/>
  <c r="E29" i="1" s="1"/>
  <c r="D30" i="1" s="1"/>
  <c r="D31" i="1" s="1"/>
  <c r="E31" i="1" s="1"/>
  <c r="D32" i="1" s="1"/>
  <c r="E32" i="1" s="1"/>
  <c r="D17" i="2" l="1"/>
  <c r="C18" i="2" s="1"/>
  <c r="I17" i="2"/>
  <c r="I16" i="2"/>
  <c r="G20" i="2"/>
  <c r="G19" i="2"/>
  <c r="G16" i="2"/>
  <c r="H16" i="2" s="1"/>
  <c r="H17" i="2" s="1"/>
  <c r="H18" i="2" s="1"/>
  <c r="H19" i="2" s="1"/>
  <c r="H20" i="2" l="1"/>
  <c r="H21" i="2" s="1"/>
  <c r="D18" i="2"/>
  <c r="C19" i="2" s="1"/>
  <c r="D19" i="2" l="1"/>
  <c r="C20" i="2" s="1"/>
  <c r="I18" i="2"/>
  <c r="D20" i="2" l="1"/>
  <c r="C21" i="2" s="1"/>
  <c r="I20" i="2"/>
  <c r="I19" i="2"/>
  <c r="D21" i="2" l="1"/>
  <c r="I21" i="2"/>
</calcChain>
</file>

<file path=xl/sharedStrings.xml><?xml version="1.0" encoding="utf-8"?>
<sst xmlns="http://schemas.openxmlformats.org/spreadsheetml/2006/main" count="102" uniqueCount="22">
  <si>
    <t>min</t>
  </si>
  <si>
    <t>max</t>
  </si>
  <si>
    <t>Δ</t>
  </si>
  <si>
    <t>Размах</t>
  </si>
  <si>
    <t>k</t>
  </si>
  <si>
    <t>len</t>
  </si>
  <si>
    <t>Длина шага</t>
  </si>
  <si>
    <t>Интервалы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</si>
  <si>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</si>
  <si>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</si>
  <si>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x</t>
    </r>
  </si>
  <si>
    <r>
      <rPr>
        <b/>
        <sz val="12"/>
        <color theme="1"/>
        <rFont val="Times New Roman"/>
        <family val="1"/>
        <charset val="204"/>
      </rP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 xml:space="preserve"> + x</t>
    </r>
    <r>
      <rPr>
        <b/>
        <vertAlign val="subscript"/>
        <sz val="12"/>
        <color theme="1"/>
        <rFont val="Times New Roman"/>
        <family val="1"/>
        <charset val="204"/>
      </rPr>
      <t>i-1</t>
    </r>
    <r>
      <rPr>
        <b/>
        <sz val="12"/>
        <color theme="1"/>
        <rFont val="Times New Roman"/>
        <family val="1"/>
        <charset val="204"/>
      </rPr>
      <t>)/2</t>
    </r>
  </si>
  <si>
    <t>Сумма</t>
  </si>
  <si>
    <t>Значения для построения гистограммы</t>
  </si>
  <si>
    <t>Кумулянта</t>
  </si>
  <si>
    <t>Эмп.функция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</si>
  <si>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</si>
  <si>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</si>
  <si>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</si>
  <si>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charset val="204"/>
        <scheme val="minor"/>
      </rPr>
      <t>x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</si>
  <si>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</si>
  <si>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Эмпирическая плотность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</si>
</sst>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Часть1_1!$A$35:$V$35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5.5714285714285712</c:v>
                </c:pt>
                <c:pt idx="3">
                  <c:v>5.5714285714285712</c:v>
                </c:pt>
                <c:pt idx="4">
                  <c:v>5.5714285714285712</c:v>
                </c:pt>
                <c:pt idx="5">
                  <c:v>7.1428571428571423</c:v>
                </c:pt>
                <c:pt idx="6">
                  <c:v>7.1428571428571423</c:v>
                </c:pt>
                <c:pt idx="7">
                  <c:v>7.1428571428571423</c:v>
                </c:pt>
                <c:pt idx="8">
                  <c:v>8.7142857142857135</c:v>
                </c:pt>
                <c:pt idx="9">
                  <c:v>8.7142857142857135</c:v>
                </c:pt>
                <c:pt idx="10">
                  <c:v>8.7142857142857135</c:v>
                </c:pt>
                <c:pt idx="11">
                  <c:v>10.285714285714285</c:v>
                </c:pt>
                <c:pt idx="12">
                  <c:v>10.285714285714285</c:v>
                </c:pt>
                <c:pt idx="13">
                  <c:v>10.285714285714285</c:v>
                </c:pt>
                <c:pt idx="14">
                  <c:v>11.857142857142856</c:v>
                </c:pt>
                <c:pt idx="15">
                  <c:v>11.857142857142856</c:v>
                </c:pt>
                <c:pt idx="16">
                  <c:v>11.857142857142856</c:v>
                </c:pt>
                <c:pt idx="17">
                  <c:v>13.428571428571427</c:v>
                </c:pt>
                <c:pt idx="18">
                  <c:v>13.428571428571427</c:v>
                </c:pt>
                <c:pt idx="19">
                  <c:v>13.428571428571427</c:v>
                </c:pt>
                <c:pt idx="20">
                  <c:v>14.999999999999998</c:v>
                </c:pt>
                <c:pt idx="21">
                  <c:v>14.999999999999998</c:v>
                </c:pt>
              </c:numCache>
            </c:numRef>
          </c:xVal>
          <c:yVal>
            <c:numRef>
              <c:f>Часть1_1!$A$36:$V$36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Часть1_1!$J$26:$J$33</c:f>
              <c:numCache>
                <c:formatCode>General</c:formatCode>
                <c:ptCount val="8"/>
                <c:pt idx="0">
                  <c:v>4.7857142857142856</c:v>
                </c:pt>
                <c:pt idx="1">
                  <c:v>6.3571428571428568</c:v>
                </c:pt>
                <c:pt idx="2">
                  <c:v>7.9285714285714279</c:v>
                </c:pt>
                <c:pt idx="3">
                  <c:v>9.5</c:v>
                </c:pt>
                <c:pt idx="4">
                  <c:v>11.071428571428569</c:v>
                </c:pt>
                <c:pt idx="5">
                  <c:v>12.642857142857142</c:v>
                </c:pt>
                <c:pt idx="6">
                  <c:v>14.214285714285712</c:v>
                </c:pt>
              </c:numCache>
            </c:numRef>
          </c:xVal>
          <c:yVal>
            <c:numRef>
              <c:f>Часть1_1!$G$26:$G$32</c:f>
              <c:numCache>
                <c:formatCode>General</c:formatCode>
                <c:ptCount val="7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13936"/>
        <c:axId val="965704144"/>
      </c:scatterChart>
      <c:valAx>
        <c:axId val="9657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470013123359576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4144"/>
        <c:crosses val="autoZero"/>
        <c:crossBetween val="midCat"/>
      </c:valAx>
      <c:valAx>
        <c:axId val="96570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388888888888889"/>
              <c:y val="7.6180148761681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Часть1_3!$J$38:$J$44</c:f>
              <c:numCache>
                <c:formatCode>General</c:formatCode>
                <c:ptCount val="7"/>
                <c:pt idx="0">
                  <c:v>7</c:v>
                </c:pt>
                <c:pt idx="1">
                  <c:v>11.833333333333332</c:v>
                </c:pt>
                <c:pt idx="2">
                  <c:v>16.666666666666664</c:v>
                </c:pt>
                <c:pt idx="3">
                  <c:v>21.499999999999996</c:v>
                </c:pt>
                <c:pt idx="4">
                  <c:v>26.333333333333329</c:v>
                </c:pt>
                <c:pt idx="5">
                  <c:v>31.166666666666661</c:v>
                </c:pt>
                <c:pt idx="6">
                  <c:v>35.999999999999993</c:v>
                </c:pt>
              </c:numCache>
            </c:numRef>
          </c:xVal>
          <c:yVal>
            <c:numRef>
              <c:f>Часть1_3!$K$38:$K$44</c:f>
              <c:numCache>
                <c:formatCode>General</c:formatCode>
                <c:ptCount val="7"/>
                <c:pt idx="0">
                  <c:v>0</c:v>
                </c:pt>
                <c:pt idx="1">
                  <c:v>0.13333333333333333</c:v>
                </c:pt>
                <c:pt idx="2">
                  <c:v>0.23333333333333334</c:v>
                </c:pt>
                <c:pt idx="3">
                  <c:v>0.46666666666666667</c:v>
                </c:pt>
                <c:pt idx="4">
                  <c:v>0.73333333333333339</c:v>
                </c:pt>
                <c:pt idx="5">
                  <c:v>0.9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24416"/>
        <c:axId val="1074336384"/>
      </c:scatterChart>
      <c:valAx>
        <c:axId val="107432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94849081364829"/>
              <c:y val="0.70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6384"/>
        <c:crosses val="autoZero"/>
        <c:crossBetween val="midCat"/>
      </c:valAx>
      <c:valAx>
        <c:axId val="107433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</a:t>
                </a:r>
                <a:r>
                  <a:rPr lang="en-US" sz="1000" b="1" i="0" baseline="-25000">
                    <a:effectLst/>
                  </a:rPr>
                  <a:t>x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0833333333333332"/>
              <c:y val="7.44830854476523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функция распределения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68479002624671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Часть1_3!$B$53:$C$53</c:f>
              <c:numCache>
                <c:formatCode>General</c:formatCode>
                <c:ptCount val="2"/>
                <c:pt idx="0">
                  <c:v>7</c:v>
                </c:pt>
                <c:pt idx="1">
                  <c:v>11.833333333333332</c:v>
                </c:pt>
              </c:numCache>
            </c:numRef>
          </c:xVal>
          <c:yVal>
            <c:numRef>
              <c:f>Часть1_3!$B$54:$C$54</c:f>
              <c:numCache>
                <c:formatCode>General</c:formatCode>
                <c:ptCount val="2"/>
                <c:pt idx="0">
                  <c:v>0.13333333333333333</c:v>
                </c:pt>
                <c:pt idx="1">
                  <c:v>0.13333333333333333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Часть1_3!$B$55:$C$55</c:f>
              <c:numCache>
                <c:formatCode>General</c:formatCode>
                <c:ptCount val="2"/>
                <c:pt idx="0">
                  <c:v>11.833333333333332</c:v>
                </c:pt>
                <c:pt idx="1">
                  <c:v>16.666666666666664</c:v>
                </c:pt>
              </c:numCache>
            </c:numRef>
          </c:xVal>
          <c:yVal>
            <c:numRef>
              <c:f>Часть1_3!$B$56:$C$56</c:f>
              <c:numCache>
                <c:formatCode>General</c:formatCode>
                <c:ptCount val="2"/>
                <c:pt idx="0">
                  <c:v>0.23333333333333334</c:v>
                </c:pt>
                <c:pt idx="1">
                  <c:v>0.23333333333333334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Часть1_3!$B$57:$C$57</c:f>
              <c:numCache>
                <c:formatCode>General</c:formatCode>
                <c:ptCount val="2"/>
                <c:pt idx="0">
                  <c:v>16.666666666666664</c:v>
                </c:pt>
                <c:pt idx="1">
                  <c:v>21.499999999999996</c:v>
                </c:pt>
              </c:numCache>
            </c:numRef>
          </c:xVal>
          <c:yVal>
            <c:numRef>
              <c:f>Часть1_3!$B$58:$C$58</c:f>
              <c:numCache>
                <c:formatCode>General</c:formatCode>
                <c:ptCount val="2"/>
                <c:pt idx="0">
                  <c:v>0.46666666666666667</c:v>
                </c:pt>
                <c:pt idx="1">
                  <c:v>0.46666666666666667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Часть1_3!$B$59:$C$59</c:f>
              <c:numCache>
                <c:formatCode>General</c:formatCode>
                <c:ptCount val="2"/>
                <c:pt idx="0">
                  <c:v>21.499999999999996</c:v>
                </c:pt>
                <c:pt idx="1">
                  <c:v>26.333333333333329</c:v>
                </c:pt>
              </c:numCache>
            </c:numRef>
          </c:xVal>
          <c:yVal>
            <c:numRef>
              <c:f>Часть1_3!$B$60:$C$60</c:f>
              <c:numCache>
                <c:formatCode>General</c:formatCode>
                <c:ptCount val="2"/>
                <c:pt idx="0">
                  <c:v>0.73333333333333339</c:v>
                </c:pt>
                <c:pt idx="1">
                  <c:v>0.73333333333333339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Часть1_3!$B$61:$C$61</c:f>
              <c:numCache>
                <c:formatCode>General</c:formatCode>
                <c:ptCount val="2"/>
                <c:pt idx="0">
                  <c:v>26.333333333333329</c:v>
                </c:pt>
                <c:pt idx="1">
                  <c:v>31.166666666666661</c:v>
                </c:pt>
              </c:numCache>
            </c:numRef>
          </c:xVal>
          <c:yVal>
            <c:numRef>
              <c:f>Часть1_3!$B$62:$C$62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Часть1_3!$B$63:$C$63</c:f>
              <c:numCache>
                <c:formatCode>General</c:formatCode>
                <c:ptCount val="2"/>
                <c:pt idx="0">
                  <c:v>31.166666666666661</c:v>
                </c:pt>
                <c:pt idx="1">
                  <c:v>35.999999999999993</c:v>
                </c:pt>
              </c:numCache>
            </c:numRef>
          </c:xVal>
          <c:yVal>
            <c:numRef>
              <c:f>Часть1_3!$B$64:$C$64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Часть1_3!$E$67:$J$67</c:f>
              <c:numCache>
                <c:formatCode>General</c:formatCode>
                <c:ptCount val="6"/>
                <c:pt idx="0">
                  <c:v>7</c:v>
                </c:pt>
                <c:pt idx="1">
                  <c:v>11.833333333333332</c:v>
                </c:pt>
                <c:pt idx="2">
                  <c:v>16.666666666666664</c:v>
                </c:pt>
                <c:pt idx="3">
                  <c:v>21.499999999999996</c:v>
                </c:pt>
                <c:pt idx="4">
                  <c:v>26.333333333333329</c:v>
                </c:pt>
                <c:pt idx="5">
                  <c:v>31.166666666666661</c:v>
                </c:pt>
              </c:numCache>
            </c:numRef>
          </c:xVal>
          <c:yVal>
            <c:numRef>
              <c:f>Часть1_3!$E$68:$J$68</c:f>
              <c:numCache>
                <c:formatCode>General</c:formatCode>
                <c:ptCount val="6"/>
                <c:pt idx="0">
                  <c:v>0.13333333333333333</c:v>
                </c:pt>
                <c:pt idx="1">
                  <c:v>0.23333333333333334</c:v>
                </c:pt>
                <c:pt idx="2">
                  <c:v>0.46666666666666667</c:v>
                </c:pt>
                <c:pt idx="3">
                  <c:v>0.73333333333333339</c:v>
                </c:pt>
                <c:pt idx="4">
                  <c:v>0.9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27136"/>
        <c:axId val="1074333120"/>
      </c:scatterChart>
      <c:valAx>
        <c:axId val="107432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94849081364829"/>
              <c:y val="0.70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3120"/>
        <c:crosses val="autoZero"/>
        <c:crossBetween val="midCat"/>
      </c:valAx>
      <c:valAx>
        <c:axId val="107433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</a:t>
                </a:r>
                <a:r>
                  <a:rPr lang="en-US" sz="1000" b="1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666666666666667"/>
              <c:y val="8.3742344706911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Часть1_3!$D$71:$O$71</c:f>
              <c:numCache>
                <c:formatCode>General</c:formatCode>
                <c:ptCount val="12"/>
                <c:pt idx="0">
                  <c:v>7</c:v>
                </c:pt>
                <c:pt idx="1">
                  <c:v>11.833333333333332</c:v>
                </c:pt>
                <c:pt idx="2">
                  <c:v>11.833333333333332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21.499999999999996</c:v>
                </c:pt>
                <c:pt idx="6">
                  <c:v>21.499999999999996</c:v>
                </c:pt>
                <c:pt idx="7">
                  <c:v>26.333333333333329</c:v>
                </c:pt>
                <c:pt idx="8">
                  <c:v>26.333333333333329</c:v>
                </c:pt>
                <c:pt idx="9">
                  <c:v>31.166666666666661</c:v>
                </c:pt>
                <c:pt idx="10">
                  <c:v>31.166666666666661</c:v>
                </c:pt>
                <c:pt idx="11">
                  <c:v>35.999999999999993</c:v>
                </c:pt>
              </c:numCache>
            </c:numRef>
          </c:xVal>
          <c:yVal>
            <c:numRef>
              <c:f>Часть1_3!$D$72:$O$72</c:f>
              <c:numCache>
                <c:formatCode>General</c:formatCode>
                <c:ptCount val="12"/>
                <c:pt idx="0">
                  <c:v>2.2222222222222223E-2</c:v>
                </c:pt>
                <c:pt idx="1">
                  <c:v>2.2222222222222223E-2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3.888888888888889E-2</c:v>
                </c:pt>
                <c:pt idx="5">
                  <c:v>3.888888888888889E-2</c:v>
                </c:pt>
                <c:pt idx="6">
                  <c:v>4.4444444444444446E-2</c:v>
                </c:pt>
                <c:pt idx="7">
                  <c:v>4.4444444444444446E-2</c:v>
                </c:pt>
                <c:pt idx="8">
                  <c:v>2.7777777777777776E-2</c:v>
                </c:pt>
                <c:pt idx="9">
                  <c:v>2.7777777777777776E-2</c:v>
                </c:pt>
                <c:pt idx="10">
                  <c:v>1.6666666666666666E-2</c:v>
                </c:pt>
                <c:pt idx="11">
                  <c:v>1.6666666666666666E-2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50544"/>
        <c:axId val="1079962512"/>
      </c:scatterChart>
      <c:valAx>
        <c:axId val="1079950544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322112860892393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62512"/>
        <c:crosses val="autoZero"/>
        <c:crossBetween val="midCat"/>
      </c:valAx>
      <c:valAx>
        <c:axId val="107996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88888888888889"/>
              <c:y val="0.11088363954505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Часть2_1!$B$7:$G$7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28224"/>
        <c:axId val="1074328768"/>
      </c:scatterChart>
      <c:valAx>
        <c:axId val="10743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53346456692911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8768"/>
        <c:crosses val="autoZero"/>
        <c:crossBetween val="midCat"/>
      </c:valAx>
      <c:valAx>
        <c:axId val="107432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9.4444444444444442E-2"/>
              <c:y val="8.08256780402449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Часть2_1!$B$9:$G$9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4208"/>
        <c:axId val="1074334752"/>
      </c:scatterChart>
      <c:valAx>
        <c:axId val="10743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604363517060367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4752"/>
        <c:crosses val="autoZero"/>
        <c:crossBetween val="midCat"/>
      </c:valAx>
      <c:valAx>
        <c:axId val="107433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-25000"/>
                  <a:t>x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1944444444444445"/>
              <c:y val="8.02121609798774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функция распределения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657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Часть2_1!$A$13:$B$13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Часть2_1!$A$14:$B$14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Часть2_1!$A$15:$B$15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Часть2_1!$A$16:$B$16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Часть2_1!$A$17:$B$17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Часть2_1!$A$18:$B$18</c:f>
              <c:numCache>
                <c:formatCode>General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Часть2_1!$A$19:$B$19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Часть2_1!$A$19:$B$19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Часть2_1!$A$20:$B$20</c:f>
              <c:numCache>
                <c:formatCode>General</c:formatCode>
                <c:ptCount val="2"/>
                <c:pt idx="0">
                  <c:v>0.72</c:v>
                </c:pt>
                <c:pt idx="1">
                  <c:v>0.72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Часть2_1!$A$21:$B$21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Часть2_1!$A$22:$B$22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Часть2_1!$A$23:$B$23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Часть2_1!$A$24:$B$24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Часть2_1!$C$26:$H$26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Часть2_1!$C$27:$H$27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64816"/>
        <c:axId val="1054855024"/>
      </c:scatterChart>
      <c:valAx>
        <c:axId val="105486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5542935258092743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5024"/>
        <c:crosses val="autoZero"/>
        <c:crossBetween val="midCat"/>
      </c:valAx>
      <c:valAx>
        <c:axId val="105485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</a:t>
                </a:r>
                <a:r>
                  <a:rPr lang="en-US" sz="1000" b="1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11111111111111"/>
              <c:y val="8.37423447069116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Часть2_2!$A$31:$P$31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152</c:v>
                </c:pt>
                <c:pt idx="15">
                  <c:v>152</c:v>
                </c:pt>
              </c:numCache>
            </c:numRef>
          </c:xVal>
          <c:yVal>
            <c:numRef>
              <c:f>Часть2_2!$A$32:$P$32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Часть2_2!$J$23:$J$27</c:f>
              <c:numCache>
                <c:formatCode>General</c:formatCode>
                <c:ptCount val="5"/>
                <c:pt idx="0">
                  <c:v>17</c:v>
                </c:pt>
                <c:pt idx="1">
                  <c:v>47</c:v>
                </c:pt>
                <c:pt idx="2">
                  <c:v>77</c:v>
                </c:pt>
                <c:pt idx="3">
                  <c:v>107</c:v>
                </c:pt>
                <c:pt idx="4">
                  <c:v>137</c:v>
                </c:pt>
              </c:numCache>
            </c:numRef>
          </c:xVal>
          <c:yVal>
            <c:numRef>
              <c:f>Часть2_2!$G$23:$G$27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8832"/>
        <c:axId val="1054863728"/>
      </c:scatterChart>
      <c:valAx>
        <c:axId val="10548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x</a:t>
                </a:r>
                <a:r>
                  <a:rPr lang="en-US" sz="900" b="1" i="0" baseline="-25000">
                    <a:effectLst/>
                  </a:rPr>
                  <a:t>i</a:t>
                </a:r>
                <a:endParaRPr lang="ru-RU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83902012248466"/>
              <c:y val="0.7176618547681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63728"/>
        <c:crosses val="autoZero"/>
        <c:crossBetween val="midCat"/>
      </c:valAx>
      <c:valAx>
        <c:axId val="105486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666666666666667"/>
              <c:y val="8.3649752114319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Часть2_2!$J$35:$J$40</c:f>
              <c:numCache>
                <c:formatCode>General</c:formatCode>
                <c:ptCount val="6"/>
                <c:pt idx="0">
                  <c:v>2</c:v>
                </c:pt>
                <c:pt idx="1">
                  <c:v>32</c:v>
                </c:pt>
                <c:pt idx="2">
                  <c:v>62</c:v>
                </c:pt>
                <c:pt idx="3">
                  <c:v>92</c:v>
                </c:pt>
                <c:pt idx="4">
                  <c:v>122</c:v>
                </c:pt>
                <c:pt idx="5">
                  <c:v>152</c:v>
                </c:pt>
              </c:numCache>
            </c:numRef>
          </c:xVal>
          <c:yVal>
            <c:numRef>
              <c:f>Часть2_2!$K$35:$K$40</c:f>
              <c:numCache>
                <c:formatCode>General</c:formatCode>
                <c:ptCount val="6"/>
                <c:pt idx="0">
                  <c:v>0</c:v>
                </c:pt>
                <c:pt idx="1">
                  <c:v>0.55000000000000004</c:v>
                </c:pt>
                <c:pt idx="2">
                  <c:v>0.75</c:v>
                </c:pt>
                <c:pt idx="3">
                  <c:v>0.85</c:v>
                </c:pt>
                <c:pt idx="4">
                  <c:v>0.9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1216"/>
        <c:axId val="1054852848"/>
      </c:scatterChart>
      <c:valAx>
        <c:axId val="10548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x</a:t>
                </a:r>
                <a:r>
                  <a:rPr lang="en-US" sz="1000" b="0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405446194225717"/>
              <c:y val="0.70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2848"/>
        <c:crosses val="autoZero"/>
        <c:crossBetween val="midCat"/>
      </c:valAx>
      <c:valAx>
        <c:axId val="105485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</a:t>
                </a:r>
                <a:r>
                  <a:rPr lang="en-US" sz="1000" b="0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222222222222222"/>
              <c:y val="7.5582531350247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функция распределения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657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Часть2_2!$B$50:$C$50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xVal>
          <c:yVal>
            <c:numRef>
              <c:f>Часть2_2!$B$51:$C$51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Часть2_2!$B$52:$C$52</c:f>
              <c:numCache>
                <c:formatCode>General</c:formatCode>
                <c:ptCount val="2"/>
                <c:pt idx="0">
                  <c:v>32</c:v>
                </c:pt>
                <c:pt idx="1">
                  <c:v>62</c:v>
                </c:pt>
              </c:numCache>
            </c:numRef>
          </c:xVal>
          <c:yVal>
            <c:numRef>
              <c:f>Часть2_2!$B$53:$C$53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Часть2_2!$B$54:$C$54</c:f>
              <c:numCache>
                <c:formatCode>General</c:formatCode>
                <c:ptCount val="2"/>
                <c:pt idx="0">
                  <c:v>62</c:v>
                </c:pt>
                <c:pt idx="1">
                  <c:v>92</c:v>
                </c:pt>
              </c:numCache>
            </c:numRef>
          </c:xVal>
          <c:yVal>
            <c:numRef>
              <c:f>Часть2_2!$B$55:$C$55</c:f>
              <c:numCache>
                <c:formatCode>General</c:formatCode>
                <c:ptCount val="2"/>
                <c:pt idx="0">
                  <c:v>0.85</c:v>
                </c:pt>
                <c:pt idx="1">
                  <c:v>0.85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Часть2_2!$B$56:$C$56</c:f>
              <c:numCache>
                <c:formatCode>General</c:formatCode>
                <c:ptCount val="2"/>
                <c:pt idx="0">
                  <c:v>92</c:v>
                </c:pt>
                <c:pt idx="1">
                  <c:v>122</c:v>
                </c:pt>
              </c:numCache>
            </c:numRef>
          </c:xVal>
          <c:yVal>
            <c:numRef>
              <c:f>Часть2_2!$B$57:$C$57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Часть2_2!$B$58:$C$58</c:f>
              <c:numCache>
                <c:formatCode>General</c:formatCode>
                <c:ptCount val="2"/>
                <c:pt idx="0">
                  <c:v>122</c:v>
                </c:pt>
                <c:pt idx="1">
                  <c:v>152</c:v>
                </c:pt>
              </c:numCache>
            </c:numRef>
          </c:xVal>
          <c:yVal>
            <c:numRef>
              <c:f>Часть2_2!$B$59:$C$59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Часть2_2!$E$63:$I$63</c:f>
              <c:numCache>
                <c:formatCode>General</c:formatCode>
                <c:ptCount val="5"/>
                <c:pt idx="0">
                  <c:v>2</c:v>
                </c:pt>
                <c:pt idx="1">
                  <c:v>32</c:v>
                </c:pt>
                <c:pt idx="2">
                  <c:v>62</c:v>
                </c:pt>
                <c:pt idx="3">
                  <c:v>92</c:v>
                </c:pt>
                <c:pt idx="4">
                  <c:v>122</c:v>
                </c:pt>
              </c:numCache>
            </c:numRef>
          </c:xVal>
          <c:yVal>
            <c:numRef>
              <c:f>Часть2_2!$E$64:$I$64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0.9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3936"/>
        <c:axId val="945995264"/>
      </c:scatterChart>
      <c:valAx>
        <c:axId val="10548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x</a:t>
                </a:r>
                <a:r>
                  <a:rPr lang="en-US" sz="1000" b="0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961001749781282"/>
              <c:y val="0.721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95264"/>
        <c:crosses val="autoZero"/>
        <c:crossBetween val="midCat"/>
      </c:valAx>
      <c:valAx>
        <c:axId val="94599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</a:t>
                </a:r>
                <a:r>
                  <a:rPr lang="en-US" sz="1000" b="0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944444444444445"/>
              <c:y val="7.5582531350247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Часть2_2!$D$67:$M$67</c:f>
              <c:numCache>
                <c:formatCode>General</c:formatCode>
                <c:ptCount val="10"/>
                <c:pt idx="0">
                  <c:v>2</c:v>
                </c:pt>
                <c:pt idx="1">
                  <c:v>32</c:v>
                </c:pt>
                <c:pt idx="2">
                  <c:v>32</c:v>
                </c:pt>
                <c:pt idx="3">
                  <c:v>62</c:v>
                </c:pt>
                <c:pt idx="4">
                  <c:v>62</c:v>
                </c:pt>
                <c:pt idx="5">
                  <c:v>92</c:v>
                </c:pt>
                <c:pt idx="6">
                  <c:v>92</c:v>
                </c:pt>
                <c:pt idx="7">
                  <c:v>122</c:v>
                </c:pt>
                <c:pt idx="8">
                  <c:v>122</c:v>
                </c:pt>
                <c:pt idx="9">
                  <c:v>152</c:v>
                </c:pt>
              </c:numCache>
            </c:numRef>
          </c:xVal>
          <c:yVal>
            <c:numRef>
              <c:f>Часть2_2!$D$68:$M$68</c:f>
              <c:numCache>
                <c:formatCode>General</c:formatCode>
                <c:ptCount val="10"/>
                <c:pt idx="0">
                  <c:v>0.11</c:v>
                </c:pt>
                <c:pt idx="1">
                  <c:v>0.11</c:v>
                </c:pt>
                <c:pt idx="2">
                  <c:v>0.04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63056"/>
        <c:axId val="1079947280"/>
      </c:scatterChart>
      <c:valAx>
        <c:axId val="1079963056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761001749781282"/>
              <c:y val="0.73979148439778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47280"/>
        <c:crosses val="autoZero"/>
        <c:crossBetween val="midCat"/>
      </c:valAx>
      <c:valAx>
        <c:axId val="107994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944444444444445"/>
              <c:y val="0.10162438028579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Часть1_1!$J$39:$J$46</c:f>
              <c:numCache>
                <c:formatCode>General</c:formatCode>
                <c:ptCount val="8"/>
                <c:pt idx="0">
                  <c:v>4</c:v>
                </c:pt>
                <c:pt idx="1">
                  <c:v>5.5714285714285712</c:v>
                </c:pt>
                <c:pt idx="2">
                  <c:v>7.1428571428571423</c:v>
                </c:pt>
                <c:pt idx="3">
                  <c:v>8.7142857142857135</c:v>
                </c:pt>
                <c:pt idx="4">
                  <c:v>10.285714285714285</c:v>
                </c:pt>
                <c:pt idx="5">
                  <c:v>11.857142857142856</c:v>
                </c:pt>
                <c:pt idx="6">
                  <c:v>13.428571428571427</c:v>
                </c:pt>
                <c:pt idx="7">
                  <c:v>14.999999999999998</c:v>
                </c:pt>
              </c:numCache>
            </c:numRef>
          </c:xVal>
          <c:yVal>
            <c:numRef>
              <c:f>Часть1_1!$K$39:$K$46</c:f>
              <c:numCache>
                <c:formatCode>General</c:formatCode>
                <c:ptCount val="8"/>
                <c:pt idx="0">
                  <c:v>0</c:v>
                </c:pt>
                <c:pt idx="1">
                  <c:v>8.3333333333333329E-2</c:v>
                </c:pt>
                <c:pt idx="2">
                  <c:v>0.36666666666666664</c:v>
                </c:pt>
                <c:pt idx="3">
                  <c:v>0.51666666666666661</c:v>
                </c:pt>
                <c:pt idx="4">
                  <c:v>0.76666666666666661</c:v>
                </c:pt>
                <c:pt idx="5">
                  <c:v>0.8833333333333333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16656"/>
        <c:axId val="965701968"/>
      </c:scatterChart>
      <c:valAx>
        <c:axId val="96571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470013123359576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1968"/>
        <c:crosses val="autoZero"/>
        <c:crossBetween val="midCat"/>
      </c:valAx>
      <c:valAx>
        <c:axId val="96570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w</a:t>
                </a:r>
                <a:r>
                  <a:rPr lang="en-US" sz="1000" b="1" i="0" u="none" strike="noStrike" baseline="-25000">
                    <a:effectLst/>
                  </a:rPr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11111111111111"/>
              <c:y val="7.15664187809856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Часть2_3!$A$14:$M$14</c:f>
              <c:numCache>
                <c:formatCode>General</c:formatCode>
                <c:ptCount val="13"/>
                <c:pt idx="0">
                  <c:v>4000</c:v>
                </c:pt>
                <c:pt idx="1">
                  <c:v>4000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15000</c:v>
                </c:pt>
                <c:pt idx="12">
                  <c:v>15000</c:v>
                </c:pt>
              </c:numCache>
            </c:numRef>
          </c:xVal>
          <c:yVal>
            <c:numRef>
              <c:f>Часть2_3!$A$15:$M$15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96896"/>
        <c:axId val="945989280"/>
      </c:scatterChart>
      <c:valAx>
        <c:axId val="9459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8667979002625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89280"/>
        <c:crosses val="autoZero"/>
        <c:crossBetween val="midCat"/>
      </c:valAx>
      <c:valAx>
        <c:axId val="94598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666666666666667"/>
              <c:y val="9.00849372995042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Часть2_3!$J$18:$J$22</c:f>
              <c:numCache>
                <c:formatCode>General</c:formatCode>
                <c:ptCount val="5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Часть2_3!$K$18:$K$22</c:f>
              <c:numCache>
                <c:formatCode>General</c:formatCode>
                <c:ptCount val="5"/>
                <c:pt idx="0">
                  <c:v>0</c:v>
                </c:pt>
                <c:pt idx="1">
                  <c:v>0.13333333333333333</c:v>
                </c:pt>
                <c:pt idx="2">
                  <c:v>0.53333333333333333</c:v>
                </c:pt>
                <c:pt idx="3">
                  <c:v>0.8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89824"/>
        <c:axId val="945999616"/>
      </c:scatterChart>
      <c:valAx>
        <c:axId val="945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x</a:t>
                </a:r>
                <a:r>
                  <a:rPr lang="en-US" sz="1000" b="0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72112860892387"/>
              <c:y val="0.716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99616"/>
        <c:crosses val="autoZero"/>
        <c:crossBetween val="midCat"/>
      </c:valAx>
      <c:valAx>
        <c:axId val="94599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</a:t>
                </a:r>
                <a:r>
                  <a:rPr lang="en-US" sz="1000" b="0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5"/>
              <c:y val="9.41010498687663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Часть2_4!$A$38:$V$38</c:f>
              <c:numCache>
                <c:formatCode>General</c:formatCode>
                <c:ptCount val="22"/>
                <c:pt idx="0">
                  <c:v>14.15</c:v>
                </c:pt>
                <c:pt idx="1">
                  <c:v>14.15</c:v>
                </c:pt>
                <c:pt idx="2">
                  <c:v>14.227142857142857</c:v>
                </c:pt>
                <c:pt idx="3">
                  <c:v>14.227142857142857</c:v>
                </c:pt>
                <c:pt idx="4">
                  <c:v>14.227142857142857</c:v>
                </c:pt>
                <c:pt idx="5">
                  <c:v>14.304285714285713</c:v>
                </c:pt>
                <c:pt idx="6">
                  <c:v>14.304285714285713</c:v>
                </c:pt>
                <c:pt idx="7">
                  <c:v>14.304285714285713</c:v>
                </c:pt>
                <c:pt idx="8">
                  <c:v>14.38142857142857</c:v>
                </c:pt>
                <c:pt idx="9">
                  <c:v>14.38142857142857</c:v>
                </c:pt>
                <c:pt idx="10">
                  <c:v>14.38142857142857</c:v>
                </c:pt>
                <c:pt idx="11">
                  <c:v>14.458571428571426</c:v>
                </c:pt>
                <c:pt idx="12">
                  <c:v>14.458571428571426</c:v>
                </c:pt>
                <c:pt idx="13">
                  <c:v>14.458571428571426</c:v>
                </c:pt>
                <c:pt idx="14">
                  <c:v>14.535714285714283</c:v>
                </c:pt>
                <c:pt idx="15">
                  <c:v>14.535714285714283</c:v>
                </c:pt>
                <c:pt idx="16">
                  <c:v>14.535714285714283</c:v>
                </c:pt>
                <c:pt idx="17">
                  <c:v>14.612857142857139</c:v>
                </c:pt>
                <c:pt idx="18">
                  <c:v>14.612857142857139</c:v>
                </c:pt>
                <c:pt idx="19">
                  <c:v>14.612857142857139</c:v>
                </c:pt>
                <c:pt idx="20">
                  <c:v>14.689999999999996</c:v>
                </c:pt>
                <c:pt idx="21">
                  <c:v>14.689999999999996</c:v>
                </c:pt>
              </c:numCache>
            </c:numRef>
          </c:xVal>
          <c:yVal>
            <c:numRef>
              <c:f>Часть2_4!$A$39:$V$39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Часть2_4!$I$28:$I$34</c:f>
              <c:numCache>
                <c:formatCode>General</c:formatCode>
                <c:ptCount val="7"/>
                <c:pt idx="0">
                  <c:v>14.188571428571429</c:v>
                </c:pt>
                <c:pt idx="1">
                  <c:v>14.265714285714285</c:v>
                </c:pt>
                <c:pt idx="2">
                  <c:v>14.342857142857142</c:v>
                </c:pt>
                <c:pt idx="3">
                  <c:v>14.419999999999998</c:v>
                </c:pt>
                <c:pt idx="4">
                  <c:v>14.497142857142855</c:v>
                </c:pt>
                <c:pt idx="5">
                  <c:v>14.574285714285711</c:v>
                </c:pt>
                <c:pt idx="6">
                  <c:v>14.651428571428568</c:v>
                </c:pt>
              </c:numCache>
            </c:numRef>
          </c:xVal>
          <c:yVal>
            <c:numRef>
              <c:f>Часть2_4!$F$28:$F$34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32016"/>
        <c:axId val="1061038000"/>
      </c:scatterChart>
      <c:valAx>
        <c:axId val="10610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44188538932633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8000"/>
        <c:crosses val="autoZero"/>
        <c:crossBetween val="midCat"/>
      </c:valAx>
      <c:valAx>
        <c:axId val="106103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944444444444445"/>
              <c:y val="9.93441965587634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Часть2_4!$I$42:$I$49</c:f>
              <c:numCache>
                <c:formatCode>General</c:formatCode>
                <c:ptCount val="8"/>
                <c:pt idx="0">
                  <c:v>14.15</c:v>
                </c:pt>
                <c:pt idx="1">
                  <c:v>14.227142857142857</c:v>
                </c:pt>
                <c:pt idx="2">
                  <c:v>14.304285714285713</c:v>
                </c:pt>
                <c:pt idx="3">
                  <c:v>14.38142857142857</c:v>
                </c:pt>
                <c:pt idx="4">
                  <c:v>14.458571428571426</c:v>
                </c:pt>
                <c:pt idx="5">
                  <c:v>14.535714285714283</c:v>
                </c:pt>
                <c:pt idx="6">
                  <c:v>14.612857142857139</c:v>
                </c:pt>
                <c:pt idx="7">
                  <c:v>14.689999999999996</c:v>
                </c:pt>
              </c:numCache>
            </c:numRef>
          </c:xVal>
          <c:yVal>
            <c:numRef>
              <c:f>Часть2_4!$J$42:$J$49</c:f>
              <c:numCache>
                <c:formatCode>General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0.42000000000000004</c:v>
                </c:pt>
                <c:pt idx="4">
                  <c:v>0.5</c:v>
                </c:pt>
                <c:pt idx="5">
                  <c:v>0.78</c:v>
                </c:pt>
                <c:pt idx="6">
                  <c:v>0.94000000000000006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30384"/>
        <c:axId val="1061039088"/>
      </c:scatterChart>
      <c:valAx>
        <c:axId val="1061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x</a:t>
                </a:r>
                <a:r>
                  <a:rPr lang="en-US" sz="1000" b="0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16207349081359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9088"/>
        <c:crosses val="autoZero"/>
        <c:crossBetween val="midCat"/>
      </c:valAx>
      <c:valAx>
        <c:axId val="10610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</a:t>
                </a:r>
                <a:r>
                  <a:rPr lang="en-US" sz="1000" b="0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222222222222222"/>
              <c:y val="7.09529017206182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функция распределения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76812335958005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Часть2_4!$B$57:$C$57</c:f>
              <c:numCache>
                <c:formatCode>General</c:formatCode>
                <c:ptCount val="2"/>
                <c:pt idx="0">
                  <c:v>14.15</c:v>
                </c:pt>
                <c:pt idx="1">
                  <c:v>14.227142857142857</c:v>
                </c:pt>
              </c:numCache>
            </c:numRef>
          </c:xVal>
          <c:yVal>
            <c:numRef>
              <c:f>Часть2_4!$B$58:$C$58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Часть2_4!$B$59:$C$59</c:f>
              <c:numCache>
                <c:formatCode>General</c:formatCode>
                <c:ptCount val="2"/>
                <c:pt idx="0">
                  <c:v>14.227142857142857</c:v>
                </c:pt>
                <c:pt idx="1">
                  <c:v>14.304285714285713</c:v>
                </c:pt>
              </c:numCache>
            </c:numRef>
          </c:xVal>
          <c:yVal>
            <c:numRef>
              <c:f>Часть2_4!$B$60:$C$60</c:f>
              <c:numCache>
                <c:formatCode>General</c:formatCode>
                <c:ptCount val="2"/>
                <c:pt idx="0">
                  <c:v>0.16</c:v>
                </c:pt>
                <c:pt idx="1">
                  <c:v>0.16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Часть2_4!$B$61:$C$61</c:f>
              <c:numCache>
                <c:formatCode>General</c:formatCode>
                <c:ptCount val="2"/>
                <c:pt idx="0">
                  <c:v>14.304285714285713</c:v>
                </c:pt>
                <c:pt idx="1">
                  <c:v>14.38142857142857</c:v>
                </c:pt>
              </c:numCache>
            </c:numRef>
          </c:xVal>
          <c:yVal>
            <c:numRef>
              <c:f>Часть2_4!$B$62:$C$62</c:f>
              <c:numCache>
                <c:formatCode>General</c:formatCode>
                <c:ptCount val="2"/>
                <c:pt idx="0">
                  <c:v>0.42000000000000004</c:v>
                </c:pt>
                <c:pt idx="1">
                  <c:v>0.42000000000000004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Часть2_4!$B$63:$C$63</c:f>
              <c:numCache>
                <c:formatCode>General</c:formatCode>
                <c:ptCount val="2"/>
                <c:pt idx="0">
                  <c:v>14.38142857142857</c:v>
                </c:pt>
                <c:pt idx="1">
                  <c:v>14.458571428571426</c:v>
                </c:pt>
              </c:numCache>
            </c:numRef>
          </c:xVal>
          <c:yVal>
            <c:numRef>
              <c:f>Часть2_4!$B$64:$C$64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Часть2_4!$B$65:$C$65</c:f>
              <c:numCache>
                <c:formatCode>General</c:formatCode>
                <c:ptCount val="2"/>
                <c:pt idx="0">
                  <c:v>14.458571428571426</c:v>
                </c:pt>
                <c:pt idx="1">
                  <c:v>14.535714285714283</c:v>
                </c:pt>
              </c:numCache>
            </c:numRef>
          </c:xVal>
          <c:yVal>
            <c:numRef>
              <c:f>Часть2_4!$B$66:$C$66</c:f>
              <c:numCache>
                <c:formatCode>General</c:formatCode>
                <c:ptCount val="2"/>
                <c:pt idx="0">
                  <c:v>0.78</c:v>
                </c:pt>
                <c:pt idx="1">
                  <c:v>0.78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Часть2_4!$B$67:$C$67</c:f>
              <c:numCache>
                <c:formatCode>General</c:formatCode>
                <c:ptCount val="2"/>
                <c:pt idx="0">
                  <c:v>14.535714285714283</c:v>
                </c:pt>
                <c:pt idx="1">
                  <c:v>14.612857142857139</c:v>
                </c:pt>
              </c:numCache>
            </c:numRef>
          </c:xVal>
          <c:yVal>
            <c:numRef>
              <c:f>Часть2_4!$B$68:$C$68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0.94000000000000006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Часть2_4!$B$69:$C$69</c:f>
              <c:numCache>
                <c:formatCode>General</c:formatCode>
                <c:ptCount val="2"/>
                <c:pt idx="0">
                  <c:v>14.612857142857139</c:v>
                </c:pt>
                <c:pt idx="1">
                  <c:v>14.689999999999996</c:v>
                </c:pt>
              </c:numCache>
            </c:numRef>
          </c:xVal>
          <c:yVal>
            <c:numRef>
              <c:f>Часть2_4!$B$70:$C$70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Часть2_4!$E$73:$K$73</c:f>
              <c:numCache>
                <c:formatCode>General</c:formatCode>
                <c:ptCount val="7"/>
                <c:pt idx="0">
                  <c:v>14.15</c:v>
                </c:pt>
                <c:pt idx="1">
                  <c:v>14.227142857142857</c:v>
                </c:pt>
                <c:pt idx="2">
                  <c:v>14.304285714285713</c:v>
                </c:pt>
                <c:pt idx="3">
                  <c:v>14.38142857142857</c:v>
                </c:pt>
                <c:pt idx="4">
                  <c:v>14.458571428571426</c:v>
                </c:pt>
                <c:pt idx="5">
                  <c:v>14.535714285714283</c:v>
                </c:pt>
                <c:pt idx="6">
                  <c:v>14.612857142857139</c:v>
                </c:pt>
              </c:numCache>
            </c:numRef>
          </c:xVal>
          <c:yVal>
            <c:numRef>
              <c:f>Часть2_4!$E$74:$K$74</c:f>
              <c:numCache>
                <c:formatCode>General</c:formatCode>
                <c:ptCount val="7"/>
                <c:pt idx="0">
                  <c:v>0.08</c:v>
                </c:pt>
                <c:pt idx="1">
                  <c:v>0.16</c:v>
                </c:pt>
                <c:pt idx="2">
                  <c:v>0.42000000000000004</c:v>
                </c:pt>
                <c:pt idx="3">
                  <c:v>0.5</c:v>
                </c:pt>
                <c:pt idx="4">
                  <c:v>0.78</c:v>
                </c:pt>
                <c:pt idx="5">
                  <c:v>0.94000000000000006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34736"/>
        <c:axId val="1061028208"/>
      </c:scatterChart>
      <c:valAx>
        <c:axId val="10610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x</a:t>
                </a:r>
                <a:r>
                  <a:rPr lang="en-US" sz="1000" b="0" i="0" baseline="-25000">
                    <a:effectLst/>
                  </a:rPr>
                  <a:t>i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249540682414701"/>
              <c:y val="0.721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28208"/>
        <c:crosses val="autoZero"/>
        <c:crossBetween val="midCat"/>
      </c:valAx>
      <c:valAx>
        <c:axId val="106102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</a:t>
                </a:r>
                <a:r>
                  <a:rPr lang="en-US" sz="1000" b="0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11111111111111"/>
              <c:y val="8.02121609798774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плотность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Часть2_4!$D$77:$Q$77</c:f>
              <c:numCache>
                <c:formatCode>General</c:formatCode>
                <c:ptCount val="14"/>
                <c:pt idx="0">
                  <c:v>14.15</c:v>
                </c:pt>
                <c:pt idx="1">
                  <c:v>14.227142857142857</c:v>
                </c:pt>
                <c:pt idx="2">
                  <c:v>14.227142857142857</c:v>
                </c:pt>
                <c:pt idx="3">
                  <c:v>14.304285714285713</c:v>
                </c:pt>
                <c:pt idx="4">
                  <c:v>14.304285714285713</c:v>
                </c:pt>
                <c:pt idx="5">
                  <c:v>14.38142857142857</c:v>
                </c:pt>
                <c:pt idx="6">
                  <c:v>14.38142857142857</c:v>
                </c:pt>
                <c:pt idx="7">
                  <c:v>14.458571428571426</c:v>
                </c:pt>
                <c:pt idx="8">
                  <c:v>14.458571428571426</c:v>
                </c:pt>
                <c:pt idx="9">
                  <c:v>14.535714285714283</c:v>
                </c:pt>
                <c:pt idx="10">
                  <c:v>14.535714285714283</c:v>
                </c:pt>
                <c:pt idx="11">
                  <c:v>14.612857142857139</c:v>
                </c:pt>
                <c:pt idx="12">
                  <c:v>14.612857142857139</c:v>
                </c:pt>
                <c:pt idx="13">
                  <c:v>14.689999999999996</c:v>
                </c:pt>
              </c:numCache>
            </c:numRef>
          </c:xVal>
          <c:yVal>
            <c:numRef>
              <c:f>Часть2_4!$D$78:$Q$78</c:f>
              <c:numCache>
                <c:formatCode>General</c:formatCode>
                <c:ptCount val="14"/>
                <c:pt idx="0">
                  <c:v>1.1428571428571429E-2</c:v>
                </c:pt>
                <c:pt idx="1">
                  <c:v>1.1428571428571429E-2</c:v>
                </c:pt>
                <c:pt idx="2">
                  <c:v>1.1428571428571429E-2</c:v>
                </c:pt>
                <c:pt idx="3">
                  <c:v>1.1428571428571429E-2</c:v>
                </c:pt>
                <c:pt idx="4">
                  <c:v>3.7142857142857144E-2</c:v>
                </c:pt>
                <c:pt idx="5">
                  <c:v>3.7142857142857144E-2</c:v>
                </c:pt>
                <c:pt idx="6">
                  <c:v>1.1428571428571429E-2</c:v>
                </c:pt>
                <c:pt idx="7">
                  <c:v>1.1428571428571429E-2</c:v>
                </c:pt>
                <c:pt idx="8">
                  <c:v>0.04</c:v>
                </c:pt>
                <c:pt idx="9">
                  <c:v>0.04</c:v>
                </c:pt>
                <c:pt idx="10">
                  <c:v>2.2857142857142857E-2</c:v>
                </c:pt>
                <c:pt idx="11">
                  <c:v>2.2857142857142857E-2</c:v>
                </c:pt>
                <c:pt idx="12">
                  <c:v>8.5714285714285719E-3</c:v>
                </c:pt>
                <c:pt idx="13">
                  <c:v>8.5714285714285719E-3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16352"/>
        <c:axId val="1072722880"/>
      </c:scatterChart>
      <c:valAx>
        <c:axId val="1072716352"/>
        <c:scaling>
          <c:orientation val="minMax"/>
          <c:min val="14.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088429571303589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22880"/>
        <c:crosses val="autoZero"/>
        <c:crossBetween val="midCat"/>
      </c:valAx>
      <c:valAx>
        <c:axId val="107272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61111111111111"/>
              <c:y val="0.10625400991542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Эмпирическая функция распределения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41819335083114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Часть1_1!$B$54:$C$54</c:f>
              <c:numCache>
                <c:formatCode>General</c:formatCode>
                <c:ptCount val="2"/>
                <c:pt idx="0">
                  <c:v>4</c:v>
                </c:pt>
                <c:pt idx="1">
                  <c:v>5.5714285714285712</c:v>
                </c:pt>
              </c:numCache>
            </c:numRef>
          </c:xVal>
          <c:yVal>
            <c:numRef>
              <c:f>Часть1_1!$B$55:$C$55</c:f>
              <c:numCache>
                <c:formatCode>General</c:formatCode>
                <c:ptCount val="2"/>
                <c:pt idx="0">
                  <c:v>8.3333333333333329E-2</c:v>
                </c:pt>
                <c:pt idx="1">
                  <c:v>8.3333333333333329E-2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Часть1_1!$B$56:$C$56</c:f>
              <c:strCache>
                <c:ptCount val="2"/>
                <c:pt idx="0">
                  <c:v>5,571428571</c:v>
                </c:pt>
                <c:pt idx="1">
                  <c:v>7,142857143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Часть1_1!$B$56:$C$56</c:f>
              <c:numCache>
                <c:formatCode>General</c:formatCode>
                <c:ptCount val="2"/>
                <c:pt idx="0">
                  <c:v>5.5714285714285712</c:v>
                </c:pt>
                <c:pt idx="1">
                  <c:v>7.1428571428571423</c:v>
                </c:pt>
              </c:numCache>
            </c:numRef>
          </c:xVal>
          <c:yVal>
            <c:numRef>
              <c:f>Часть1_1!$B$57:$C$57</c:f>
              <c:numCache>
                <c:formatCode>General</c:formatCode>
                <c:ptCount val="2"/>
                <c:pt idx="0">
                  <c:v>0.36666666666666664</c:v>
                </c:pt>
                <c:pt idx="1">
                  <c:v>0.36666666666666664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Часть1_1!$B$58:$C$58</c:f>
              <c:numCache>
                <c:formatCode>General</c:formatCode>
                <c:ptCount val="2"/>
                <c:pt idx="0">
                  <c:v>7.1428571428571423</c:v>
                </c:pt>
                <c:pt idx="1">
                  <c:v>8.7142857142857135</c:v>
                </c:pt>
              </c:numCache>
            </c:numRef>
          </c:xVal>
          <c:yVal>
            <c:numRef>
              <c:f>Часть1_1!$B$59:$C$59</c:f>
              <c:numCache>
                <c:formatCode>General</c:formatCode>
                <c:ptCount val="2"/>
                <c:pt idx="0">
                  <c:v>0.51666666666666661</c:v>
                </c:pt>
                <c:pt idx="1">
                  <c:v>0.51666666666666661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Часть1_1!$B$60:$C$60</c:f>
              <c:numCache>
                <c:formatCode>General</c:formatCode>
                <c:ptCount val="2"/>
                <c:pt idx="0">
                  <c:v>8.7142857142857135</c:v>
                </c:pt>
                <c:pt idx="1">
                  <c:v>10.285714285714285</c:v>
                </c:pt>
              </c:numCache>
            </c:numRef>
          </c:xVal>
          <c:yVal>
            <c:numRef>
              <c:f>Часть1_1!$B$61:$C$61</c:f>
              <c:numCache>
                <c:formatCode>General</c:formatCode>
                <c:ptCount val="2"/>
                <c:pt idx="0">
                  <c:v>0.76666666666666661</c:v>
                </c:pt>
                <c:pt idx="1">
                  <c:v>0.76666666666666661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Часть1_1!$B$62:$C$62</c:f>
              <c:numCache>
                <c:formatCode>General</c:formatCode>
                <c:ptCount val="2"/>
                <c:pt idx="0">
                  <c:v>10.285714285714285</c:v>
                </c:pt>
                <c:pt idx="1">
                  <c:v>11.857142857142856</c:v>
                </c:pt>
              </c:numCache>
            </c:numRef>
          </c:xVal>
          <c:yVal>
            <c:numRef>
              <c:f>Часть1_1!$B$63:$C$63</c:f>
              <c:numCache>
                <c:formatCode>General</c:formatCode>
                <c:ptCount val="2"/>
                <c:pt idx="0">
                  <c:v>0.8833333333333333</c:v>
                </c:pt>
                <c:pt idx="1">
                  <c:v>0.8833333333333333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Часть1_1!$B$64:$C$64</c:f>
              <c:numCache>
                <c:formatCode>General</c:formatCode>
                <c:ptCount val="2"/>
                <c:pt idx="0">
                  <c:v>11.857142857142856</c:v>
                </c:pt>
                <c:pt idx="1">
                  <c:v>13.428571428571427</c:v>
                </c:pt>
              </c:numCache>
            </c:numRef>
          </c:xVal>
          <c:yVal>
            <c:numRef>
              <c:f>Часть1_1!$B$65:$C$65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Часть1_1!$B$66:$C$66</c:f>
              <c:numCache>
                <c:formatCode>General</c:formatCode>
                <c:ptCount val="2"/>
                <c:pt idx="0">
                  <c:v>13.428571428571427</c:v>
                </c:pt>
                <c:pt idx="1">
                  <c:v>14.999999999999998</c:v>
                </c:pt>
              </c:numCache>
            </c:numRef>
          </c:xVal>
          <c:yVal>
            <c:numRef>
              <c:f>Часть1_1!$B$67:$C$67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Часть1_1!$E$68:$K$68</c:f>
              <c:strCache>
                <c:ptCount val="7"/>
                <c:pt idx="0">
                  <c:v>4</c:v>
                </c:pt>
                <c:pt idx="1">
                  <c:v>5,571428571</c:v>
                </c:pt>
                <c:pt idx="2">
                  <c:v>7,142857143</c:v>
                </c:pt>
                <c:pt idx="3">
                  <c:v>8,714285714</c:v>
                </c:pt>
                <c:pt idx="4">
                  <c:v>10,28571429</c:v>
                </c:pt>
                <c:pt idx="5">
                  <c:v>11,85714286</c:v>
                </c:pt>
                <c:pt idx="6">
                  <c:v>13,42857143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Часть1_1!$E$68:$K$68</c:f>
              <c:numCache>
                <c:formatCode>General</c:formatCode>
                <c:ptCount val="7"/>
                <c:pt idx="0">
                  <c:v>4</c:v>
                </c:pt>
                <c:pt idx="1">
                  <c:v>5.5714285714285712</c:v>
                </c:pt>
                <c:pt idx="2">
                  <c:v>7.1428571428571423</c:v>
                </c:pt>
                <c:pt idx="3">
                  <c:v>8.7142857142857135</c:v>
                </c:pt>
                <c:pt idx="4">
                  <c:v>10.285714285714285</c:v>
                </c:pt>
                <c:pt idx="5">
                  <c:v>11.857142857142856</c:v>
                </c:pt>
                <c:pt idx="6">
                  <c:v>13.428571428571427</c:v>
                </c:pt>
              </c:numCache>
            </c:numRef>
          </c:xVal>
          <c:yVal>
            <c:numRef>
              <c:f>Часть1_1!$E$69:$K$69</c:f>
              <c:numCache>
                <c:formatCode>General</c:formatCode>
                <c:ptCount val="7"/>
                <c:pt idx="0">
                  <c:v>8.3333333333333329E-2</c:v>
                </c:pt>
                <c:pt idx="1">
                  <c:v>0.36666666666666664</c:v>
                </c:pt>
                <c:pt idx="2">
                  <c:v>0.51666666666666661</c:v>
                </c:pt>
                <c:pt idx="3">
                  <c:v>0.76666666666666661</c:v>
                </c:pt>
                <c:pt idx="4">
                  <c:v>0.8833333333333333</c:v>
                </c:pt>
                <c:pt idx="5">
                  <c:v>0.95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15024"/>
        <c:axId val="965717200"/>
      </c:scatterChart>
      <c:valAx>
        <c:axId val="9657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504046369203854"/>
              <c:y val="0.7351618547681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7200"/>
        <c:crosses val="autoZero"/>
        <c:crossBetween val="midCat"/>
      </c:valAx>
      <c:valAx>
        <c:axId val="9657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baseline="0">
                    <a:effectLst/>
                  </a:rPr>
                  <a:t>w</a:t>
                </a:r>
                <a:r>
                  <a:rPr lang="en-US" sz="800" b="1" i="0" baseline="-25000">
                    <a:effectLst/>
                  </a:rPr>
                  <a:t>x</a:t>
                </a:r>
                <a:endParaRPr lang="ru-RU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388888888888889"/>
              <c:y val="6.90664187809857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Часть1_1!$D$72:$Q$72</c:f>
              <c:numCache>
                <c:formatCode>General</c:formatCode>
                <c:ptCount val="14"/>
                <c:pt idx="0">
                  <c:v>4</c:v>
                </c:pt>
                <c:pt idx="1">
                  <c:v>5.5714285714285712</c:v>
                </c:pt>
                <c:pt idx="2">
                  <c:v>5.5714285714285712</c:v>
                </c:pt>
                <c:pt idx="3">
                  <c:v>7.1428571428571423</c:v>
                </c:pt>
                <c:pt idx="4">
                  <c:v>7.1428571428571423</c:v>
                </c:pt>
                <c:pt idx="5">
                  <c:v>8.7142857142857135</c:v>
                </c:pt>
                <c:pt idx="6">
                  <c:v>8.7142857142857135</c:v>
                </c:pt>
                <c:pt idx="7">
                  <c:v>10.285714285714285</c:v>
                </c:pt>
                <c:pt idx="8">
                  <c:v>10.285714285714285</c:v>
                </c:pt>
                <c:pt idx="9">
                  <c:v>11.857142857142856</c:v>
                </c:pt>
                <c:pt idx="10">
                  <c:v>11.857142857142856</c:v>
                </c:pt>
                <c:pt idx="11">
                  <c:v>13.428571428571427</c:v>
                </c:pt>
                <c:pt idx="12">
                  <c:v>13.428571428571427</c:v>
                </c:pt>
                <c:pt idx="13">
                  <c:v>14.999999999999998</c:v>
                </c:pt>
              </c:numCache>
            </c:numRef>
          </c:xVal>
          <c:yVal>
            <c:numRef>
              <c:f>Часть1_1!$D$73:$Q$73</c:f>
              <c:numCache>
                <c:formatCode>General</c:formatCode>
                <c:ptCount val="14"/>
                <c:pt idx="0">
                  <c:v>1.1904761904761904E-2</c:v>
                </c:pt>
                <c:pt idx="1">
                  <c:v>1.1904761904761904E-2</c:v>
                </c:pt>
                <c:pt idx="2">
                  <c:v>4.0476190476190478E-2</c:v>
                </c:pt>
                <c:pt idx="3">
                  <c:v>4.0476190476190478E-2</c:v>
                </c:pt>
                <c:pt idx="4">
                  <c:v>2.1428571428571429E-2</c:v>
                </c:pt>
                <c:pt idx="5">
                  <c:v>2.1428571428571429E-2</c:v>
                </c:pt>
                <c:pt idx="6">
                  <c:v>3.5714285714285712E-2</c:v>
                </c:pt>
                <c:pt idx="7">
                  <c:v>3.5714285714285712E-2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9.5238095238095247E-3</c:v>
                </c:pt>
                <c:pt idx="11">
                  <c:v>9.5238095238095247E-3</c:v>
                </c:pt>
                <c:pt idx="12">
                  <c:v>7.1428571428571426E-3</c:v>
                </c:pt>
                <c:pt idx="13">
                  <c:v>7.1428571428571426E-3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23968"/>
        <c:axId val="1072717440"/>
      </c:scatterChart>
      <c:valAx>
        <c:axId val="1072723968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5433223972003478"/>
              <c:y val="0.693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17440"/>
        <c:crosses val="autoZero"/>
        <c:crossBetween val="midCat"/>
      </c:valAx>
      <c:valAx>
        <c:axId val="107271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4444444444444443"/>
              <c:y val="0.10625400991542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Часть1_2!$A$25:$S$25</c:f>
              <c:numCache>
                <c:formatCode>General</c:formatCode>
                <c:ptCount val="19"/>
                <c:pt idx="0">
                  <c:v>5.8</c:v>
                </c:pt>
                <c:pt idx="1">
                  <c:v>5.8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7.3999999999999995</c:v>
                </c:pt>
                <c:pt idx="6">
                  <c:v>7.3999999999999995</c:v>
                </c:pt>
                <c:pt idx="7">
                  <c:v>7.3999999999999995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10.600000000000001</c:v>
                </c:pt>
                <c:pt idx="18">
                  <c:v>10.600000000000001</c:v>
                </c:pt>
              </c:numCache>
            </c:numRef>
          </c:xVal>
          <c:yVal>
            <c:numRef>
              <c:f>Часть1_2!$A$26:$S$26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Часть1_2!$I$16:$I$21</c:f>
              <c:numCache>
                <c:formatCode>General</c:formatCode>
                <c:ptCount val="6"/>
                <c:pt idx="0">
                  <c:v>6.1999999999999993</c:v>
                </c:pt>
                <c:pt idx="1">
                  <c:v>7</c:v>
                </c:pt>
                <c:pt idx="2">
                  <c:v>7.7999999999999989</c:v>
                </c:pt>
                <c:pt idx="3">
                  <c:v>8.6</c:v>
                </c:pt>
                <c:pt idx="4">
                  <c:v>9.4</c:v>
                </c:pt>
                <c:pt idx="5">
                  <c:v>10.200000000000001</c:v>
                </c:pt>
              </c:numCache>
            </c:numRef>
          </c:xVal>
          <c:yVal>
            <c:numRef>
              <c:f>Часть1_2!$F$16:$F$21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2512"/>
        <c:axId val="965705232"/>
      </c:scatterChart>
      <c:valAx>
        <c:axId val="965702512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14457567804023"/>
              <c:y val="0.721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5232"/>
        <c:crosses val="autoZero"/>
        <c:crossBetween val="midCat"/>
      </c:valAx>
      <c:valAx>
        <c:axId val="96570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8.08256780402449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Часть1_2!$J$29:$J$35</c:f>
              <c:numCache>
                <c:formatCode>General</c:formatCode>
                <c:ptCount val="7"/>
                <c:pt idx="0">
                  <c:v>5.8</c:v>
                </c:pt>
                <c:pt idx="1">
                  <c:v>6.6</c:v>
                </c:pt>
                <c:pt idx="2">
                  <c:v>7.3999999999999995</c:v>
                </c:pt>
                <c:pt idx="3">
                  <c:v>8.1999999999999993</c:v>
                </c:pt>
                <c:pt idx="4">
                  <c:v>9</c:v>
                </c:pt>
                <c:pt idx="5">
                  <c:v>9.8000000000000007</c:v>
                </c:pt>
                <c:pt idx="6">
                  <c:v>10.600000000000001</c:v>
                </c:pt>
              </c:numCache>
            </c:numRef>
          </c:xVal>
          <c:yVal>
            <c:numRef>
              <c:f>Часть1_2!$K$29:$K$35</c:f>
              <c:numCache>
                <c:formatCode>General</c:formatCode>
                <c:ptCount val="7"/>
                <c:pt idx="0">
                  <c:v>0</c:v>
                </c:pt>
                <c:pt idx="1">
                  <c:v>0.23333333333333334</c:v>
                </c:pt>
                <c:pt idx="2">
                  <c:v>0.4</c:v>
                </c:pt>
                <c:pt idx="3">
                  <c:v>0.66666666666666674</c:v>
                </c:pt>
                <c:pt idx="4">
                  <c:v>0.83333333333333337</c:v>
                </c:pt>
                <c:pt idx="5">
                  <c:v>0.93333333333333335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2576"/>
        <c:axId val="1074326592"/>
      </c:scatterChart>
      <c:valAx>
        <c:axId val="10743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1" i="0" baseline="-25000">
                    <a:effectLst/>
                  </a:rPr>
                  <a:t>i</a:t>
                </a:r>
                <a:endParaRPr lang="ru-RU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529641294838147"/>
              <c:y val="0.749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6592"/>
        <c:crosses val="autoZero"/>
        <c:crossBetween val="midCat"/>
      </c:valAx>
      <c:valAx>
        <c:axId val="107432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w</a:t>
                </a:r>
                <a:r>
                  <a:rPr lang="en-US" sz="1000" b="1" i="0" u="none" strike="noStrike" baseline="-25000">
                    <a:effectLst/>
                  </a:rPr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388888888888889"/>
              <c:y val="6.5223826188393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функция распределения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990345581802274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Часть1_2!$B$46:$C$46</c:f>
              <c:numCache>
                <c:formatCode>General</c:formatCode>
                <c:ptCount val="2"/>
                <c:pt idx="0">
                  <c:v>5.8</c:v>
                </c:pt>
                <c:pt idx="1">
                  <c:v>6.6</c:v>
                </c:pt>
              </c:numCache>
            </c:numRef>
          </c:xVal>
          <c:yVal>
            <c:numRef>
              <c:f>Часть1_2!$B$47:$C$47</c:f>
              <c:numCache>
                <c:formatCode>General</c:formatCode>
                <c:ptCount val="2"/>
                <c:pt idx="0">
                  <c:v>0.23333333333333334</c:v>
                </c:pt>
                <c:pt idx="1">
                  <c:v>0.23333333333333334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Часть1_2!$B$48:$C$48</c:f>
              <c:numCache>
                <c:formatCode>General</c:formatCode>
                <c:ptCount val="2"/>
                <c:pt idx="0">
                  <c:v>6.6</c:v>
                </c:pt>
                <c:pt idx="1">
                  <c:v>7.3999999999999995</c:v>
                </c:pt>
              </c:numCache>
            </c:numRef>
          </c:xVal>
          <c:yVal>
            <c:numRef>
              <c:f>Часть1_2!$B$49:$C$49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Часть1_2!$B$50:$C$50</c:f>
              <c:numCache>
                <c:formatCode>General</c:formatCode>
                <c:ptCount val="2"/>
                <c:pt idx="0">
                  <c:v>7.3999999999999995</c:v>
                </c:pt>
                <c:pt idx="1">
                  <c:v>8.1999999999999993</c:v>
                </c:pt>
              </c:numCache>
            </c:numRef>
          </c:xVal>
          <c:yVal>
            <c:numRef>
              <c:f>Часть1_2!$B$51:$C$51</c:f>
              <c:numCache>
                <c:formatCode>General</c:formatCode>
                <c:ptCount val="2"/>
                <c:pt idx="0">
                  <c:v>0.66666666666666674</c:v>
                </c:pt>
                <c:pt idx="1">
                  <c:v>0.66666666666666674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Часть1_2!$B$52:$C$52</c:f>
              <c:strCache>
                <c:ptCount val="2"/>
                <c:pt idx="0">
                  <c:v>8,2</c:v>
                </c:pt>
                <c:pt idx="1">
                  <c:v>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Часть1_2!$B$52:$C$52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9</c:v>
                </c:pt>
              </c:numCache>
            </c:numRef>
          </c:xVal>
          <c:yVal>
            <c:numRef>
              <c:f>Часть1_2!$B$53:$C$53</c:f>
              <c:numCache>
                <c:formatCode>General</c:formatCode>
                <c:ptCount val="2"/>
                <c:pt idx="0">
                  <c:v>0.83333333333333337</c:v>
                </c:pt>
                <c:pt idx="1">
                  <c:v>0.83333333333333337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Часть1_2!$B$54:$C$54</c:f>
              <c:numCache>
                <c:formatCode>General</c:formatCode>
                <c:ptCount val="2"/>
                <c:pt idx="0">
                  <c:v>9</c:v>
                </c:pt>
                <c:pt idx="1">
                  <c:v>9.8000000000000007</c:v>
                </c:pt>
              </c:numCache>
            </c:numRef>
          </c:xVal>
          <c:yVal>
            <c:numRef>
              <c:f>Часть1_2!$B$55:$C$55</c:f>
              <c:numCache>
                <c:formatCode>General</c:formatCode>
                <c:ptCount val="2"/>
                <c:pt idx="0">
                  <c:v>0.93333333333333335</c:v>
                </c:pt>
                <c:pt idx="1">
                  <c:v>0.93333333333333335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Часть1_2!$B$56:$C$56</c:f>
              <c:numCache>
                <c:formatCode>General</c:formatCode>
                <c:ptCount val="2"/>
                <c:pt idx="0">
                  <c:v>9.8000000000000007</c:v>
                </c:pt>
                <c:pt idx="1">
                  <c:v>10.600000000000001</c:v>
                </c:pt>
              </c:numCache>
            </c:numRef>
          </c:xVal>
          <c:yVal>
            <c:numRef>
              <c:f>Часть1_2!$B$57:$C$57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Часть1_2!$E$59:$J$59</c:f>
              <c:numCache>
                <c:formatCode>General</c:formatCode>
                <c:ptCount val="6"/>
                <c:pt idx="0">
                  <c:v>5.8</c:v>
                </c:pt>
                <c:pt idx="1">
                  <c:v>6.6</c:v>
                </c:pt>
                <c:pt idx="2">
                  <c:v>7.3999999999999995</c:v>
                </c:pt>
                <c:pt idx="3">
                  <c:v>8.1999999999999993</c:v>
                </c:pt>
                <c:pt idx="4">
                  <c:v>9</c:v>
                </c:pt>
                <c:pt idx="5">
                  <c:v>9.8000000000000007</c:v>
                </c:pt>
              </c:numCache>
            </c:numRef>
          </c:xVal>
          <c:yVal>
            <c:numRef>
              <c:f>Часть1_2!$E$60:$J$60</c:f>
              <c:numCache>
                <c:formatCode>General</c:formatCode>
                <c:ptCount val="6"/>
                <c:pt idx="0">
                  <c:v>0.23333333333333334</c:v>
                </c:pt>
                <c:pt idx="1">
                  <c:v>0.4</c:v>
                </c:pt>
                <c:pt idx="2">
                  <c:v>0.66666666666666674</c:v>
                </c:pt>
                <c:pt idx="3">
                  <c:v>0.83333333333333337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6928"/>
        <c:axId val="1074330400"/>
      </c:scatterChart>
      <c:valAx>
        <c:axId val="10743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x</a:t>
                </a:r>
                <a:r>
                  <a:rPr lang="en-US" sz="1050" b="1" i="0" baseline="-25000">
                    <a:effectLst/>
                  </a:rPr>
                  <a:t>i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5182524059492568"/>
              <c:y val="0.722106299212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0400"/>
        <c:crosses val="autoZero"/>
        <c:crossBetween val="midCat"/>
      </c:valAx>
      <c:valAx>
        <c:axId val="107433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baseline="0">
                    <a:effectLst/>
                  </a:rPr>
                  <a:t>w</a:t>
                </a:r>
                <a:r>
                  <a:rPr lang="en-US" sz="800" b="1" i="0" baseline="-25000">
                    <a:effectLst/>
                  </a:rPr>
                  <a:t>x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66666666666666E-2"/>
              <c:y val="7.64621609798775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распределения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Часть1_2!$D$63</c:f>
              <c:strCache>
                <c:ptCount val="1"/>
                <c:pt idx="0">
                  <c:v>5.8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Часть1_2!$D$63:$O$63</c:f>
              <c:numCache>
                <c:formatCode>General</c:formatCode>
                <c:ptCount val="12"/>
                <c:pt idx="0">
                  <c:v>5.8</c:v>
                </c:pt>
                <c:pt idx="1">
                  <c:v>6.6</c:v>
                </c:pt>
                <c:pt idx="2">
                  <c:v>6.6</c:v>
                </c:pt>
                <c:pt idx="3">
                  <c:v>7.3999999999999995</c:v>
                </c:pt>
                <c:pt idx="4">
                  <c:v>7.3999999999999995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10.600000000000001</c:v>
                </c:pt>
              </c:numCache>
            </c:numRef>
          </c:xVal>
          <c:yVal>
            <c:numRef>
              <c:f>Часть1_2!$D$64:$O$64</c:f>
              <c:numCache>
                <c:formatCode>General</c:formatCode>
                <c:ptCount val="12"/>
                <c:pt idx="0">
                  <c:v>3.888888888888889E-2</c:v>
                </c:pt>
                <c:pt idx="1">
                  <c:v>3.888888888888889E-2</c:v>
                </c:pt>
                <c:pt idx="2">
                  <c:v>2.7777777777777776E-2</c:v>
                </c:pt>
                <c:pt idx="3">
                  <c:v>2.7777777777777776E-2</c:v>
                </c:pt>
                <c:pt idx="4">
                  <c:v>4.4444444444444446E-2</c:v>
                </c:pt>
                <c:pt idx="5">
                  <c:v>4.4444444444444446E-2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1.1111111111111112E-2</c:v>
                </c:pt>
                <c:pt idx="11">
                  <c:v>1.1111111111111112E-2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45648"/>
        <c:axId val="1079966864"/>
      </c:scatterChart>
      <c:valAx>
        <c:axId val="1079945648"/>
        <c:scaling>
          <c:orientation val="minMax"/>
          <c:min val="5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405096237970254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66864"/>
        <c:crosses val="autoZero"/>
        <c:crossBetween val="midCat"/>
      </c:valAx>
      <c:valAx>
        <c:axId val="107996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055555555555556"/>
              <c:y val="9.69947506561679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Часть1_3!$A$34:$S$34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11.833333333333332</c:v>
                </c:pt>
                <c:pt idx="3">
                  <c:v>11.833333333333332</c:v>
                </c:pt>
                <c:pt idx="4">
                  <c:v>11.833333333333332</c:v>
                </c:pt>
                <c:pt idx="5">
                  <c:v>16.666666666666664</c:v>
                </c:pt>
                <c:pt idx="6">
                  <c:v>16.666666666666664</c:v>
                </c:pt>
                <c:pt idx="7">
                  <c:v>16.666666666666664</c:v>
                </c:pt>
                <c:pt idx="8">
                  <c:v>21.499999999999996</c:v>
                </c:pt>
                <c:pt idx="9">
                  <c:v>21.499999999999996</c:v>
                </c:pt>
                <c:pt idx="10">
                  <c:v>21.499999999999996</c:v>
                </c:pt>
                <c:pt idx="11">
                  <c:v>26.333333333333329</c:v>
                </c:pt>
                <c:pt idx="12">
                  <c:v>26.333333333333329</c:v>
                </c:pt>
                <c:pt idx="13">
                  <c:v>26.333333333333329</c:v>
                </c:pt>
                <c:pt idx="14">
                  <c:v>31.166666666666661</c:v>
                </c:pt>
                <c:pt idx="15">
                  <c:v>31.166666666666661</c:v>
                </c:pt>
                <c:pt idx="16">
                  <c:v>31.166666666666661</c:v>
                </c:pt>
                <c:pt idx="17">
                  <c:v>35.999999999999993</c:v>
                </c:pt>
                <c:pt idx="18">
                  <c:v>35.999999999999993</c:v>
                </c:pt>
              </c:numCache>
            </c:numRef>
          </c:xVal>
          <c:yVal>
            <c:numRef>
              <c:f>Часть1_3!$A$35:$S$35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Часть1_3!$J$25:$J$30</c:f>
              <c:numCache>
                <c:formatCode>General</c:formatCode>
                <c:ptCount val="6"/>
                <c:pt idx="0">
                  <c:v>9.4166666666666661</c:v>
                </c:pt>
                <c:pt idx="1">
                  <c:v>14.249999999999998</c:v>
                </c:pt>
                <c:pt idx="2">
                  <c:v>19.083333333333329</c:v>
                </c:pt>
                <c:pt idx="3">
                  <c:v>23.916666666666664</c:v>
                </c:pt>
                <c:pt idx="4">
                  <c:v>28.749999999999993</c:v>
                </c:pt>
                <c:pt idx="5">
                  <c:v>33.583333333333329</c:v>
                </c:pt>
              </c:numCache>
            </c:numRef>
          </c:xVal>
          <c:yVal>
            <c:numRef>
              <c:f>Часть1_3!$G$25:$G$30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24960"/>
        <c:axId val="1074322784"/>
      </c:scatterChart>
      <c:valAx>
        <c:axId val="10743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1000" b="1" i="0" baseline="-25000">
                    <a:effectLst/>
                  </a:rPr>
                  <a:t>i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53922353455818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2784"/>
        <c:crosses val="autoZero"/>
        <c:crossBetween val="midCat"/>
      </c:valAx>
      <c:valAx>
        <c:axId val="107432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277777777777776"/>
              <c:y val="8.54553076698745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3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4.png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5.png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7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66675</xdr:rowOff>
    </xdr:from>
    <xdr:to>
      <xdr:col>7</xdr:col>
      <xdr:colOff>304800</xdr:colOff>
      <xdr:row>50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36</xdr:row>
      <xdr:rowOff>76200</xdr:rowOff>
    </xdr:from>
    <xdr:to>
      <xdr:col>18</xdr:col>
      <xdr:colOff>409575</xdr:colOff>
      <xdr:row>50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22079</xdr:colOff>
      <xdr:row>9</xdr:row>
      <xdr:rowOff>19049</xdr:rowOff>
    </xdr:from>
    <xdr:to>
      <xdr:col>19</xdr:col>
      <xdr:colOff>341999</xdr:colOff>
      <xdr:row>19</xdr:row>
      <xdr:rowOff>56812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8654" y="1733549"/>
          <a:ext cx="5196720" cy="194276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51</xdr:row>
      <xdr:rowOff>123825</xdr:rowOff>
    </xdr:from>
    <xdr:to>
      <xdr:col>11</xdr:col>
      <xdr:colOff>123825</xdr:colOff>
      <xdr:row>66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</xdr:colOff>
      <xdr:row>74</xdr:row>
      <xdr:rowOff>38100</xdr:rowOff>
    </xdr:from>
    <xdr:to>
      <xdr:col>10</xdr:col>
      <xdr:colOff>190500</xdr:colOff>
      <xdr:row>88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740137</xdr:colOff>
      <xdr:row>1</xdr:row>
      <xdr:rowOff>19049</xdr:rowOff>
    </xdr:from>
    <xdr:to>
      <xdr:col>18</xdr:col>
      <xdr:colOff>27933</xdr:colOff>
      <xdr:row>12</xdr:row>
      <xdr:rowOff>133349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6937" y="209549"/>
          <a:ext cx="5536196" cy="22383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27</xdr:row>
      <xdr:rowOff>0</xdr:rowOff>
    </xdr:from>
    <xdr:to>
      <xdr:col>7</xdr:col>
      <xdr:colOff>447675</xdr:colOff>
      <xdr:row>41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27</xdr:row>
      <xdr:rowOff>9525</xdr:rowOff>
    </xdr:from>
    <xdr:to>
      <xdr:col>18</xdr:col>
      <xdr:colOff>533400</xdr:colOff>
      <xdr:row>41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600075</xdr:colOff>
      <xdr:row>42</xdr:row>
      <xdr:rowOff>152400</xdr:rowOff>
    </xdr:from>
    <xdr:to>
      <xdr:col>11</xdr:col>
      <xdr:colOff>142875</xdr:colOff>
      <xdr:row>57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64</xdr:row>
      <xdr:rowOff>171450</xdr:rowOff>
    </xdr:from>
    <xdr:to>
      <xdr:col>10</xdr:col>
      <xdr:colOff>142875</xdr:colOff>
      <xdr:row>79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9</xdr:row>
      <xdr:rowOff>28575</xdr:rowOff>
    </xdr:from>
    <xdr:to>
      <xdr:col>9</xdr:col>
      <xdr:colOff>37558</xdr:colOff>
      <xdr:row>14</xdr:row>
      <xdr:rowOff>161789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1743075"/>
          <a:ext cx="4333333" cy="1085714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35</xdr:row>
      <xdr:rowOff>57150</xdr:rowOff>
    </xdr:from>
    <xdr:to>
      <xdr:col>7</xdr:col>
      <xdr:colOff>371475</xdr:colOff>
      <xdr:row>49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36</xdr:row>
      <xdr:rowOff>0</xdr:rowOff>
    </xdr:from>
    <xdr:to>
      <xdr:col>18</xdr:col>
      <xdr:colOff>514350</xdr:colOff>
      <xdr:row>50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50</xdr:row>
      <xdr:rowOff>171450</xdr:rowOff>
    </xdr:from>
    <xdr:to>
      <xdr:col>11</xdr:col>
      <xdr:colOff>209550</xdr:colOff>
      <xdr:row>65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73</xdr:row>
      <xdr:rowOff>28575</xdr:rowOff>
    </xdr:from>
    <xdr:to>
      <xdr:col>10</xdr:col>
      <xdr:colOff>114300</xdr:colOff>
      <xdr:row>87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38100</xdr:rowOff>
    </xdr:from>
    <xdr:to>
      <xdr:col>10</xdr:col>
      <xdr:colOff>351774</xdr:colOff>
      <xdr:row>4</xdr:row>
      <xdr:rowOff>85624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38100"/>
          <a:ext cx="5209524" cy="809524"/>
        </a:xfrm>
        <a:prstGeom prst="rect">
          <a:avLst/>
        </a:prstGeom>
      </xdr:spPr>
    </xdr:pic>
    <xdr:clientData/>
  </xdr:twoCellAnchor>
  <xdr:twoCellAnchor>
    <xdr:from>
      <xdr:col>10</xdr:col>
      <xdr:colOff>581025</xdr:colOff>
      <xdr:row>1</xdr:row>
      <xdr:rowOff>19050</xdr:rowOff>
    </xdr:from>
    <xdr:to>
      <xdr:col>18</xdr:col>
      <xdr:colOff>276225</xdr:colOff>
      <xdr:row>14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14</xdr:row>
      <xdr:rowOff>161925</xdr:rowOff>
    </xdr:from>
    <xdr:to>
      <xdr:col>18</xdr:col>
      <xdr:colOff>276225</xdr:colOff>
      <xdr:row>29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9</xdr:row>
      <xdr:rowOff>180975</xdr:rowOff>
    </xdr:from>
    <xdr:to>
      <xdr:col>10</xdr:col>
      <xdr:colOff>38100</xdr:colOff>
      <xdr:row>24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10</xdr:row>
      <xdr:rowOff>0</xdr:rowOff>
    </xdr:from>
    <xdr:to>
      <xdr:col>12</xdr:col>
      <xdr:colOff>513667</xdr:colOff>
      <xdr:row>12</xdr:row>
      <xdr:rowOff>161857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1905000"/>
          <a:ext cx="5466667" cy="542857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32</xdr:row>
      <xdr:rowOff>85725</xdr:rowOff>
    </xdr:from>
    <xdr:to>
      <xdr:col>7</xdr:col>
      <xdr:colOff>504825</xdr:colOff>
      <xdr:row>46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32</xdr:row>
      <xdr:rowOff>76200</xdr:rowOff>
    </xdr:from>
    <xdr:to>
      <xdr:col>18</xdr:col>
      <xdr:colOff>504825</xdr:colOff>
      <xdr:row>46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295275</xdr:colOff>
      <xdr:row>47</xdr:row>
      <xdr:rowOff>85725</xdr:rowOff>
    </xdr:from>
    <xdr:to>
      <xdr:col>10</xdr:col>
      <xdr:colOff>514350</xdr:colOff>
      <xdr:row>61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69</xdr:row>
      <xdr:rowOff>28575</xdr:rowOff>
    </xdr:from>
    <xdr:to>
      <xdr:col>10</xdr:col>
      <xdr:colOff>180975</xdr:colOff>
      <xdr:row>83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0</xdr:rowOff>
    </xdr:from>
    <xdr:to>
      <xdr:col>19</xdr:col>
      <xdr:colOff>37413</xdr:colOff>
      <xdr:row>11</xdr:row>
      <xdr:rowOff>190209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0"/>
          <a:ext cx="5495238" cy="232380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</xdr:row>
      <xdr:rowOff>95250</xdr:rowOff>
    </xdr:from>
    <xdr:to>
      <xdr:col>7</xdr:col>
      <xdr:colOff>161925</xdr:colOff>
      <xdr:row>29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16</xdr:row>
      <xdr:rowOff>9525</xdr:rowOff>
    </xdr:from>
    <xdr:to>
      <xdr:col>18</xdr:col>
      <xdr:colOff>514350</xdr:colOff>
      <xdr:row>30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8</xdr:row>
      <xdr:rowOff>9525</xdr:rowOff>
    </xdr:from>
    <xdr:to>
      <xdr:col>16</xdr:col>
      <xdr:colOff>37469</xdr:colOff>
      <xdr:row>20</xdr:row>
      <xdr:rowOff>142573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533525"/>
          <a:ext cx="5047619" cy="2419048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40</xdr:row>
      <xdr:rowOff>0</xdr:rowOff>
    </xdr:from>
    <xdr:to>
      <xdr:col>7</xdr:col>
      <xdr:colOff>390525</xdr:colOff>
      <xdr:row>54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19050</xdr:rowOff>
    </xdr:from>
    <xdr:to>
      <xdr:col>18</xdr:col>
      <xdr:colOff>304800</xdr:colOff>
      <xdr:row>54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56</xdr:row>
      <xdr:rowOff>0</xdr:rowOff>
    </xdr:from>
    <xdr:to>
      <xdr:col>11</xdr:col>
      <xdr:colOff>142875</xdr:colOff>
      <xdr:row>70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79</xdr:row>
      <xdr:rowOff>38100</xdr:rowOff>
    </xdr:from>
    <xdr:to>
      <xdr:col>10</xdr:col>
      <xdr:colOff>142875</xdr:colOff>
      <xdr:row>93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75" workbookViewId="0">
      <selection activeCell="N87" sqref="N87"/>
    </sheetView>
  </sheetViews>
  <sheetFormatPr defaultRowHeight="15" x14ac:dyDescent="0.25"/>
  <cols>
    <col min="10" max="10" width="11.85546875" customWidth="1"/>
  </cols>
  <sheetData>
    <row r="1" spans="6:12" x14ac:dyDescent="0.25">
      <c r="F1">
        <v>4</v>
      </c>
      <c r="G1">
        <v>6</v>
      </c>
      <c r="H1">
        <v>8</v>
      </c>
      <c r="I1">
        <v>9</v>
      </c>
      <c r="J1">
        <v>11</v>
      </c>
      <c r="K1">
        <v>12</v>
      </c>
      <c r="L1">
        <v>14</v>
      </c>
    </row>
    <row r="2" spans="6:12" x14ac:dyDescent="0.25">
      <c r="F2">
        <v>5</v>
      </c>
      <c r="G2">
        <v>6</v>
      </c>
      <c r="H2">
        <v>8</v>
      </c>
      <c r="I2">
        <v>9</v>
      </c>
      <c r="J2">
        <v>11</v>
      </c>
      <c r="K2">
        <v>12</v>
      </c>
      <c r="L2">
        <v>15</v>
      </c>
    </row>
    <row r="3" spans="6:12" x14ac:dyDescent="0.25">
      <c r="F3">
        <v>5</v>
      </c>
      <c r="G3">
        <v>6</v>
      </c>
      <c r="H3">
        <v>8</v>
      </c>
      <c r="I3">
        <v>9</v>
      </c>
      <c r="J3">
        <v>11</v>
      </c>
      <c r="K3">
        <v>12</v>
      </c>
      <c r="L3">
        <v>15</v>
      </c>
    </row>
    <row r="4" spans="6:12" x14ac:dyDescent="0.25">
      <c r="F4">
        <v>5</v>
      </c>
      <c r="G4">
        <v>6</v>
      </c>
      <c r="H4">
        <v>8</v>
      </c>
      <c r="I4">
        <v>9</v>
      </c>
      <c r="J4">
        <v>11</v>
      </c>
      <c r="K4">
        <v>13</v>
      </c>
    </row>
    <row r="5" spans="6:12" x14ac:dyDescent="0.25">
      <c r="F5">
        <v>5</v>
      </c>
      <c r="G5">
        <v>6</v>
      </c>
      <c r="H5">
        <v>8</v>
      </c>
      <c r="I5">
        <v>9</v>
      </c>
      <c r="J5">
        <v>11</v>
      </c>
    </row>
    <row r="6" spans="6:12" x14ac:dyDescent="0.25">
      <c r="G6">
        <v>7</v>
      </c>
      <c r="H6">
        <v>8</v>
      </c>
      <c r="I6">
        <v>9</v>
      </c>
      <c r="J6">
        <v>11</v>
      </c>
    </row>
    <row r="7" spans="6:12" x14ac:dyDescent="0.25">
      <c r="G7">
        <v>7</v>
      </c>
      <c r="H7">
        <v>8</v>
      </c>
      <c r="I7">
        <v>10</v>
      </c>
      <c r="J7">
        <v>11</v>
      </c>
    </row>
    <row r="8" spans="6:12" x14ac:dyDescent="0.25">
      <c r="G8">
        <v>7</v>
      </c>
      <c r="H8">
        <v>8</v>
      </c>
      <c r="I8">
        <v>10</v>
      </c>
    </row>
    <row r="9" spans="6:12" x14ac:dyDescent="0.25">
      <c r="G9">
        <v>7</v>
      </c>
      <c r="H9">
        <v>8</v>
      </c>
      <c r="I9">
        <v>10</v>
      </c>
    </row>
    <row r="10" spans="6:12" x14ac:dyDescent="0.25">
      <c r="G10">
        <v>7</v>
      </c>
      <c r="I10">
        <v>10</v>
      </c>
    </row>
    <row r="11" spans="6:12" x14ac:dyDescent="0.25">
      <c r="G11">
        <v>7</v>
      </c>
      <c r="I11">
        <v>10</v>
      </c>
    </row>
    <row r="12" spans="6:12" x14ac:dyDescent="0.25">
      <c r="G12">
        <v>7</v>
      </c>
      <c r="I12">
        <v>10</v>
      </c>
    </row>
    <row r="13" spans="6:12" x14ac:dyDescent="0.25">
      <c r="G13">
        <v>7</v>
      </c>
      <c r="I13">
        <v>10</v>
      </c>
    </row>
    <row r="14" spans="6:12" x14ac:dyDescent="0.25">
      <c r="G14">
        <v>7</v>
      </c>
      <c r="I14">
        <v>10</v>
      </c>
    </row>
    <row r="15" spans="6:12" x14ac:dyDescent="0.25">
      <c r="G15">
        <v>7</v>
      </c>
      <c r="I15">
        <v>10</v>
      </c>
    </row>
    <row r="16" spans="6:12" x14ac:dyDescent="0.25">
      <c r="G16">
        <v>7</v>
      </c>
    </row>
    <row r="17" spans="4:11" x14ac:dyDescent="0.25">
      <c r="G17">
        <v>7</v>
      </c>
    </row>
    <row r="20" spans="4:11" ht="15.75" x14ac:dyDescent="0.25">
      <c r="D20" s="1" t="s">
        <v>0</v>
      </c>
      <c r="E20" s="2">
        <v>4</v>
      </c>
      <c r="F20" s="3"/>
      <c r="G20" s="4"/>
    </row>
    <row r="21" spans="4:11" ht="15.75" x14ac:dyDescent="0.25">
      <c r="D21" s="1" t="s">
        <v>1</v>
      </c>
      <c r="E21" s="2">
        <v>15</v>
      </c>
      <c r="F21" s="3"/>
      <c r="G21" s="4"/>
    </row>
    <row r="22" spans="4:11" ht="15.75" x14ac:dyDescent="0.25">
      <c r="D22" s="5" t="s">
        <v>2</v>
      </c>
      <c r="E22" s="6">
        <f>E21-E20</f>
        <v>11</v>
      </c>
      <c r="F22" s="22" t="s">
        <v>3</v>
      </c>
      <c r="G22" s="23"/>
    </row>
    <row r="23" spans="4:11" ht="15.75" x14ac:dyDescent="0.25">
      <c r="D23" s="1" t="s">
        <v>4</v>
      </c>
      <c r="E23" s="2">
        <f>1+3.322*LOG(60, 10)</f>
        <v>6.9070184537744632</v>
      </c>
      <c r="F23" s="7">
        <v>7</v>
      </c>
      <c r="G23" s="4"/>
    </row>
    <row r="24" spans="4:11" ht="15.75" x14ac:dyDescent="0.25">
      <c r="D24" s="8" t="s">
        <v>5</v>
      </c>
      <c r="E24" s="9">
        <f>E22/F23</f>
        <v>1.5714285714285714</v>
      </c>
      <c r="F24" s="24" t="s">
        <v>6</v>
      </c>
      <c r="G24" s="25"/>
    </row>
    <row r="25" spans="4:11" ht="18" x14ac:dyDescent="0.35">
      <c r="D25" s="26" t="s">
        <v>7</v>
      </c>
      <c r="E25" s="27"/>
      <c r="G25" s="1" t="s">
        <v>8</v>
      </c>
      <c r="H25" s="1" t="s">
        <v>9</v>
      </c>
      <c r="I25" s="1" t="s">
        <v>10</v>
      </c>
      <c r="J25" s="1" t="s">
        <v>11</v>
      </c>
      <c r="K25" s="16" t="s">
        <v>20</v>
      </c>
    </row>
    <row r="26" spans="4:11" x14ac:dyDescent="0.25">
      <c r="D26" s="10">
        <v>4</v>
      </c>
      <c r="E26" s="10">
        <f t="shared" ref="E26:E32" si="0">D26+$E$24</f>
        <v>5.5714285714285712</v>
      </c>
      <c r="G26" s="10">
        <v>5</v>
      </c>
      <c r="H26" s="10">
        <f>G26/$G$33</f>
        <v>8.3333333333333329E-2</v>
      </c>
      <c r="I26" s="10">
        <f>H26</f>
        <v>8.3333333333333329E-2</v>
      </c>
      <c r="J26" s="10">
        <f>(D26+E26)/2</f>
        <v>4.7857142857142856</v>
      </c>
      <c r="K26" s="36">
        <f>G26/($F$23*$G$33)</f>
        <v>1.1904761904761904E-2</v>
      </c>
    </row>
    <row r="27" spans="4:11" x14ac:dyDescent="0.25">
      <c r="D27" s="10">
        <f>E26</f>
        <v>5.5714285714285712</v>
      </c>
      <c r="E27" s="10">
        <f t="shared" si="0"/>
        <v>7.1428571428571423</v>
      </c>
      <c r="G27" s="10">
        <v>17</v>
      </c>
      <c r="H27" s="10">
        <f t="shared" ref="H27:H31" si="1">G27/$G$33</f>
        <v>0.28333333333333333</v>
      </c>
      <c r="I27" s="10">
        <f>I26+H27</f>
        <v>0.36666666666666664</v>
      </c>
      <c r="J27" s="10">
        <f t="shared" ref="J27:J32" si="2">(D27+E27)/2</f>
        <v>6.3571428571428568</v>
      </c>
      <c r="K27" s="36">
        <f t="shared" ref="K27:K32" si="3">G27/($F$23*$G$33)</f>
        <v>4.0476190476190478E-2</v>
      </c>
    </row>
    <row r="28" spans="4:11" x14ac:dyDescent="0.25">
      <c r="D28" s="10">
        <f t="shared" ref="D28:D31" si="4">E27</f>
        <v>7.1428571428571423</v>
      </c>
      <c r="E28" s="10">
        <f t="shared" si="0"/>
        <v>8.7142857142857135</v>
      </c>
      <c r="G28" s="10">
        <v>9</v>
      </c>
      <c r="H28" s="10">
        <f t="shared" si="1"/>
        <v>0.15</v>
      </c>
      <c r="I28" s="10">
        <f t="shared" ref="I28:I32" si="5">I27+H28</f>
        <v>0.51666666666666661</v>
      </c>
      <c r="J28" s="10">
        <f t="shared" si="2"/>
        <v>7.9285714285714279</v>
      </c>
      <c r="K28" s="36">
        <f t="shared" si="3"/>
        <v>2.1428571428571429E-2</v>
      </c>
    </row>
    <row r="29" spans="4:11" x14ac:dyDescent="0.25">
      <c r="D29" s="10">
        <f t="shared" si="4"/>
        <v>8.7142857142857135</v>
      </c>
      <c r="E29" s="10">
        <f t="shared" si="0"/>
        <v>10.285714285714285</v>
      </c>
      <c r="G29" s="10">
        <v>15</v>
      </c>
      <c r="H29" s="10">
        <f t="shared" si="1"/>
        <v>0.25</v>
      </c>
      <c r="I29" s="10">
        <f t="shared" si="5"/>
        <v>0.76666666666666661</v>
      </c>
      <c r="J29" s="10">
        <f t="shared" si="2"/>
        <v>9.5</v>
      </c>
      <c r="K29" s="36">
        <f t="shared" si="3"/>
        <v>3.5714285714285712E-2</v>
      </c>
    </row>
    <row r="30" spans="4:11" x14ac:dyDescent="0.25">
      <c r="D30" s="10">
        <f t="shared" si="4"/>
        <v>10.285714285714285</v>
      </c>
      <c r="E30" s="10">
        <f t="shared" si="0"/>
        <v>11.857142857142856</v>
      </c>
      <c r="G30" s="10">
        <v>7</v>
      </c>
      <c r="H30" s="10">
        <f t="shared" si="1"/>
        <v>0.11666666666666667</v>
      </c>
      <c r="I30" s="10">
        <f t="shared" si="5"/>
        <v>0.8833333333333333</v>
      </c>
      <c r="J30" s="10">
        <f t="shared" si="2"/>
        <v>11.071428571428569</v>
      </c>
      <c r="K30" s="36">
        <f t="shared" si="3"/>
        <v>1.6666666666666666E-2</v>
      </c>
    </row>
    <row r="31" spans="4:11" x14ac:dyDescent="0.25">
      <c r="D31" s="10">
        <f t="shared" si="4"/>
        <v>11.857142857142856</v>
      </c>
      <c r="E31" s="10">
        <f t="shared" si="0"/>
        <v>13.428571428571427</v>
      </c>
      <c r="G31" s="10">
        <v>4</v>
      </c>
      <c r="H31" s="10">
        <f t="shared" si="1"/>
        <v>6.6666666666666666E-2</v>
      </c>
      <c r="I31" s="10">
        <f t="shared" si="5"/>
        <v>0.95</v>
      </c>
      <c r="J31" s="10">
        <f t="shared" si="2"/>
        <v>12.642857142857142</v>
      </c>
      <c r="K31" s="36">
        <f t="shared" si="3"/>
        <v>9.5238095238095247E-3</v>
      </c>
    </row>
    <row r="32" spans="4:11" x14ac:dyDescent="0.25">
      <c r="D32" s="10">
        <f>E31</f>
        <v>13.428571428571427</v>
      </c>
      <c r="E32" s="10">
        <f t="shared" si="0"/>
        <v>14.999999999999998</v>
      </c>
      <c r="G32" s="10">
        <v>3</v>
      </c>
      <c r="H32" s="10">
        <f>G32/$G$33</f>
        <v>0.05</v>
      </c>
      <c r="I32" s="10">
        <f t="shared" si="5"/>
        <v>1</v>
      </c>
      <c r="J32" s="10">
        <f t="shared" si="2"/>
        <v>14.214285714285712</v>
      </c>
      <c r="K32" s="36">
        <f t="shared" si="3"/>
        <v>7.1428571428571426E-3</v>
      </c>
    </row>
    <row r="33" spans="1:22" ht="15.75" x14ac:dyDescent="0.25">
      <c r="D33" s="28" t="s">
        <v>12</v>
      </c>
      <c r="E33" s="29"/>
      <c r="G33" s="12">
        <f>SUM(G26:G32)</f>
        <v>60</v>
      </c>
    </row>
    <row r="34" spans="1:22" x14ac:dyDescent="0.25">
      <c r="A34" s="30" t="s">
        <v>13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25">
      <c r="A35" s="10">
        <f>D26</f>
        <v>4</v>
      </c>
      <c r="B35" s="10">
        <f>D26</f>
        <v>4</v>
      </c>
      <c r="C35" s="10">
        <f>E26</f>
        <v>5.5714285714285712</v>
      </c>
      <c r="D35" s="10">
        <f>D27</f>
        <v>5.5714285714285712</v>
      </c>
      <c r="E35" s="10">
        <f>D27</f>
        <v>5.5714285714285712</v>
      </c>
      <c r="F35" s="10">
        <f>E27</f>
        <v>7.1428571428571423</v>
      </c>
      <c r="G35" s="10">
        <f>E27</f>
        <v>7.1428571428571423</v>
      </c>
      <c r="H35" s="10">
        <f>D28</f>
        <v>7.1428571428571423</v>
      </c>
      <c r="I35" s="10">
        <f>E28</f>
        <v>8.7142857142857135</v>
      </c>
      <c r="J35" s="10">
        <f>E28</f>
        <v>8.7142857142857135</v>
      </c>
      <c r="K35" s="10">
        <f>D29</f>
        <v>8.7142857142857135</v>
      </c>
      <c r="L35" s="10">
        <f>E29</f>
        <v>10.285714285714285</v>
      </c>
      <c r="M35" s="10">
        <f>E29</f>
        <v>10.285714285714285</v>
      </c>
      <c r="N35" s="10">
        <f>D30</f>
        <v>10.285714285714285</v>
      </c>
      <c r="O35" s="10">
        <f>E30</f>
        <v>11.857142857142856</v>
      </c>
      <c r="P35" s="10">
        <f>E30</f>
        <v>11.857142857142856</v>
      </c>
      <c r="Q35" s="10">
        <f>D31</f>
        <v>11.857142857142856</v>
      </c>
      <c r="R35" s="10">
        <f>E31</f>
        <v>13.428571428571427</v>
      </c>
      <c r="S35" s="10">
        <f>E31</f>
        <v>13.428571428571427</v>
      </c>
      <c r="T35" s="10">
        <f>D32</f>
        <v>13.428571428571427</v>
      </c>
      <c r="U35" s="10">
        <f>E32</f>
        <v>14.999999999999998</v>
      </c>
      <c r="V35" s="10">
        <f>E32</f>
        <v>14.999999999999998</v>
      </c>
    </row>
    <row r="36" spans="1:22" x14ac:dyDescent="0.25">
      <c r="A36" s="10">
        <v>0</v>
      </c>
      <c r="B36" s="10">
        <v>5</v>
      </c>
      <c r="C36" s="10">
        <v>5</v>
      </c>
      <c r="D36" s="10">
        <v>0</v>
      </c>
      <c r="E36" s="10">
        <v>17</v>
      </c>
      <c r="F36" s="10">
        <v>17</v>
      </c>
      <c r="G36" s="10">
        <v>0</v>
      </c>
      <c r="H36" s="10">
        <v>9</v>
      </c>
      <c r="I36" s="10">
        <v>9</v>
      </c>
      <c r="J36" s="10">
        <v>0</v>
      </c>
      <c r="K36" s="10">
        <v>15</v>
      </c>
      <c r="L36" s="10">
        <v>15</v>
      </c>
      <c r="M36" s="10">
        <v>0</v>
      </c>
      <c r="N36" s="10">
        <v>7</v>
      </c>
      <c r="O36" s="10">
        <v>7</v>
      </c>
      <c r="P36" s="10">
        <v>0</v>
      </c>
      <c r="Q36" s="10">
        <v>4</v>
      </c>
      <c r="R36" s="10">
        <v>4</v>
      </c>
      <c r="S36" s="10">
        <v>0</v>
      </c>
      <c r="T36" s="10">
        <v>3</v>
      </c>
      <c r="U36" s="10">
        <v>3</v>
      </c>
      <c r="V36" s="10">
        <v>0</v>
      </c>
    </row>
    <row r="38" spans="1:22" ht="15.75" x14ac:dyDescent="0.25">
      <c r="J38" s="21" t="s">
        <v>14</v>
      </c>
      <c r="K38" s="21"/>
    </row>
    <row r="39" spans="1:22" x14ac:dyDescent="0.25">
      <c r="J39" s="10">
        <f>D26</f>
        <v>4</v>
      </c>
      <c r="K39" s="10">
        <v>0</v>
      </c>
    </row>
    <row r="40" spans="1:22" x14ac:dyDescent="0.25">
      <c r="J40" s="10">
        <f t="shared" ref="J40:J46" si="6">E26</f>
        <v>5.5714285714285712</v>
      </c>
      <c r="K40" s="10">
        <f t="shared" ref="K40:K46" si="7">I26</f>
        <v>8.3333333333333329E-2</v>
      </c>
    </row>
    <row r="41" spans="1:22" x14ac:dyDescent="0.25">
      <c r="J41" s="10">
        <f t="shared" si="6"/>
        <v>7.1428571428571423</v>
      </c>
      <c r="K41" s="10">
        <f t="shared" si="7"/>
        <v>0.36666666666666664</v>
      </c>
    </row>
    <row r="42" spans="1:22" x14ac:dyDescent="0.25">
      <c r="J42" s="10">
        <f t="shared" si="6"/>
        <v>8.7142857142857135</v>
      </c>
      <c r="K42" s="10">
        <f t="shared" si="7"/>
        <v>0.51666666666666661</v>
      </c>
    </row>
    <row r="43" spans="1:22" x14ac:dyDescent="0.25">
      <c r="J43" s="10">
        <f t="shared" si="6"/>
        <v>10.285714285714285</v>
      </c>
      <c r="K43" s="10">
        <f t="shared" si="7"/>
        <v>0.76666666666666661</v>
      </c>
    </row>
    <row r="44" spans="1:22" x14ac:dyDescent="0.25">
      <c r="J44" s="10">
        <f t="shared" si="6"/>
        <v>11.857142857142856</v>
      </c>
      <c r="K44" s="10">
        <f t="shared" si="7"/>
        <v>0.8833333333333333</v>
      </c>
    </row>
    <row r="45" spans="1:22" x14ac:dyDescent="0.25">
      <c r="J45" s="10">
        <f t="shared" si="6"/>
        <v>13.428571428571427</v>
      </c>
      <c r="K45" s="10">
        <f t="shared" si="7"/>
        <v>0.95</v>
      </c>
    </row>
    <row r="46" spans="1:22" x14ac:dyDescent="0.25">
      <c r="J46" s="10">
        <f t="shared" si="6"/>
        <v>14.999999999999998</v>
      </c>
      <c r="K46" s="10">
        <f t="shared" si="7"/>
        <v>1</v>
      </c>
    </row>
    <row r="53" spans="2:3" ht="15.75" x14ac:dyDescent="0.25">
      <c r="B53" s="21" t="s">
        <v>15</v>
      </c>
      <c r="C53" s="21"/>
    </row>
    <row r="54" spans="2:3" x14ac:dyDescent="0.25">
      <c r="B54" s="10">
        <f>D26</f>
        <v>4</v>
      </c>
      <c r="C54" s="10">
        <f>E26</f>
        <v>5.5714285714285712</v>
      </c>
    </row>
    <row r="55" spans="2:3" x14ac:dyDescent="0.25">
      <c r="B55" s="10">
        <f>I26</f>
        <v>8.3333333333333329E-2</v>
      </c>
      <c r="C55" s="10">
        <f>B55</f>
        <v>8.3333333333333329E-2</v>
      </c>
    </row>
    <row r="56" spans="2:3" x14ac:dyDescent="0.25">
      <c r="B56" s="10">
        <f>D27</f>
        <v>5.5714285714285712</v>
      </c>
      <c r="C56" s="10">
        <f>E27</f>
        <v>7.1428571428571423</v>
      </c>
    </row>
    <row r="57" spans="2:3" x14ac:dyDescent="0.25">
      <c r="B57" s="10">
        <f>I27</f>
        <v>0.36666666666666664</v>
      </c>
      <c r="C57" s="10">
        <f>B57</f>
        <v>0.36666666666666664</v>
      </c>
    </row>
    <row r="58" spans="2:3" x14ac:dyDescent="0.25">
      <c r="B58" s="10">
        <f>D28</f>
        <v>7.1428571428571423</v>
      </c>
      <c r="C58" s="10">
        <f>E28</f>
        <v>8.7142857142857135</v>
      </c>
    </row>
    <row r="59" spans="2:3" x14ac:dyDescent="0.25">
      <c r="B59" s="10">
        <f>I28</f>
        <v>0.51666666666666661</v>
      </c>
      <c r="C59" s="10">
        <f>B59</f>
        <v>0.51666666666666661</v>
      </c>
    </row>
    <row r="60" spans="2:3" x14ac:dyDescent="0.25">
      <c r="B60" s="10">
        <f>D29</f>
        <v>8.7142857142857135</v>
      </c>
      <c r="C60" s="10">
        <f>E29</f>
        <v>10.285714285714285</v>
      </c>
    </row>
    <row r="61" spans="2:3" x14ac:dyDescent="0.25">
      <c r="B61" s="10">
        <f>I29</f>
        <v>0.76666666666666661</v>
      </c>
      <c r="C61" s="10">
        <f>B61</f>
        <v>0.76666666666666661</v>
      </c>
    </row>
    <row r="62" spans="2:3" x14ac:dyDescent="0.25">
      <c r="B62" s="10">
        <f>D30</f>
        <v>10.285714285714285</v>
      </c>
      <c r="C62" s="10">
        <f>E30</f>
        <v>11.857142857142856</v>
      </c>
    </row>
    <row r="63" spans="2:3" x14ac:dyDescent="0.25">
      <c r="B63" s="10">
        <f>C63</f>
        <v>0.8833333333333333</v>
      </c>
      <c r="C63" s="10">
        <f>I30</f>
        <v>0.8833333333333333</v>
      </c>
    </row>
    <row r="64" spans="2:3" x14ac:dyDescent="0.25">
      <c r="B64" s="10">
        <f>D31</f>
        <v>11.857142857142856</v>
      </c>
      <c r="C64" s="10">
        <f>E31</f>
        <v>13.428571428571427</v>
      </c>
    </row>
    <row r="65" spans="2:17" x14ac:dyDescent="0.25">
      <c r="B65" s="10">
        <f>C65</f>
        <v>0.95</v>
      </c>
      <c r="C65" s="10">
        <f>I31</f>
        <v>0.95</v>
      </c>
    </row>
    <row r="66" spans="2:17" x14ac:dyDescent="0.25">
      <c r="B66" s="10">
        <f>D32</f>
        <v>13.428571428571427</v>
      </c>
      <c r="C66" s="10">
        <f>E32</f>
        <v>14.999999999999998</v>
      </c>
    </row>
    <row r="67" spans="2:17" x14ac:dyDescent="0.25">
      <c r="B67" s="10">
        <f>I32</f>
        <v>1</v>
      </c>
      <c r="C67" s="10">
        <f>B67</f>
        <v>1</v>
      </c>
    </row>
    <row r="68" spans="2:17" x14ac:dyDescent="0.25">
      <c r="E68" s="10">
        <f>B54</f>
        <v>4</v>
      </c>
      <c r="F68" s="10">
        <f>B56</f>
        <v>5.5714285714285712</v>
      </c>
      <c r="G68" s="10">
        <f>B58</f>
        <v>7.1428571428571423</v>
      </c>
      <c r="H68" s="10">
        <f>B60</f>
        <v>8.7142857142857135</v>
      </c>
      <c r="I68" s="10">
        <f>B62</f>
        <v>10.285714285714285</v>
      </c>
      <c r="J68" s="10">
        <f>B64</f>
        <v>11.857142857142856</v>
      </c>
      <c r="K68" s="10">
        <f>B66</f>
        <v>13.428571428571427</v>
      </c>
    </row>
    <row r="69" spans="2:17" x14ac:dyDescent="0.25">
      <c r="E69" s="10">
        <f>B55</f>
        <v>8.3333333333333329E-2</v>
      </c>
      <c r="F69" s="10">
        <f>B57</f>
        <v>0.36666666666666664</v>
      </c>
      <c r="G69" s="10">
        <f>B59</f>
        <v>0.51666666666666661</v>
      </c>
      <c r="H69" s="10">
        <f>B61</f>
        <v>0.76666666666666661</v>
      </c>
      <c r="I69" s="10">
        <f>B63</f>
        <v>0.8833333333333333</v>
      </c>
      <c r="J69" s="10">
        <f>B65</f>
        <v>0.95</v>
      </c>
      <c r="K69" s="10">
        <f>B67</f>
        <v>1</v>
      </c>
    </row>
    <row r="71" spans="2:17" x14ac:dyDescent="0.25">
      <c r="D71" s="30" t="s">
        <v>21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2:17" x14ac:dyDescent="0.25">
      <c r="D72" s="17">
        <f>B54</f>
        <v>4</v>
      </c>
      <c r="E72" s="17">
        <f>C54</f>
        <v>5.5714285714285712</v>
      </c>
      <c r="F72" s="17">
        <f>E72</f>
        <v>5.5714285714285712</v>
      </c>
      <c r="G72" s="17">
        <f>C56</f>
        <v>7.1428571428571423</v>
      </c>
      <c r="H72" s="17">
        <f>G72</f>
        <v>7.1428571428571423</v>
      </c>
      <c r="I72" s="17">
        <f>C58</f>
        <v>8.7142857142857135</v>
      </c>
      <c r="J72" s="17">
        <f>I72</f>
        <v>8.7142857142857135</v>
      </c>
      <c r="K72" s="17">
        <f>C60</f>
        <v>10.285714285714285</v>
      </c>
      <c r="L72" s="17">
        <f>K72</f>
        <v>10.285714285714285</v>
      </c>
      <c r="M72" s="17">
        <f>C62</f>
        <v>11.857142857142856</v>
      </c>
      <c r="N72" s="17">
        <f>M72</f>
        <v>11.857142857142856</v>
      </c>
      <c r="O72" s="17">
        <f>C64</f>
        <v>13.428571428571427</v>
      </c>
      <c r="P72" s="17">
        <f>O72</f>
        <v>13.428571428571427</v>
      </c>
      <c r="Q72" s="17">
        <f>C66</f>
        <v>14.999999999999998</v>
      </c>
    </row>
    <row r="73" spans="2:17" x14ac:dyDescent="0.25">
      <c r="D73" s="17">
        <f>K26</f>
        <v>1.1904761904761904E-2</v>
      </c>
      <c r="E73" s="17">
        <f>D73</f>
        <v>1.1904761904761904E-2</v>
      </c>
      <c r="F73" s="17">
        <f>K27</f>
        <v>4.0476190476190478E-2</v>
      </c>
      <c r="G73" s="17">
        <f>F73</f>
        <v>4.0476190476190478E-2</v>
      </c>
      <c r="H73" s="17">
        <f>K28</f>
        <v>2.1428571428571429E-2</v>
      </c>
      <c r="I73" s="17">
        <f>H73</f>
        <v>2.1428571428571429E-2</v>
      </c>
      <c r="J73" s="17">
        <f>K29</f>
        <v>3.5714285714285712E-2</v>
      </c>
      <c r="K73" s="17">
        <f>J73</f>
        <v>3.5714285714285712E-2</v>
      </c>
      <c r="L73" s="17">
        <f>K30</f>
        <v>1.6666666666666666E-2</v>
      </c>
      <c r="M73" s="17">
        <f>L73</f>
        <v>1.6666666666666666E-2</v>
      </c>
      <c r="N73" s="17">
        <f>K31</f>
        <v>9.5238095238095247E-3</v>
      </c>
      <c r="O73" s="17">
        <f>N73</f>
        <v>9.5238095238095247E-3</v>
      </c>
      <c r="P73" s="17">
        <f>K32</f>
        <v>7.1428571428571426E-3</v>
      </c>
      <c r="Q73" s="17">
        <f>P73</f>
        <v>7.1428571428571426E-3</v>
      </c>
    </row>
  </sheetData>
  <sortState ref="A1:A60">
    <sortCondition ref="A1:A60"/>
  </sortState>
  <mergeCells count="8">
    <mergeCell ref="D71:Q71"/>
    <mergeCell ref="B53:C53"/>
    <mergeCell ref="F22:G22"/>
    <mergeCell ref="F24:G24"/>
    <mergeCell ref="D25:E25"/>
    <mergeCell ref="D33:E33"/>
    <mergeCell ref="A34:V34"/>
    <mergeCell ref="J38:K3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66" workbookViewId="0">
      <selection activeCell="J15" sqref="J15"/>
    </sheetView>
  </sheetViews>
  <sheetFormatPr defaultRowHeight="15" x14ac:dyDescent="0.25"/>
  <cols>
    <col min="9" max="9" width="11.42578125" customWidth="1"/>
  </cols>
  <sheetData>
    <row r="1" spans="3:10" x14ac:dyDescent="0.25">
      <c r="C1">
        <v>5.8</v>
      </c>
      <c r="D1">
        <v>6.8</v>
      </c>
      <c r="E1">
        <v>7.4</v>
      </c>
      <c r="F1">
        <v>8.1999999999999993</v>
      </c>
      <c r="G1">
        <v>9.1999999999999993</v>
      </c>
      <c r="H1">
        <v>9.8000000000000007</v>
      </c>
    </row>
    <row r="2" spans="3:10" x14ac:dyDescent="0.25">
      <c r="C2">
        <v>6</v>
      </c>
      <c r="D2">
        <v>7</v>
      </c>
      <c r="E2">
        <v>7.5</v>
      </c>
      <c r="F2">
        <v>8.3000000000000007</v>
      </c>
      <c r="G2">
        <v>9.5</v>
      </c>
      <c r="H2">
        <v>10.6</v>
      </c>
    </row>
    <row r="3" spans="3:10" x14ac:dyDescent="0.25">
      <c r="C3">
        <v>6</v>
      </c>
      <c r="D3">
        <v>7</v>
      </c>
      <c r="E3">
        <v>7.5</v>
      </c>
      <c r="F3">
        <v>8.5</v>
      </c>
      <c r="G3">
        <v>9.6</v>
      </c>
    </row>
    <row r="4" spans="3:10" x14ac:dyDescent="0.25">
      <c r="C4">
        <v>6.1</v>
      </c>
      <c r="D4">
        <v>7.1</v>
      </c>
      <c r="E4">
        <v>7.5</v>
      </c>
      <c r="F4">
        <v>8.5</v>
      </c>
    </row>
    <row r="5" spans="3:10" x14ac:dyDescent="0.25">
      <c r="C5">
        <v>6.3</v>
      </c>
      <c r="D5">
        <v>7.2</v>
      </c>
      <c r="E5">
        <v>7.5</v>
      </c>
      <c r="F5">
        <v>8.6999999999999993</v>
      </c>
    </row>
    <row r="6" spans="3:10" x14ac:dyDescent="0.25">
      <c r="C6">
        <v>6.3</v>
      </c>
      <c r="E6">
        <v>7.6</v>
      </c>
    </row>
    <row r="7" spans="3:10" x14ac:dyDescent="0.25">
      <c r="C7">
        <v>6.5</v>
      </c>
      <c r="E7">
        <v>8</v>
      </c>
    </row>
    <row r="8" spans="3:10" x14ac:dyDescent="0.25">
      <c r="E8">
        <v>8</v>
      </c>
    </row>
    <row r="10" spans="3:10" ht="15.75" x14ac:dyDescent="0.25">
      <c r="C10" s="1" t="s">
        <v>0</v>
      </c>
      <c r="D10" s="2">
        <v>5.8</v>
      </c>
      <c r="E10" s="3"/>
      <c r="F10" s="4"/>
    </row>
    <row r="11" spans="3:10" ht="15.75" x14ac:dyDescent="0.25">
      <c r="C11" s="1" t="s">
        <v>1</v>
      </c>
      <c r="D11" s="2">
        <v>10.6</v>
      </c>
      <c r="E11" s="3"/>
      <c r="F11" s="4"/>
    </row>
    <row r="12" spans="3:10" ht="15.75" x14ac:dyDescent="0.25">
      <c r="C12" s="5" t="s">
        <v>2</v>
      </c>
      <c r="D12" s="6">
        <f>D11-D10</f>
        <v>4.8</v>
      </c>
      <c r="E12" s="22" t="s">
        <v>3</v>
      </c>
      <c r="F12" s="23"/>
    </row>
    <row r="13" spans="3:10" ht="15.75" x14ac:dyDescent="0.25">
      <c r="C13" s="1" t="s">
        <v>4</v>
      </c>
      <c r="D13" s="2">
        <f>1+3.322*LOG(30, 10)</f>
        <v>5.9069968081787181</v>
      </c>
      <c r="E13" s="7">
        <v>6</v>
      </c>
      <c r="F13" s="4"/>
    </row>
    <row r="14" spans="3:10" ht="15.75" x14ac:dyDescent="0.25">
      <c r="C14" s="8" t="s">
        <v>5</v>
      </c>
      <c r="D14" s="9">
        <f>D12/E13</f>
        <v>0.79999999999999993</v>
      </c>
      <c r="E14" s="24" t="s">
        <v>6</v>
      </c>
      <c r="F14" s="25"/>
    </row>
    <row r="15" spans="3:10" ht="18" x14ac:dyDescent="0.35">
      <c r="C15" s="26" t="s">
        <v>7</v>
      </c>
      <c r="D15" s="27"/>
      <c r="F15" s="1" t="s">
        <v>8</v>
      </c>
      <c r="G15" s="1" t="s">
        <v>9</v>
      </c>
      <c r="H15" s="1" t="s">
        <v>10</v>
      </c>
      <c r="I15" s="1" t="s">
        <v>11</v>
      </c>
      <c r="J15" s="16" t="s">
        <v>20</v>
      </c>
    </row>
    <row r="16" spans="3:10" x14ac:dyDescent="0.25">
      <c r="C16" s="10">
        <v>5.8</v>
      </c>
      <c r="D16" s="10">
        <f>C16+D14</f>
        <v>6.6</v>
      </c>
      <c r="E16" s="11"/>
      <c r="F16" s="10">
        <v>7</v>
      </c>
      <c r="G16" s="10">
        <f t="shared" ref="G16:G21" si="0">F16/$F$22</f>
        <v>0.23333333333333334</v>
      </c>
      <c r="H16" s="10">
        <f>G16</f>
        <v>0.23333333333333334</v>
      </c>
      <c r="I16" s="10">
        <f>(C16+D16)/2</f>
        <v>6.1999999999999993</v>
      </c>
      <c r="J16" s="36">
        <f>F16/($F$22*$E$13)</f>
        <v>3.888888888888889E-2</v>
      </c>
    </row>
    <row r="17" spans="1:19" x14ac:dyDescent="0.25">
      <c r="C17" s="10">
        <f>D16</f>
        <v>6.6</v>
      </c>
      <c r="D17" s="10">
        <f>C17+$D$14</f>
        <v>7.3999999999999995</v>
      </c>
      <c r="E17" s="11"/>
      <c r="F17" s="10">
        <v>5</v>
      </c>
      <c r="G17" s="10">
        <f t="shared" si="0"/>
        <v>0.16666666666666666</v>
      </c>
      <c r="H17" s="10">
        <f>H16+G17</f>
        <v>0.4</v>
      </c>
      <c r="I17" s="10">
        <f t="shared" ref="I17:I21" si="1">(C17+D17)/2</f>
        <v>7</v>
      </c>
      <c r="J17" s="36">
        <f t="shared" ref="J17:J21" si="2">F17/($F$22*$E$13)</f>
        <v>2.7777777777777776E-2</v>
      </c>
    </row>
    <row r="18" spans="1:19" x14ac:dyDescent="0.25">
      <c r="C18" s="10">
        <f t="shared" ref="C18:C20" si="3">D17</f>
        <v>7.3999999999999995</v>
      </c>
      <c r="D18" s="10">
        <f>C18+$D$14</f>
        <v>8.1999999999999993</v>
      </c>
      <c r="E18" s="11"/>
      <c r="F18" s="10">
        <v>8</v>
      </c>
      <c r="G18" s="10">
        <f t="shared" si="0"/>
        <v>0.26666666666666666</v>
      </c>
      <c r="H18" s="10">
        <f t="shared" ref="H18:H21" si="4">H17+G18</f>
        <v>0.66666666666666674</v>
      </c>
      <c r="I18" s="10">
        <f t="shared" si="1"/>
        <v>7.7999999999999989</v>
      </c>
      <c r="J18" s="36">
        <f t="shared" si="2"/>
        <v>4.4444444444444446E-2</v>
      </c>
    </row>
    <row r="19" spans="1:19" x14ac:dyDescent="0.25">
      <c r="C19" s="10">
        <f t="shared" si="3"/>
        <v>8.1999999999999993</v>
      </c>
      <c r="D19" s="10">
        <f>C19+$D$14</f>
        <v>9</v>
      </c>
      <c r="E19" s="11"/>
      <c r="F19" s="10">
        <v>5</v>
      </c>
      <c r="G19" s="10">
        <f t="shared" si="0"/>
        <v>0.16666666666666666</v>
      </c>
      <c r="H19" s="10">
        <f t="shared" si="4"/>
        <v>0.83333333333333337</v>
      </c>
      <c r="I19" s="10">
        <f t="shared" si="1"/>
        <v>8.6</v>
      </c>
      <c r="J19" s="36">
        <f t="shared" si="2"/>
        <v>2.7777777777777776E-2</v>
      </c>
    </row>
    <row r="20" spans="1:19" x14ac:dyDescent="0.25">
      <c r="C20" s="10">
        <f t="shared" si="3"/>
        <v>9</v>
      </c>
      <c r="D20" s="10">
        <f>C20+$D$14</f>
        <v>9.8000000000000007</v>
      </c>
      <c r="E20" s="11"/>
      <c r="F20" s="10">
        <v>3</v>
      </c>
      <c r="G20" s="10">
        <f t="shared" si="0"/>
        <v>0.1</v>
      </c>
      <c r="H20" s="10">
        <f t="shared" si="4"/>
        <v>0.93333333333333335</v>
      </c>
      <c r="I20" s="10">
        <f t="shared" si="1"/>
        <v>9.4</v>
      </c>
      <c r="J20" s="36">
        <f t="shared" si="2"/>
        <v>1.6666666666666666E-2</v>
      </c>
    </row>
    <row r="21" spans="1:19" x14ac:dyDescent="0.25">
      <c r="C21" s="10">
        <f>D20</f>
        <v>9.8000000000000007</v>
      </c>
      <c r="D21" s="10">
        <f>C21+$D$14</f>
        <v>10.600000000000001</v>
      </c>
      <c r="E21" s="11"/>
      <c r="F21" s="10">
        <v>2</v>
      </c>
      <c r="G21" s="10">
        <f t="shared" si="0"/>
        <v>6.6666666666666666E-2</v>
      </c>
      <c r="H21" s="10">
        <f t="shared" si="4"/>
        <v>1</v>
      </c>
      <c r="I21" s="10">
        <f t="shared" si="1"/>
        <v>10.200000000000001</v>
      </c>
      <c r="J21" s="36">
        <f t="shared" si="2"/>
        <v>1.1111111111111112E-2</v>
      </c>
    </row>
    <row r="22" spans="1:19" ht="15.75" x14ac:dyDescent="0.25">
      <c r="C22" s="26" t="s">
        <v>12</v>
      </c>
      <c r="D22" s="32"/>
      <c r="F22" s="10">
        <f>SUM(F16:F21)</f>
        <v>30</v>
      </c>
    </row>
    <row r="24" spans="1:19" x14ac:dyDescent="0.25">
      <c r="A24" s="30" t="s">
        <v>13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25">
      <c r="A25" s="10">
        <f>C16</f>
        <v>5.8</v>
      </c>
      <c r="B25" s="10">
        <f>C16</f>
        <v>5.8</v>
      </c>
      <c r="C25" s="10">
        <f>D16</f>
        <v>6.6</v>
      </c>
      <c r="D25" s="10">
        <f>D16</f>
        <v>6.6</v>
      </c>
      <c r="E25" s="10">
        <f>C17</f>
        <v>6.6</v>
      </c>
      <c r="F25" s="10">
        <f>D17</f>
        <v>7.3999999999999995</v>
      </c>
      <c r="G25" s="10">
        <f>D17</f>
        <v>7.3999999999999995</v>
      </c>
      <c r="H25" s="10">
        <f>C18</f>
        <v>7.3999999999999995</v>
      </c>
      <c r="I25" s="10">
        <f>D18</f>
        <v>8.1999999999999993</v>
      </c>
      <c r="J25" s="10">
        <f>D18</f>
        <v>8.1999999999999993</v>
      </c>
      <c r="K25" s="10">
        <f>C19</f>
        <v>8.1999999999999993</v>
      </c>
      <c r="L25" s="10">
        <f>D19</f>
        <v>9</v>
      </c>
      <c r="M25" s="10">
        <f>D19</f>
        <v>9</v>
      </c>
      <c r="N25" s="10">
        <f>C20</f>
        <v>9</v>
      </c>
      <c r="O25" s="10">
        <f>D20</f>
        <v>9.8000000000000007</v>
      </c>
      <c r="P25" s="10">
        <f>D20</f>
        <v>9.8000000000000007</v>
      </c>
      <c r="Q25" s="10">
        <f>C21</f>
        <v>9.8000000000000007</v>
      </c>
      <c r="R25" s="10">
        <f>D21</f>
        <v>10.600000000000001</v>
      </c>
      <c r="S25" s="10">
        <f>D21</f>
        <v>10.600000000000001</v>
      </c>
    </row>
    <row r="26" spans="1:19" x14ac:dyDescent="0.25">
      <c r="A26" s="10">
        <v>0</v>
      </c>
      <c r="B26" s="10">
        <f>F16</f>
        <v>7</v>
      </c>
      <c r="C26" s="10">
        <f>F16</f>
        <v>7</v>
      </c>
      <c r="D26" s="10">
        <v>0</v>
      </c>
      <c r="E26" s="10">
        <f>F17</f>
        <v>5</v>
      </c>
      <c r="F26" s="10">
        <f>F17</f>
        <v>5</v>
      </c>
      <c r="G26" s="10">
        <v>0</v>
      </c>
      <c r="H26" s="10">
        <f>F18</f>
        <v>8</v>
      </c>
      <c r="I26" s="10">
        <f>F18</f>
        <v>8</v>
      </c>
      <c r="J26" s="10">
        <v>0</v>
      </c>
      <c r="K26" s="10">
        <f>F19</f>
        <v>5</v>
      </c>
      <c r="L26" s="10">
        <f>F19</f>
        <v>5</v>
      </c>
      <c r="M26" s="10">
        <v>0</v>
      </c>
      <c r="N26" s="10">
        <f>F20</f>
        <v>3</v>
      </c>
      <c r="O26" s="10">
        <f>F20</f>
        <v>3</v>
      </c>
      <c r="P26" s="10">
        <v>0</v>
      </c>
      <c r="Q26" s="10">
        <f>F21</f>
        <v>2</v>
      </c>
      <c r="R26" s="10">
        <f>F21</f>
        <v>2</v>
      </c>
      <c r="S26" s="10">
        <v>0</v>
      </c>
    </row>
    <row r="28" spans="1:19" ht="15.75" x14ac:dyDescent="0.25">
      <c r="J28" s="21" t="s">
        <v>14</v>
      </c>
      <c r="K28" s="21"/>
    </row>
    <row r="29" spans="1:19" x14ac:dyDescent="0.25">
      <c r="J29" s="10">
        <f>C16</f>
        <v>5.8</v>
      </c>
      <c r="K29" s="10">
        <v>0</v>
      </c>
    </row>
    <row r="30" spans="1:19" x14ac:dyDescent="0.25">
      <c r="J30" s="10">
        <f>C17</f>
        <v>6.6</v>
      </c>
      <c r="K30" s="10">
        <f t="shared" ref="K30:K35" si="5">H16</f>
        <v>0.23333333333333334</v>
      </c>
    </row>
    <row r="31" spans="1:19" x14ac:dyDescent="0.25">
      <c r="J31" s="10">
        <f>C18</f>
        <v>7.3999999999999995</v>
      </c>
      <c r="K31" s="10">
        <f t="shared" si="5"/>
        <v>0.4</v>
      </c>
    </row>
    <row r="32" spans="1:19" x14ac:dyDescent="0.25">
      <c r="J32" s="10">
        <f>D18</f>
        <v>8.1999999999999993</v>
      </c>
      <c r="K32" s="10">
        <f t="shared" si="5"/>
        <v>0.66666666666666674</v>
      </c>
    </row>
    <row r="33" spans="2:11" x14ac:dyDescent="0.25">
      <c r="J33" s="10">
        <f>D19</f>
        <v>9</v>
      </c>
      <c r="K33" s="10">
        <f t="shared" si="5"/>
        <v>0.83333333333333337</v>
      </c>
    </row>
    <row r="34" spans="2:11" x14ac:dyDescent="0.25">
      <c r="J34" s="10">
        <f>D20</f>
        <v>9.8000000000000007</v>
      </c>
      <c r="K34" s="10">
        <f t="shared" si="5"/>
        <v>0.93333333333333335</v>
      </c>
    </row>
    <row r="35" spans="2:11" x14ac:dyDescent="0.25">
      <c r="J35" s="10">
        <f>D21</f>
        <v>10.600000000000001</v>
      </c>
      <c r="K35" s="10">
        <f t="shared" si="5"/>
        <v>1</v>
      </c>
    </row>
    <row r="45" spans="2:11" ht="15.75" x14ac:dyDescent="0.25">
      <c r="B45" s="21" t="s">
        <v>15</v>
      </c>
      <c r="C45" s="21"/>
    </row>
    <row r="46" spans="2:11" x14ac:dyDescent="0.25">
      <c r="B46" s="14">
        <f>C16</f>
        <v>5.8</v>
      </c>
      <c r="C46" s="14">
        <f>D16</f>
        <v>6.6</v>
      </c>
    </row>
    <row r="47" spans="2:11" x14ac:dyDescent="0.25">
      <c r="B47" s="14">
        <f>H16</f>
        <v>0.23333333333333334</v>
      </c>
      <c r="C47" s="14">
        <f>B47</f>
        <v>0.23333333333333334</v>
      </c>
    </row>
    <row r="48" spans="2:11" x14ac:dyDescent="0.25">
      <c r="B48" s="14">
        <f>C17</f>
        <v>6.6</v>
      </c>
      <c r="C48" s="14">
        <f>D17</f>
        <v>7.3999999999999995</v>
      </c>
    </row>
    <row r="49" spans="2:15" x14ac:dyDescent="0.25">
      <c r="B49" s="14">
        <f>H17</f>
        <v>0.4</v>
      </c>
      <c r="C49" s="14">
        <f>B49</f>
        <v>0.4</v>
      </c>
    </row>
    <row r="50" spans="2:15" x14ac:dyDescent="0.25">
      <c r="B50" s="14">
        <f>C18</f>
        <v>7.3999999999999995</v>
      </c>
      <c r="C50" s="14">
        <f>D18</f>
        <v>8.1999999999999993</v>
      </c>
    </row>
    <row r="51" spans="2:15" x14ac:dyDescent="0.25">
      <c r="B51" s="14">
        <f>H18</f>
        <v>0.66666666666666674</v>
      </c>
      <c r="C51" s="14">
        <f>B51</f>
        <v>0.66666666666666674</v>
      </c>
    </row>
    <row r="52" spans="2:15" x14ac:dyDescent="0.25">
      <c r="B52" s="14">
        <f>C19</f>
        <v>8.1999999999999993</v>
      </c>
      <c r="C52" s="14">
        <f>D19</f>
        <v>9</v>
      </c>
    </row>
    <row r="53" spans="2:15" x14ac:dyDescent="0.25">
      <c r="B53" s="14">
        <f>H19</f>
        <v>0.83333333333333337</v>
      </c>
      <c r="C53" s="14">
        <f>B53</f>
        <v>0.83333333333333337</v>
      </c>
    </row>
    <row r="54" spans="2:15" x14ac:dyDescent="0.25">
      <c r="B54" s="14">
        <f>C20</f>
        <v>9</v>
      </c>
      <c r="C54" s="14">
        <f>D20</f>
        <v>9.8000000000000007</v>
      </c>
    </row>
    <row r="55" spans="2:15" x14ac:dyDescent="0.25">
      <c r="B55" s="14">
        <f>H20</f>
        <v>0.93333333333333335</v>
      </c>
      <c r="C55" s="14">
        <f>B55</f>
        <v>0.93333333333333335</v>
      </c>
    </row>
    <row r="56" spans="2:15" x14ac:dyDescent="0.25">
      <c r="B56" s="14">
        <f>C21</f>
        <v>9.8000000000000007</v>
      </c>
      <c r="C56" s="14">
        <f>D21</f>
        <v>10.600000000000001</v>
      </c>
    </row>
    <row r="57" spans="2:15" x14ac:dyDescent="0.25">
      <c r="B57" s="14">
        <f>H21</f>
        <v>1</v>
      </c>
      <c r="C57" s="14">
        <f>B57</f>
        <v>1</v>
      </c>
    </row>
    <row r="59" spans="2:15" x14ac:dyDescent="0.25">
      <c r="E59" s="14">
        <f>B46</f>
        <v>5.8</v>
      </c>
      <c r="F59" s="14">
        <f>B48</f>
        <v>6.6</v>
      </c>
      <c r="G59" s="14">
        <f>B50</f>
        <v>7.3999999999999995</v>
      </c>
      <c r="H59" s="14">
        <f>B52</f>
        <v>8.1999999999999993</v>
      </c>
      <c r="I59" s="14">
        <f>B54</f>
        <v>9</v>
      </c>
      <c r="J59" s="14">
        <f>B56</f>
        <v>9.8000000000000007</v>
      </c>
    </row>
    <row r="60" spans="2:15" x14ac:dyDescent="0.25">
      <c r="E60" s="14">
        <f>B47</f>
        <v>0.23333333333333334</v>
      </c>
      <c r="F60" s="14">
        <f>B49</f>
        <v>0.4</v>
      </c>
      <c r="G60" s="14">
        <f>B51</f>
        <v>0.66666666666666674</v>
      </c>
      <c r="H60" s="14">
        <f>B53</f>
        <v>0.83333333333333337</v>
      </c>
      <c r="I60" s="14">
        <f>B55</f>
        <v>0.93333333333333335</v>
      </c>
      <c r="J60" s="14">
        <f>B57</f>
        <v>1</v>
      </c>
    </row>
    <row r="62" spans="2:15" x14ac:dyDescent="0.25">
      <c r="D62" s="30" t="s">
        <v>21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2:15" x14ac:dyDescent="0.25">
      <c r="D63" s="17">
        <f>B46</f>
        <v>5.8</v>
      </c>
      <c r="E63" s="17">
        <f>C46</f>
        <v>6.6</v>
      </c>
      <c r="F63" s="17">
        <f>E63</f>
        <v>6.6</v>
      </c>
      <c r="G63" s="17">
        <f>C48</f>
        <v>7.3999999999999995</v>
      </c>
      <c r="H63" s="17">
        <f>G63</f>
        <v>7.3999999999999995</v>
      </c>
      <c r="I63" s="17">
        <f>C50</f>
        <v>8.1999999999999993</v>
      </c>
      <c r="J63" s="17">
        <f>I63</f>
        <v>8.1999999999999993</v>
      </c>
      <c r="K63" s="17">
        <f>C52</f>
        <v>9</v>
      </c>
      <c r="L63" s="17">
        <f>K63</f>
        <v>9</v>
      </c>
      <c r="M63" s="17">
        <f>C54</f>
        <v>9.8000000000000007</v>
      </c>
      <c r="N63" s="17">
        <f>M63</f>
        <v>9.8000000000000007</v>
      </c>
      <c r="O63" s="17">
        <f>C56</f>
        <v>10.600000000000001</v>
      </c>
    </row>
    <row r="64" spans="2:15" x14ac:dyDescent="0.25">
      <c r="D64" s="17">
        <f>J16</f>
        <v>3.888888888888889E-2</v>
      </c>
      <c r="E64" s="17">
        <f>D64</f>
        <v>3.888888888888889E-2</v>
      </c>
      <c r="F64" s="17">
        <f>J17</f>
        <v>2.7777777777777776E-2</v>
      </c>
      <c r="G64" s="17">
        <f>F64</f>
        <v>2.7777777777777776E-2</v>
      </c>
      <c r="H64" s="17">
        <f>J18</f>
        <v>4.4444444444444446E-2</v>
      </c>
      <c r="I64" s="17">
        <f>H64</f>
        <v>4.4444444444444446E-2</v>
      </c>
      <c r="J64" s="17">
        <f>J19</f>
        <v>2.7777777777777776E-2</v>
      </c>
      <c r="K64" s="17">
        <f>J64</f>
        <v>2.7777777777777776E-2</v>
      </c>
      <c r="L64" s="17">
        <f>J20</f>
        <v>1.6666666666666666E-2</v>
      </c>
      <c r="M64" s="17">
        <f>L64</f>
        <v>1.6666666666666666E-2</v>
      </c>
      <c r="N64" s="17">
        <f>J21</f>
        <v>1.1111111111111112E-2</v>
      </c>
      <c r="O64" s="17">
        <f>N64</f>
        <v>1.1111111111111112E-2</v>
      </c>
    </row>
  </sheetData>
  <sortState ref="A1:A30">
    <sortCondition ref="A1:A30"/>
  </sortState>
  <mergeCells count="8">
    <mergeCell ref="D62:O62"/>
    <mergeCell ref="J28:K28"/>
    <mergeCell ref="B45:C45"/>
    <mergeCell ref="E12:F12"/>
    <mergeCell ref="E14:F14"/>
    <mergeCell ref="C15:D15"/>
    <mergeCell ref="C22:D22"/>
    <mergeCell ref="A24:S2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A62" workbookViewId="0">
      <selection activeCell="K24" sqref="K24"/>
    </sheetView>
  </sheetViews>
  <sheetFormatPr defaultRowHeight="15" x14ac:dyDescent="0.25"/>
  <cols>
    <col min="10" max="10" width="10.85546875" customWidth="1"/>
  </cols>
  <sheetData>
    <row r="1" spans="3:8" x14ac:dyDescent="0.25">
      <c r="C1">
        <v>7</v>
      </c>
      <c r="D1">
        <v>13</v>
      </c>
      <c r="E1">
        <v>18</v>
      </c>
      <c r="F1">
        <v>22</v>
      </c>
      <c r="G1">
        <v>27</v>
      </c>
      <c r="H1">
        <v>33</v>
      </c>
    </row>
    <row r="2" spans="3:8" x14ac:dyDescent="0.25">
      <c r="C2">
        <v>8</v>
      </c>
      <c r="D2">
        <v>14</v>
      </c>
      <c r="E2">
        <v>18</v>
      </c>
      <c r="F2">
        <v>23</v>
      </c>
      <c r="G2">
        <v>27</v>
      </c>
      <c r="H2">
        <v>35</v>
      </c>
    </row>
    <row r="3" spans="3:8" x14ac:dyDescent="0.25">
      <c r="C3">
        <v>11</v>
      </c>
      <c r="D3">
        <v>16</v>
      </c>
      <c r="E3">
        <v>19</v>
      </c>
      <c r="F3">
        <v>23</v>
      </c>
      <c r="G3">
        <v>29</v>
      </c>
      <c r="H3">
        <v>36</v>
      </c>
    </row>
    <row r="4" spans="3:8" x14ac:dyDescent="0.25">
      <c r="C4">
        <v>11</v>
      </c>
      <c r="E4">
        <v>20</v>
      </c>
      <c r="F4">
        <v>24</v>
      </c>
      <c r="G4">
        <v>30</v>
      </c>
    </row>
    <row r="5" spans="3:8" x14ac:dyDescent="0.25">
      <c r="E5">
        <v>20</v>
      </c>
      <c r="F5">
        <v>25</v>
      </c>
      <c r="G5">
        <v>30</v>
      </c>
    </row>
    <row r="6" spans="3:8" x14ac:dyDescent="0.25">
      <c r="E6">
        <v>20</v>
      </c>
      <c r="F6">
        <v>25</v>
      </c>
    </row>
    <row r="7" spans="3:8" x14ac:dyDescent="0.25">
      <c r="E7">
        <v>21</v>
      </c>
      <c r="F7">
        <v>26</v>
      </c>
    </row>
    <row r="8" spans="3:8" x14ac:dyDescent="0.25">
      <c r="F8">
        <v>26</v>
      </c>
    </row>
    <row r="19" spans="4:11" ht="15.75" x14ac:dyDescent="0.25">
      <c r="D19" s="15" t="s">
        <v>0</v>
      </c>
      <c r="E19" s="2">
        <v>7</v>
      </c>
      <c r="F19" s="3"/>
      <c r="G19" s="4"/>
    </row>
    <row r="20" spans="4:11" ht="15.75" x14ac:dyDescent="0.25">
      <c r="D20" s="15" t="s">
        <v>1</v>
      </c>
      <c r="E20" s="2">
        <v>36</v>
      </c>
      <c r="F20" s="3"/>
      <c r="G20" s="4"/>
    </row>
    <row r="21" spans="4:11" ht="15.75" x14ac:dyDescent="0.25">
      <c r="D21" s="5" t="s">
        <v>2</v>
      </c>
      <c r="E21" s="6">
        <f>E20-E19</f>
        <v>29</v>
      </c>
      <c r="F21" s="22" t="s">
        <v>3</v>
      </c>
      <c r="G21" s="23"/>
    </row>
    <row r="22" spans="4:11" ht="15.75" x14ac:dyDescent="0.25">
      <c r="D22" s="15" t="s">
        <v>4</v>
      </c>
      <c r="E22" s="2">
        <f>1+3.322*LOG(30, 10)</f>
        <v>5.9069968081787181</v>
      </c>
      <c r="F22" s="7">
        <v>6</v>
      </c>
      <c r="G22" s="4"/>
    </row>
    <row r="23" spans="4:11" ht="15.75" x14ac:dyDescent="0.25">
      <c r="D23" s="8" t="s">
        <v>5</v>
      </c>
      <c r="E23" s="9">
        <f>E21/F22</f>
        <v>4.833333333333333</v>
      </c>
      <c r="F23" s="24" t="s">
        <v>6</v>
      </c>
      <c r="G23" s="25"/>
    </row>
    <row r="24" spans="4:11" ht="18" x14ac:dyDescent="0.35">
      <c r="D24" s="26" t="s">
        <v>7</v>
      </c>
      <c r="E24" s="27"/>
      <c r="G24" s="15" t="s">
        <v>8</v>
      </c>
      <c r="H24" s="15" t="s">
        <v>9</v>
      </c>
      <c r="I24" s="15" t="s">
        <v>10</v>
      </c>
      <c r="J24" s="15" t="s">
        <v>11</v>
      </c>
      <c r="K24" s="16" t="s">
        <v>20</v>
      </c>
    </row>
    <row r="25" spans="4:11" x14ac:dyDescent="0.25">
      <c r="D25" s="14">
        <v>7</v>
      </c>
      <c r="E25" s="14">
        <f>D25+$E$23</f>
        <v>11.833333333333332</v>
      </c>
      <c r="G25" s="14">
        <v>4</v>
      </c>
      <c r="H25" s="14">
        <f>G25/$G$31</f>
        <v>0.13333333333333333</v>
      </c>
      <c r="I25" s="14">
        <f>H25</f>
        <v>0.13333333333333333</v>
      </c>
      <c r="J25" s="14">
        <f>(D25+E25)/2</f>
        <v>9.4166666666666661</v>
      </c>
      <c r="K25" s="36">
        <f>G25/($F$22*$G$31)</f>
        <v>2.2222222222222223E-2</v>
      </c>
    </row>
    <row r="26" spans="4:11" x14ac:dyDescent="0.25">
      <c r="D26" s="14">
        <f>E25</f>
        <v>11.833333333333332</v>
      </c>
      <c r="E26" s="14">
        <f>D26+$E$23</f>
        <v>16.666666666666664</v>
      </c>
      <c r="G26" s="14">
        <v>3</v>
      </c>
      <c r="H26" s="14">
        <f t="shared" ref="H26:H30" si="0">G26/$G$31</f>
        <v>0.1</v>
      </c>
      <c r="I26" s="14">
        <f>I25+H26</f>
        <v>0.23333333333333334</v>
      </c>
      <c r="J26" s="14">
        <f t="shared" ref="J26:J30" si="1">(D26+E26)/2</f>
        <v>14.249999999999998</v>
      </c>
      <c r="K26" s="36">
        <f t="shared" ref="K26:K30" si="2">G26/($F$22*$G$31)</f>
        <v>1.6666666666666666E-2</v>
      </c>
    </row>
    <row r="27" spans="4:11" x14ac:dyDescent="0.25">
      <c r="D27" s="14">
        <f t="shared" ref="D27:D30" si="3">E26</f>
        <v>16.666666666666664</v>
      </c>
      <c r="E27" s="14">
        <f t="shared" ref="E27:E30" si="4">D27+$E$23</f>
        <v>21.499999999999996</v>
      </c>
      <c r="G27" s="14">
        <v>7</v>
      </c>
      <c r="H27" s="14">
        <f t="shared" si="0"/>
        <v>0.23333333333333334</v>
      </c>
      <c r="I27" s="14">
        <f t="shared" ref="I27:I30" si="5">I26+H27</f>
        <v>0.46666666666666667</v>
      </c>
      <c r="J27" s="14">
        <f t="shared" si="1"/>
        <v>19.083333333333329</v>
      </c>
      <c r="K27" s="36">
        <f t="shared" si="2"/>
        <v>3.888888888888889E-2</v>
      </c>
    </row>
    <row r="28" spans="4:11" x14ac:dyDescent="0.25">
      <c r="D28" s="14">
        <f t="shared" si="3"/>
        <v>21.499999999999996</v>
      </c>
      <c r="E28" s="14">
        <f t="shared" si="4"/>
        <v>26.333333333333329</v>
      </c>
      <c r="G28" s="14">
        <v>8</v>
      </c>
      <c r="H28" s="14">
        <f t="shared" si="0"/>
        <v>0.26666666666666666</v>
      </c>
      <c r="I28" s="14">
        <f t="shared" si="5"/>
        <v>0.73333333333333339</v>
      </c>
      <c r="J28" s="14">
        <f t="shared" si="1"/>
        <v>23.916666666666664</v>
      </c>
      <c r="K28" s="36">
        <f t="shared" si="2"/>
        <v>4.4444444444444446E-2</v>
      </c>
    </row>
    <row r="29" spans="4:11" x14ac:dyDescent="0.25">
      <c r="D29" s="14">
        <f t="shared" si="3"/>
        <v>26.333333333333329</v>
      </c>
      <c r="E29" s="14">
        <f t="shared" si="4"/>
        <v>31.166666666666661</v>
      </c>
      <c r="G29" s="14">
        <v>5</v>
      </c>
      <c r="H29" s="14">
        <f t="shared" si="0"/>
        <v>0.16666666666666666</v>
      </c>
      <c r="I29" s="14">
        <f t="shared" si="5"/>
        <v>0.9</v>
      </c>
      <c r="J29" s="14">
        <f t="shared" si="1"/>
        <v>28.749999999999993</v>
      </c>
      <c r="K29" s="36">
        <f t="shared" si="2"/>
        <v>2.7777777777777776E-2</v>
      </c>
    </row>
    <row r="30" spans="4:11" x14ac:dyDescent="0.25">
      <c r="D30" s="14">
        <f t="shared" si="3"/>
        <v>31.166666666666661</v>
      </c>
      <c r="E30" s="14">
        <f t="shared" si="4"/>
        <v>35.999999999999993</v>
      </c>
      <c r="G30" s="14">
        <v>3</v>
      </c>
      <c r="H30" s="14">
        <f t="shared" si="0"/>
        <v>0.1</v>
      </c>
      <c r="I30" s="14">
        <f t="shared" si="5"/>
        <v>1</v>
      </c>
      <c r="J30" s="14">
        <f t="shared" si="1"/>
        <v>33.583333333333329</v>
      </c>
      <c r="K30" s="36">
        <f t="shared" si="2"/>
        <v>1.6666666666666666E-2</v>
      </c>
    </row>
    <row r="31" spans="4:11" ht="15.75" x14ac:dyDescent="0.25">
      <c r="D31" s="26" t="s">
        <v>12</v>
      </c>
      <c r="E31" s="32"/>
      <c r="G31" s="14">
        <f>SUM(G25:G30)</f>
        <v>30</v>
      </c>
    </row>
    <row r="33" spans="1:19" x14ac:dyDescent="0.25">
      <c r="A33" s="30" t="s">
        <v>13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19" x14ac:dyDescent="0.25">
      <c r="A34" s="14">
        <f>D25</f>
        <v>7</v>
      </c>
      <c r="B34" s="14">
        <f>D25</f>
        <v>7</v>
      </c>
      <c r="C34" s="14">
        <f>E25</f>
        <v>11.833333333333332</v>
      </c>
      <c r="D34" s="14">
        <f>E25</f>
        <v>11.833333333333332</v>
      </c>
      <c r="E34" s="14">
        <f>D26</f>
        <v>11.833333333333332</v>
      </c>
      <c r="F34" s="14">
        <f>E26</f>
        <v>16.666666666666664</v>
      </c>
      <c r="G34" s="14">
        <f>E26</f>
        <v>16.666666666666664</v>
      </c>
      <c r="H34" s="14">
        <f>D27</f>
        <v>16.666666666666664</v>
      </c>
      <c r="I34" s="14">
        <f>E27</f>
        <v>21.499999999999996</v>
      </c>
      <c r="J34" s="14">
        <f>E27</f>
        <v>21.499999999999996</v>
      </c>
      <c r="K34" s="14">
        <f>D28</f>
        <v>21.499999999999996</v>
      </c>
      <c r="L34" s="14">
        <f>E28</f>
        <v>26.333333333333329</v>
      </c>
      <c r="M34" s="14">
        <f>L34</f>
        <v>26.333333333333329</v>
      </c>
      <c r="N34" s="14">
        <f>M34</f>
        <v>26.333333333333329</v>
      </c>
      <c r="O34" s="14">
        <f>E29</f>
        <v>31.166666666666661</v>
      </c>
      <c r="P34" s="14">
        <f>O34</f>
        <v>31.166666666666661</v>
      </c>
      <c r="Q34" s="14">
        <f>P34</f>
        <v>31.166666666666661</v>
      </c>
      <c r="R34" s="14">
        <f>E30</f>
        <v>35.999999999999993</v>
      </c>
      <c r="S34" s="14">
        <f>E30</f>
        <v>35.999999999999993</v>
      </c>
    </row>
    <row r="35" spans="1:19" x14ac:dyDescent="0.25">
      <c r="A35" s="14">
        <v>0</v>
      </c>
      <c r="B35" s="14">
        <f>G25</f>
        <v>4</v>
      </c>
      <c r="C35" s="14">
        <f>G25</f>
        <v>4</v>
      </c>
      <c r="D35" s="14">
        <v>0</v>
      </c>
      <c r="E35" s="14">
        <f>G26</f>
        <v>3</v>
      </c>
      <c r="F35" s="14">
        <f>G26</f>
        <v>3</v>
      </c>
      <c r="G35" s="14">
        <v>0</v>
      </c>
      <c r="H35" s="14">
        <f>G27</f>
        <v>7</v>
      </c>
      <c r="I35" s="14">
        <f>G27</f>
        <v>7</v>
      </c>
      <c r="J35" s="14">
        <v>0</v>
      </c>
      <c r="K35" s="14">
        <f>G28</f>
        <v>8</v>
      </c>
      <c r="L35" s="14">
        <f>G28</f>
        <v>8</v>
      </c>
      <c r="M35" s="14">
        <v>0</v>
      </c>
      <c r="N35" s="14">
        <f>G29</f>
        <v>5</v>
      </c>
      <c r="O35" s="14">
        <f>G29</f>
        <v>5</v>
      </c>
      <c r="P35" s="14">
        <v>0</v>
      </c>
      <c r="Q35" s="14">
        <f>G30</f>
        <v>3</v>
      </c>
      <c r="R35" s="14">
        <f>G30</f>
        <v>3</v>
      </c>
      <c r="S35" s="14">
        <v>0</v>
      </c>
    </row>
    <row r="37" spans="1:19" ht="15.75" x14ac:dyDescent="0.25">
      <c r="J37" s="21" t="s">
        <v>14</v>
      </c>
      <c r="K37" s="21"/>
    </row>
    <row r="38" spans="1:19" x14ac:dyDescent="0.25">
      <c r="J38" s="14">
        <f>D25</f>
        <v>7</v>
      </c>
      <c r="K38" s="14">
        <v>0</v>
      </c>
    </row>
    <row r="39" spans="1:19" x14ac:dyDescent="0.25">
      <c r="J39" s="14">
        <f t="shared" ref="J39:J44" si="6">E25</f>
        <v>11.833333333333332</v>
      </c>
      <c r="K39" s="14">
        <f t="shared" ref="K39:K44" si="7">I25</f>
        <v>0.13333333333333333</v>
      </c>
    </row>
    <row r="40" spans="1:19" x14ac:dyDescent="0.25">
      <c r="J40" s="14">
        <f t="shared" si="6"/>
        <v>16.666666666666664</v>
      </c>
      <c r="K40" s="14">
        <f t="shared" si="7"/>
        <v>0.23333333333333334</v>
      </c>
    </row>
    <row r="41" spans="1:19" x14ac:dyDescent="0.25">
      <c r="J41" s="14">
        <f t="shared" si="6"/>
        <v>21.499999999999996</v>
      </c>
      <c r="K41" s="14">
        <f t="shared" si="7"/>
        <v>0.46666666666666667</v>
      </c>
    </row>
    <row r="42" spans="1:19" x14ac:dyDescent="0.25">
      <c r="J42" s="14">
        <f t="shared" si="6"/>
        <v>26.333333333333329</v>
      </c>
      <c r="K42" s="14">
        <f t="shared" si="7"/>
        <v>0.73333333333333339</v>
      </c>
    </row>
    <row r="43" spans="1:19" x14ac:dyDescent="0.25">
      <c r="J43" s="14">
        <f t="shared" si="6"/>
        <v>31.166666666666661</v>
      </c>
      <c r="K43" s="14">
        <f t="shared" si="7"/>
        <v>0.9</v>
      </c>
    </row>
    <row r="44" spans="1:19" x14ac:dyDescent="0.25">
      <c r="J44" s="14">
        <f t="shared" si="6"/>
        <v>35.999999999999993</v>
      </c>
      <c r="K44" s="14">
        <f t="shared" si="7"/>
        <v>1</v>
      </c>
    </row>
    <row r="52" spans="2:3" ht="15.75" x14ac:dyDescent="0.25">
      <c r="B52" s="21" t="s">
        <v>15</v>
      </c>
      <c r="C52" s="21"/>
    </row>
    <row r="53" spans="2:3" x14ac:dyDescent="0.25">
      <c r="B53" s="14">
        <f>D25</f>
        <v>7</v>
      </c>
      <c r="C53" s="14">
        <f>B55</f>
        <v>11.833333333333332</v>
      </c>
    </row>
    <row r="54" spans="2:3" x14ac:dyDescent="0.25">
      <c r="B54" s="14">
        <f>I25</f>
        <v>0.13333333333333333</v>
      </c>
      <c r="C54" s="14">
        <f>B54</f>
        <v>0.13333333333333333</v>
      </c>
    </row>
    <row r="55" spans="2:3" x14ac:dyDescent="0.25">
      <c r="B55" s="14">
        <f>D26</f>
        <v>11.833333333333332</v>
      </c>
      <c r="C55" s="14">
        <f>B57</f>
        <v>16.666666666666664</v>
      </c>
    </row>
    <row r="56" spans="2:3" x14ac:dyDescent="0.25">
      <c r="B56" s="14">
        <f>I26</f>
        <v>0.23333333333333334</v>
      </c>
      <c r="C56" s="14">
        <f>B56</f>
        <v>0.23333333333333334</v>
      </c>
    </row>
    <row r="57" spans="2:3" x14ac:dyDescent="0.25">
      <c r="B57" s="14">
        <f>D27</f>
        <v>16.666666666666664</v>
      </c>
      <c r="C57" s="14">
        <f>B59</f>
        <v>21.499999999999996</v>
      </c>
    </row>
    <row r="58" spans="2:3" x14ac:dyDescent="0.25">
      <c r="B58" s="14">
        <f>I27</f>
        <v>0.46666666666666667</v>
      </c>
      <c r="C58" s="14">
        <f>B58</f>
        <v>0.46666666666666667</v>
      </c>
    </row>
    <row r="59" spans="2:3" x14ac:dyDescent="0.25">
      <c r="B59" s="14">
        <f>D28</f>
        <v>21.499999999999996</v>
      </c>
      <c r="C59" s="14">
        <f>B61</f>
        <v>26.333333333333329</v>
      </c>
    </row>
    <row r="60" spans="2:3" x14ac:dyDescent="0.25">
      <c r="B60" s="14">
        <f>I28</f>
        <v>0.73333333333333339</v>
      </c>
      <c r="C60" s="14">
        <f>B60</f>
        <v>0.73333333333333339</v>
      </c>
    </row>
    <row r="61" spans="2:3" x14ac:dyDescent="0.25">
      <c r="B61" s="14">
        <f>D29</f>
        <v>26.333333333333329</v>
      </c>
      <c r="C61" s="14">
        <f>B63</f>
        <v>31.166666666666661</v>
      </c>
    </row>
    <row r="62" spans="2:3" x14ac:dyDescent="0.25">
      <c r="B62" s="14">
        <f>I29</f>
        <v>0.9</v>
      </c>
      <c r="C62" s="14">
        <f>B62</f>
        <v>0.9</v>
      </c>
    </row>
    <row r="63" spans="2:3" x14ac:dyDescent="0.25">
      <c r="B63" s="14">
        <f>D30</f>
        <v>31.166666666666661</v>
      </c>
      <c r="C63" s="14">
        <f>E30</f>
        <v>35.999999999999993</v>
      </c>
    </row>
    <row r="64" spans="2:3" x14ac:dyDescent="0.25">
      <c r="B64" s="14">
        <f>I30</f>
        <v>1</v>
      </c>
      <c r="C64" s="14">
        <f>B64</f>
        <v>1</v>
      </c>
    </row>
    <row r="67" spans="4:15" x14ac:dyDescent="0.25">
      <c r="E67" s="14">
        <f>B53</f>
        <v>7</v>
      </c>
      <c r="F67" s="14">
        <f>B55</f>
        <v>11.833333333333332</v>
      </c>
      <c r="G67" s="14">
        <f>B57</f>
        <v>16.666666666666664</v>
      </c>
      <c r="H67" s="14">
        <f>B59</f>
        <v>21.499999999999996</v>
      </c>
      <c r="I67" s="14">
        <f>B61</f>
        <v>26.333333333333329</v>
      </c>
      <c r="J67" s="14">
        <f>B63</f>
        <v>31.166666666666661</v>
      </c>
    </row>
    <row r="68" spans="4:15" x14ac:dyDescent="0.25">
      <c r="E68" s="14">
        <f>B54</f>
        <v>0.13333333333333333</v>
      </c>
      <c r="F68" s="14">
        <f>B56</f>
        <v>0.23333333333333334</v>
      </c>
      <c r="G68" s="14">
        <f>B58</f>
        <v>0.46666666666666667</v>
      </c>
      <c r="H68" s="14">
        <f>B60</f>
        <v>0.73333333333333339</v>
      </c>
      <c r="I68" s="14">
        <f>B62</f>
        <v>0.9</v>
      </c>
      <c r="J68" s="14">
        <f>B64</f>
        <v>1</v>
      </c>
    </row>
    <row r="70" spans="4:15" x14ac:dyDescent="0.25">
      <c r="D70" s="30" t="s">
        <v>21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4:15" x14ac:dyDescent="0.25">
      <c r="D71" s="17">
        <f>B53</f>
        <v>7</v>
      </c>
      <c r="E71" s="17">
        <f>C53</f>
        <v>11.833333333333332</v>
      </c>
      <c r="F71" s="17">
        <f>E71</f>
        <v>11.833333333333332</v>
      </c>
      <c r="G71" s="17">
        <f>C55</f>
        <v>16.666666666666664</v>
      </c>
      <c r="H71" s="17">
        <f>G71</f>
        <v>16.666666666666664</v>
      </c>
      <c r="I71" s="17">
        <f>C57</f>
        <v>21.499999999999996</v>
      </c>
      <c r="J71" s="17">
        <f>I71</f>
        <v>21.499999999999996</v>
      </c>
      <c r="K71" s="17">
        <f>C59</f>
        <v>26.333333333333329</v>
      </c>
      <c r="L71" s="17">
        <f>K71</f>
        <v>26.333333333333329</v>
      </c>
      <c r="M71" s="17">
        <f>C61</f>
        <v>31.166666666666661</v>
      </c>
      <c r="N71" s="17">
        <f>M71</f>
        <v>31.166666666666661</v>
      </c>
      <c r="O71" s="17">
        <f>C63</f>
        <v>35.999999999999993</v>
      </c>
    </row>
    <row r="72" spans="4:15" x14ac:dyDescent="0.25">
      <c r="D72" s="17">
        <f>K25</f>
        <v>2.2222222222222223E-2</v>
      </c>
      <c r="E72" s="17">
        <f>K25</f>
        <v>2.2222222222222223E-2</v>
      </c>
      <c r="F72" s="17">
        <f>K26</f>
        <v>1.6666666666666666E-2</v>
      </c>
      <c r="G72" s="17">
        <f>F72</f>
        <v>1.6666666666666666E-2</v>
      </c>
      <c r="H72" s="17">
        <f>K27</f>
        <v>3.888888888888889E-2</v>
      </c>
      <c r="I72" s="17">
        <f>H72</f>
        <v>3.888888888888889E-2</v>
      </c>
      <c r="J72" s="17">
        <f>K28</f>
        <v>4.4444444444444446E-2</v>
      </c>
      <c r="K72" s="17">
        <f>J72</f>
        <v>4.4444444444444446E-2</v>
      </c>
      <c r="L72" s="17">
        <f>K29</f>
        <v>2.7777777777777776E-2</v>
      </c>
      <c r="M72" s="17">
        <f>L72</f>
        <v>2.7777777777777776E-2</v>
      </c>
      <c r="N72" s="17">
        <f>K30</f>
        <v>1.6666666666666666E-2</v>
      </c>
      <c r="O72" s="17">
        <f>N72</f>
        <v>1.6666666666666666E-2</v>
      </c>
    </row>
  </sheetData>
  <sortState ref="A1:A30">
    <sortCondition ref="A1:A30"/>
  </sortState>
  <mergeCells count="8">
    <mergeCell ref="D70:O70"/>
    <mergeCell ref="B52:C52"/>
    <mergeCell ref="F21:G21"/>
    <mergeCell ref="F23:G23"/>
    <mergeCell ref="D24:E24"/>
    <mergeCell ref="D31:E31"/>
    <mergeCell ref="A33:S33"/>
    <mergeCell ref="J37:K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7"/>
  <sheetViews>
    <sheetView workbookViewId="0">
      <selection activeCell="K15" sqref="K15"/>
    </sheetView>
  </sheetViews>
  <sheetFormatPr defaultRowHeight="15" x14ac:dyDescent="0.25"/>
  <sheetData>
    <row r="6" spans="1:8" ht="18" x14ac:dyDescent="0.35">
      <c r="A6" s="13" t="s">
        <v>16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1"/>
    </row>
    <row r="7" spans="1:8" ht="18" x14ac:dyDescent="0.35">
      <c r="A7" s="13" t="s">
        <v>17</v>
      </c>
      <c r="B7" s="14">
        <v>3</v>
      </c>
      <c r="C7" s="14">
        <v>5</v>
      </c>
      <c r="D7" s="14">
        <v>4</v>
      </c>
      <c r="E7" s="14">
        <v>6</v>
      </c>
      <c r="F7" s="14">
        <v>3</v>
      </c>
      <c r="G7" s="14">
        <v>4</v>
      </c>
      <c r="H7" s="18">
        <f>SUM(B7:G7)</f>
        <v>25</v>
      </c>
    </row>
    <row r="8" spans="1:8" ht="18" x14ac:dyDescent="0.35">
      <c r="A8" s="13" t="s">
        <v>18</v>
      </c>
      <c r="B8" s="14">
        <f>B7/$H$7</f>
        <v>0.12</v>
      </c>
      <c r="C8" s="14">
        <f t="shared" ref="C8:G8" si="0">C7/$H$7</f>
        <v>0.2</v>
      </c>
      <c r="D8" s="14">
        <f t="shared" si="0"/>
        <v>0.16</v>
      </c>
      <c r="E8" s="14">
        <f t="shared" si="0"/>
        <v>0.24</v>
      </c>
      <c r="F8" s="14">
        <f t="shared" si="0"/>
        <v>0.12</v>
      </c>
      <c r="G8" s="14">
        <f t="shared" si="0"/>
        <v>0.16</v>
      </c>
    </row>
    <row r="9" spans="1:8" ht="18" x14ac:dyDescent="0.35">
      <c r="A9" s="19" t="s">
        <v>19</v>
      </c>
      <c r="B9" s="14">
        <f>B8</f>
        <v>0.12</v>
      </c>
      <c r="C9" s="14">
        <f>B9+C8</f>
        <v>0.32</v>
      </c>
      <c r="D9" s="14">
        <f t="shared" ref="D9:G9" si="1">C9+D8</f>
        <v>0.48</v>
      </c>
      <c r="E9" s="14">
        <f t="shared" si="1"/>
        <v>0.72</v>
      </c>
      <c r="F9" s="14">
        <f t="shared" si="1"/>
        <v>0.84</v>
      </c>
      <c r="G9" s="14">
        <f t="shared" si="1"/>
        <v>1</v>
      </c>
    </row>
    <row r="12" spans="1:8" ht="15.75" x14ac:dyDescent="0.25">
      <c r="A12" s="21" t="s">
        <v>15</v>
      </c>
      <c r="B12" s="21"/>
    </row>
    <row r="13" spans="1:8" x14ac:dyDescent="0.25">
      <c r="A13" s="14">
        <f>B6</f>
        <v>1</v>
      </c>
      <c r="B13" s="14">
        <f>C6</f>
        <v>2</v>
      </c>
    </row>
    <row r="14" spans="1:8" x14ac:dyDescent="0.25">
      <c r="A14" s="14">
        <f>B9</f>
        <v>0.12</v>
      </c>
      <c r="B14" s="14">
        <f>B9</f>
        <v>0.12</v>
      </c>
    </row>
    <row r="15" spans="1:8" x14ac:dyDescent="0.25">
      <c r="A15" s="14">
        <f>C6</f>
        <v>2</v>
      </c>
      <c r="B15" s="14">
        <f>D6</f>
        <v>3</v>
      </c>
    </row>
    <row r="16" spans="1:8" x14ac:dyDescent="0.25">
      <c r="A16" s="14">
        <f>C9</f>
        <v>0.32</v>
      </c>
      <c r="B16" s="14">
        <f>C9</f>
        <v>0.32</v>
      </c>
    </row>
    <row r="17" spans="1:8" x14ac:dyDescent="0.25">
      <c r="A17" s="14">
        <f>D6</f>
        <v>3</v>
      </c>
      <c r="B17" s="14">
        <f>E6</f>
        <v>4</v>
      </c>
    </row>
    <row r="18" spans="1:8" x14ac:dyDescent="0.25">
      <c r="A18" s="14">
        <f>D9</f>
        <v>0.48</v>
      </c>
      <c r="B18" s="14">
        <f>D9</f>
        <v>0.48</v>
      </c>
    </row>
    <row r="19" spans="1:8" x14ac:dyDescent="0.25">
      <c r="A19" s="14">
        <f>E6</f>
        <v>4</v>
      </c>
      <c r="B19" s="14">
        <f>F6</f>
        <v>5</v>
      </c>
    </row>
    <row r="20" spans="1:8" x14ac:dyDescent="0.25">
      <c r="A20" s="14">
        <f>E9</f>
        <v>0.72</v>
      </c>
      <c r="B20" s="14">
        <f>E9</f>
        <v>0.72</v>
      </c>
    </row>
    <row r="21" spans="1:8" x14ac:dyDescent="0.25">
      <c r="A21" s="14">
        <f>F6</f>
        <v>5</v>
      </c>
      <c r="B21" s="14">
        <f>G6</f>
        <v>6</v>
      </c>
    </row>
    <row r="22" spans="1:8" x14ac:dyDescent="0.25">
      <c r="A22" s="14">
        <f>F9</f>
        <v>0.84</v>
      </c>
      <c r="B22" s="14">
        <f>F9</f>
        <v>0.84</v>
      </c>
    </row>
    <row r="23" spans="1:8" x14ac:dyDescent="0.25">
      <c r="A23" s="14">
        <v>6</v>
      </c>
      <c r="B23" s="14">
        <v>7</v>
      </c>
    </row>
    <row r="24" spans="1:8" x14ac:dyDescent="0.25">
      <c r="A24" s="14">
        <f>G9</f>
        <v>1</v>
      </c>
      <c r="B24" s="14">
        <f>A24</f>
        <v>1</v>
      </c>
    </row>
    <row r="26" spans="1:8" x14ac:dyDescent="0.25">
      <c r="C26" s="14">
        <f>A13</f>
        <v>1</v>
      </c>
      <c r="D26" s="14">
        <f>A15</f>
        <v>2</v>
      </c>
      <c r="E26" s="14">
        <f>A17</f>
        <v>3</v>
      </c>
      <c r="F26" s="14">
        <f>A19</f>
        <v>4</v>
      </c>
      <c r="G26" s="14">
        <f>A21</f>
        <v>5</v>
      </c>
      <c r="H26" s="14">
        <f>A23</f>
        <v>6</v>
      </c>
    </row>
    <row r="27" spans="1:8" x14ac:dyDescent="0.25">
      <c r="C27" s="14">
        <f>A14</f>
        <v>0.12</v>
      </c>
      <c r="D27" s="14">
        <f>A16</f>
        <v>0.32</v>
      </c>
      <c r="E27" s="14">
        <f>A18</f>
        <v>0.48</v>
      </c>
      <c r="F27" s="14">
        <f>A20</f>
        <v>0.72</v>
      </c>
      <c r="G27" s="14">
        <f>A22</f>
        <v>0.84</v>
      </c>
      <c r="H27" s="14">
        <f>A24</f>
        <v>1</v>
      </c>
    </row>
  </sheetData>
  <mergeCells count="1">
    <mergeCell ref="A12:B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64" workbookViewId="0">
      <selection activeCell="K22" sqref="K22"/>
    </sheetView>
  </sheetViews>
  <sheetFormatPr defaultRowHeight="15" x14ac:dyDescent="0.25"/>
  <cols>
    <col min="10" max="10" width="10.42578125" customWidth="1"/>
  </cols>
  <sheetData>
    <row r="1" spans="3:7" x14ac:dyDescent="0.25">
      <c r="C1">
        <v>2</v>
      </c>
      <c r="D1">
        <v>35</v>
      </c>
      <c r="E1">
        <v>68</v>
      </c>
      <c r="F1">
        <v>100</v>
      </c>
      <c r="G1">
        <v>130</v>
      </c>
    </row>
    <row r="2" spans="3:7" x14ac:dyDescent="0.25">
      <c r="C2">
        <v>3</v>
      </c>
      <c r="D2">
        <v>42</v>
      </c>
      <c r="E2">
        <v>85</v>
      </c>
      <c r="G2">
        <v>152</v>
      </c>
    </row>
    <row r="3" spans="3:7" x14ac:dyDescent="0.25">
      <c r="C3">
        <v>6</v>
      </c>
      <c r="D3">
        <v>51</v>
      </c>
    </row>
    <row r="4" spans="3:7" x14ac:dyDescent="0.25">
      <c r="C4">
        <v>7</v>
      </c>
      <c r="D4">
        <v>60</v>
      </c>
    </row>
    <row r="5" spans="3:7" x14ac:dyDescent="0.25">
      <c r="C5">
        <v>9</v>
      </c>
    </row>
    <row r="6" spans="3:7" x14ac:dyDescent="0.25">
      <c r="C6">
        <v>10</v>
      </c>
    </row>
    <row r="7" spans="3:7" x14ac:dyDescent="0.25">
      <c r="C7">
        <v>12</v>
      </c>
    </row>
    <row r="8" spans="3:7" x14ac:dyDescent="0.25">
      <c r="C8">
        <v>17</v>
      </c>
    </row>
    <row r="9" spans="3:7" x14ac:dyDescent="0.25">
      <c r="C9">
        <v>18</v>
      </c>
    </row>
    <row r="10" spans="3:7" x14ac:dyDescent="0.25">
      <c r="C10">
        <v>24</v>
      </c>
    </row>
    <row r="11" spans="3:7" x14ac:dyDescent="0.25">
      <c r="C11">
        <v>25</v>
      </c>
    </row>
    <row r="17" spans="1:16" ht="15.75" x14ac:dyDescent="0.25">
      <c r="D17" s="15" t="s">
        <v>0</v>
      </c>
      <c r="E17" s="2">
        <v>2</v>
      </c>
      <c r="F17" s="3"/>
      <c r="G17" s="4"/>
    </row>
    <row r="18" spans="1:16" ht="15.75" x14ac:dyDescent="0.25">
      <c r="D18" s="15" t="s">
        <v>1</v>
      </c>
      <c r="E18" s="2">
        <v>152</v>
      </c>
      <c r="F18" s="3"/>
      <c r="G18" s="4"/>
    </row>
    <row r="19" spans="1:16" ht="15.75" x14ac:dyDescent="0.25">
      <c r="D19" s="5" t="s">
        <v>2</v>
      </c>
      <c r="E19" s="6">
        <f>E18-E17</f>
        <v>150</v>
      </c>
      <c r="F19" s="22" t="s">
        <v>3</v>
      </c>
      <c r="G19" s="23"/>
    </row>
    <row r="20" spans="1:16" ht="15.75" x14ac:dyDescent="0.25">
      <c r="D20" s="15" t="s">
        <v>4</v>
      </c>
      <c r="E20" s="2">
        <f>1+3.322*LOG(20, 10)</f>
        <v>5.3220216455957452</v>
      </c>
      <c r="F20" s="7">
        <v>5</v>
      </c>
      <c r="G20" s="4"/>
    </row>
    <row r="21" spans="1:16" ht="15.75" x14ac:dyDescent="0.25">
      <c r="D21" s="8" t="s">
        <v>5</v>
      </c>
      <c r="E21" s="9">
        <f>E19/F20</f>
        <v>30</v>
      </c>
      <c r="F21" s="24" t="s">
        <v>6</v>
      </c>
      <c r="G21" s="25"/>
    </row>
    <row r="22" spans="1:16" ht="18" x14ac:dyDescent="0.35">
      <c r="D22" s="26" t="s">
        <v>7</v>
      </c>
      <c r="E22" s="27"/>
      <c r="G22" s="15" t="s">
        <v>8</v>
      </c>
      <c r="H22" s="15" t="s">
        <v>9</v>
      </c>
      <c r="I22" s="15" t="s">
        <v>10</v>
      </c>
      <c r="J22" s="15" t="s">
        <v>11</v>
      </c>
      <c r="K22" s="16" t="s">
        <v>20</v>
      </c>
    </row>
    <row r="23" spans="1:16" x14ac:dyDescent="0.25">
      <c r="D23" s="14">
        <v>2</v>
      </c>
      <c r="E23" s="14">
        <f>D23+$E$21</f>
        <v>32</v>
      </c>
      <c r="G23" s="14">
        <v>11</v>
      </c>
      <c r="H23" s="14">
        <f>G23/$G$28</f>
        <v>0.55000000000000004</v>
      </c>
      <c r="I23" s="14">
        <f>H23</f>
        <v>0.55000000000000004</v>
      </c>
      <c r="J23" s="14">
        <f>(D23+E23)/2</f>
        <v>17</v>
      </c>
      <c r="K23" s="17">
        <f>G23/($G$28*$F$20)</f>
        <v>0.11</v>
      </c>
    </row>
    <row r="24" spans="1:16" x14ac:dyDescent="0.25">
      <c r="D24" s="14">
        <f>E23</f>
        <v>32</v>
      </c>
      <c r="E24" s="14">
        <f>D24+$E$21</f>
        <v>62</v>
      </c>
      <c r="G24" s="14">
        <v>4</v>
      </c>
      <c r="H24" s="14">
        <f t="shared" ref="H24:H27" si="0">G24/$G$28</f>
        <v>0.2</v>
      </c>
      <c r="I24" s="14">
        <f>H24+I23</f>
        <v>0.75</v>
      </c>
      <c r="J24" s="14">
        <f t="shared" ref="J24:J27" si="1">(D24+E24)/2</f>
        <v>47</v>
      </c>
      <c r="K24" s="17">
        <f t="shared" ref="K24:K27" si="2">G24/($G$28*$F$20)</f>
        <v>0.04</v>
      </c>
    </row>
    <row r="25" spans="1:16" x14ac:dyDescent="0.25">
      <c r="D25" s="14">
        <f t="shared" ref="D25:D27" si="3">E24</f>
        <v>62</v>
      </c>
      <c r="E25" s="14">
        <f t="shared" ref="E25:E27" si="4">D25+$E$21</f>
        <v>92</v>
      </c>
      <c r="G25" s="14">
        <v>2</v>
      </c>
      <c r="H25" s="14">
        <f t="shared" si="0"/>
        <v>0.1</v>
      </c>
      <c r="I25" s="14">
        <f t="shared" ref="I25:I27" si="5">H25+I24</f>
        <v>0.85</v>
      </c>
      <c r="J25" s="14">
        <f t="shared" si="1"/>
        <v>77</v>
      </c>
      <c r="K25" s="17">
        <f t="shared" si="2"/>
        <v>0.02</v>
      </c>
    </row>
    <row r="26" spans="1:16" x14ac:dyDescent="0.25">
      <c r="D26" s="14">
        <f t="shared" si="3"/>
        <v>92</v>
      </c>
      <c r="E26" s="14">
        <f t="shared" si="4"/>
        <v>122</v>
      </c>
      <c r="G26" s="14">
        <v>1</v>
      </c>
      <c r="H26" s="14">
        <f t="shared" si="0"/>
        <v>0.05</v>
      </c>
      <c r="I26" s="14">
        <f t="shared" si="5"/>
        <v>0.9</v>
      </c>
      <c r="J26" s="14">
        <f t="shared" si="1"/>
        <v>107</v>
      </c>
      <c r="K26" s="17">
        <f t="shared" si="2"/>
        <v>0.01</v>
      </c>
    </row>
    <row r="27" spans="1:16" x14ac:dyDescent="0.25">
      <c r="D27" s="14">
        <f t="shared" si="3"/>
        <v>122</v>
      </c>
      <c r="E27" s="14">
        <f t="shared" si="4"/>
        <v>152</v>
      </c>
      <c r="G27" s="14">
        <v>2</v>
      </c>
      <c r="H27" s="14">
        <f t="shared" si="0"/>
        <v>0.1</v>
      </c>
      <c r="I27" s="14">
        <f t="shared" si="5"/>
        <v>1</v>
      </c>
      <c r="J27" s="14">
        <f t="shared" si="1"/>
        <v>137</v>
      </c>
      <c r="K27" s="17">
        <f t="shared" si="2"/>
        <v>0.02</v>
      </c>
    </row>
    <row r="28" spans="1:16" ht="15.75" x14ac:dyDescent="0.25">
      <c r="D28" s="26" t="s">
        <v>12</v>
      </c>
      <c r="E28" s="32"/>
      <c r="G28" s="14">
        <f>SUM(G23:G27)</f>
        <v>20</v>
      </c>
    </row>
    <row r="30" spans="1:16" x14ac:dyDescent="0.25">
      <c r="A30" s="33" t="s">
        <v>13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1:16" x14ac:dyDescent="0.25">
      <c r="A31" s="14">
        <f>D23</f>
        <v>2</v>
      </c>
      <c r="B31" s="14">
        <f>D23</f>
        <v>2</v>
      </c>
      <c r="C31" s="14">
        <f>E23</f>
        <v>32</v>
      </c>
      <c r="D31" s="14">
        <f>E23</f>
        <v>32</v>
      </c>
      <c r="E31" s="14">
        <f>D31</f>
        <v>32</v>
      </c>
      <c r="F31" s="14">
        <f>E24</f>
        <v>62</v>
      </c>
      <c r="G31" s="14">
        <f>F31</f>
        <v>62</v>
      </c>
      <c r="H31" s="14">
        <f>G31</f>
        <v>62</v>
      </c>
      <c r="I31" s="14">
        <f>E25</f>
        <v>92</v>
      </c>
      <c r="J31" s="14">
        <f>I31</f>
        <v>92</v>
      </c>
      <c r="K31" s="14">
        <f>J31</f>
        <v>92</v>
      </c>
      <c r="L31" s="14">
        <f>E26</f>
        <v>122</v>
      </c>
      <c r="M31" s="14">
        <f>L31</f>
        <v>122</v>
      </c>
      <c r="N31" s="14">
        <f>M31</f>
        <v>122</v>
      </c>
      <c r="O31" s="14">
        <f>E27</f>
        <v>152</v>
      </c>
      <c r="P31" s="14">
        <f>O31</f>
        <v>152</v>
      </c>
    </row>
    <row r="32" spans="1:16" x14ac:dyDescent="0.25">
      <c r="A32" s="14">
        <v>0</v>
      </c>
      <c r="B32" s="14">
        <f>G23</f>
        <v>11</v>
      </c>
      <c r="C32" s="14">
        <f>G23</f>
        <v>11</v>
      </c>
      <c r="D32" s="14">
        <v>0</v>
      </c>
      <c r="E32" s="14">
        <f>G24</f>
        <v>4</v>
      </c>
      <c r="F32" s="14">
        <f>G24</f>
        <v>4</v>
      </c>
      <c r="G32" s="14">
        <v>0</v>
      </c>
      <c r="H32" s="14">
        <f>G25</f>
        <v>2</v>
      </c>
      <c r="I32" s="14">
        <f>G25</f>
        <v>2</v>
      </c>
      <c r="J32" s="14">
        <v>0</v>
      </c>
      <c r="K32" s="14">
        <f>G26</f>
        <v>1</v>
      </c>
      <c r="L32" s="14">
        <f>G26</f>
        <v>1</v>
      </c>
      <c r="M32" s="14">
        <v>0</v>
      </c>
      <c r="N32" s="14">
        <f>G27</f>
        <v>2</v>
      </c>
      <c r="O32" s="14">
        <f>G27</f>
        <v>2</v>
      </c>
      <c r="P32" s="14">
        <v>0</v>
      </c>
    </row>
    <row r="34" spans="10:11" ht="15.75" x14ac:dyDescent="0.25">
      <c r="J34" s="21" t="s">
        <v>14</v>
      </c>
      <c r="K34" s="21"/>
    </row>
    <row r="35" spans="10:11" x14ac:dyDescent="0.25">
      <c r="J35" s="14">
        <f>D23</f>
        <v>2</v>
      </c>
      <c r="K35" s="14">
        <v>0</v>
      </c>
    </row>
    <row r="36" spans="10:11" x14ac:dyDescent="0.25">
      <c r="J36" s="14">
        <f>E23</f>
        <v>32</v>
      </c>
      <c r="K36" s="14">
        <f>I23</f>
        <v>0.55000000000000004</v>
      </c>
    </row>
    <row r="37" spans="10:11" x14ac:dyDescent="0.25">
      <c r="J37" s="14">
        <f>E24</f>
        <v>62</v>
      </c>
      <c r="K37" s="14">
        <f>I24</f>
        <v>0.75</v>
      </c>
    </row>
    <row r="38" spans="10:11" x14ac:dyDescent="0.25">
      <c r="J38" s="14">
        <f>E25</f>
        <v>92</v>
      </c>
      <c r="K38" s="14">
        <f>I25</f>
        <v>0.85</v>
      </c>
    </row>
    <row r="39" spans="10:11" x14ac:dyDescent="0.25">
      <c r="J39" s="14">
        <f>E26</f>
        <v>122</v>
      </c>
      <c r="K39" s="14">
        <f>I26</f>
        <v>0.9</v>
      </c>
    </row>
    <row r="40" spans="10:11" x14ac:dyDescent="0.25">
      <c r="J40" s="14">
        <f>E27</f>
        <v>152</v>
      </c>
      <c r="K40" s="14">
        <f>I27</f>
        <v>1</v>
      </c>
    </row>
    <row r="49" spans="2:9" ht="15.75" x14ac:dyDescent="0.25">
      <c r="B49" s="21" t="s">
        <v>15</v>
      </c>
      <c r="C49" s="21"/>
    </row>
    <row r="50" spans="2:9" x14ac:dyDescent="0.25">
      <c r="B50" s="14">
        <f>D23</f>
        <v>2</v>
      </c>
      <c r="C50" s="14">
        <f>B52</f>
        <v>32</v>
      </c>
    </row>
    <row r="51" spans="2:9" x14ac:dyDescent="0.25">
      <c r="B51" s="14">
        <f>I23</f>
        <v>0.55000000000000004</v>
      </c>
      <c r="C51" s="14">
        <f>B51</f>
        <v>0.55000000000000004</v>
      </c>
    </row>
    <row r="52" spans="2:9" x14ac:dyDescent="0.25">
      <c r="B52" s="14">
        <f>D24</f>
        <v>32</v>
      </c>
      <c r="C52" s="14">
        <f>B54</f>
        <v>62</v>
      </c>
    </row>
    <row r="53" spans="2:9" x14ac:dyDescent="0.25">
      <c r="B53" s="14">
        <f>I24</f>
        <v>0.75</v>
      </c>
      <c r="C53" s="14">
        <f>B53</f>
        <v>0.75</v>
      </c>
    </row>
    <row r="54" spans="2:9" x14ac:dyDescent="0.25">
      <c r="B54" s="14">
        <f>D25</f>
        <v>62</v>
      </c>
      <c r="C54" s="14">
        <f>B56</f>
        <v>92</v>
      </c>
    </row>
    <row r="55" spans="2:9" x14ac:dyDescent="0.25">
      <c r="B55" s="14">
        <f>I25</f>
        <v>0.85</v>
      </c>
      <c r="C55" s="14">
        <f>B55</f>
        <v>0.85</v>
      </c>
    </row>
    <row r="56" spans="2:9" x14ac:dyDescent="0.25">
      <c r="B56" s="14">
        <f>D26</f>
        <v>92</v>
      </c>
      <c r="C56" s="14">
        <f>B58</f>
        <v>122</v>
      </c>
    </row>
    <row r="57" spans="2:9" x14ac:dyDescent="0.25">
      <c r="B57" s="14">
        <f>I26</f>
        <v>0.9</v>
      </c>
      <c r="C57" s="14">
        <f>B57</f>
        <v>0.9</v>
      </c>
    </row>
    <row r="58" spans="2:9" x14ac:dyDescent="0.25">
      <c r="B58" s="14">
        <f>D27</f>
        <v>122</v>
      </c>
      <c r="C58" s="14">
        <f>E27</f>
        <v>152</v>
      </c>
    </row>
    <row r="59" spans="2:9" x14ac:dyDescent="0.25">
      <c r="B59" s="14">
        <f>I27</f>
        <v>1</v>
      </c>
      <c r="C59" s="14">
        <f>B59</f>
        <v>1</v>
      </c>
    </row>
    <row r="63" spans="2:9" x14ac:dyDescent="0.25">
      <c r="E63" s="14">
        <f>B50</f>
        <v>2</v>
      </c>
      <c r="F63" s="14">
        <f>B52</f>
        <v>32</v>
      </c>
      <c r="G63" s="14">
        <f>B54</f>
        <v>62</v>
      </c>
      <c r="H63" s="14">
        <f>B56</f>
        <v>92</v>
      </c>
      <c r="I63" s="14">
        <f>B58</f>
        <v>122</v>
      </c>
    </row>
    <row r="64" spans="2:9" x14ac:dyDescent="0.25">
      <c r="E64" s="14">
        <f>B51</f>
        <v>0.55000000000000004</v>
      </c>
      <c r="F64" s="14">
        <f>B53</f>
        <v>0.75</v>
      </c>
      <c r="G64" s="14">
        <f>B55</f>
        <v>0.85</v>
      </c>
      <c r="H64" s="14">
        <f>B57</f>
        <v>0.9</v>
      </c>
      <c r="I64" s="14">
        <f>B59</f>
        <v>1</v>
      </c>
    </row>
    <row r="66" spans="4:13" x14ac:dyDescent="0.25">
      <c r="D66" s="30" t="s">
        <v>21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4:13" x14ac:dyDescent="0.25">
      <c r="D67" s="17">
        <f>B50</f>
        <v>2</v>
      </c>
      <c r="E67" s="17">
        <f>C50</f>
        <v>32</v>
      </c>
      <c r="F67" s="17">
        <f>E67</f>
        <v>32</v>
      </c>
      <c r="G67" s="17">
        <f>C52</f>
        <v>62</v>
      </c>
      <c r="H67" s="17">
        <f>G67</f>
        <v>62</v>
      </c>
      <c r="I67" s="17">
        <f>C54</f>
        <v>92</v>
      </c>
      <c r="J67" s="17">
        <f>I67</f>
        <v>92</v>
      </c>
      <c r="K67" s="17">
        <f>C56</f>
        <v>122</v>
      </c>
      <c r="L67" s="17">
        <f>K67</f>
        <v>122</v>
      </c>
      <c r="M67" s="17">
        <f>C58</f>
        <v>152</v>
      </c>
    </row>
    <row r="68" spans="4:13" x14ac:dyDescent="0.25">
      <c r="D68" s="17">
        <f>K23</f>
        <v>0.11</v>
      </c>
      <c r="E68" s="17">
        <f>D68</f>
        <v>0.11</v>
      </c>
      <c r="F68" s="17">
        <f>K24</f>
        <v>0.04</v>
      </c>
      <c r="G68" s="17">
        <f>F68</f>
        <v>0.04</v>
      </c>
      <c r="H68" s="17">
        <f>K25</f>
        <v>0.02</v>
      </c>
      <c r="I68" s="17">
        <f>H68</f>
        <v>0.02</v>
      </c>
      <c r="J68" s="17">
        <f>K26</f>
        <v>0.01</v>
      </c>
      <c r="K68" s="17">
        <f>J68</f>
        <v>0.01</v>
      </c>
      <c r="L68" s="17">
        <f>K27</f>
        <v>0.02</v>
      </c>
      <c r="M68" s="17">
        <f>L68</f>
        <v>0.02</v>
      </c>
    </row>
  </sheetData>
  <sortState ref="A1:A20">
    <sortCondition ref="A1:A20"/>
  </sortState>
  <mergeCells count="8">
    <mergeCell ref="D66:M66"/>
    <mergeCell ref="B49:C49"/>
    <mergeCell ref="F19:G19"/>
    <mergeCell ref="F21:G21"/>
    <mergeCell ref="D22:E22"/>
    <mergeCell ref="D28:E28"/>
    <mergeCell ref="A30:P30"/>
    <mergeCell ref="J34:K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2" workbookViewId="0">
      <selection activeCell="J17" sqref="J17:K17"/>
    </sheetView>
  </sheetViews>
  <sheetFormatPr defaultRowHeight="15" x14ac:dyDescent="0.25"/>
  <cols>
    <col min="7" max="7" width="11.85546875" customWidth="1"/>
  </cols>
  <sheetData>
    <row r="1" spans="1:13" ht="17.25" x14ac:dyDescent="0.3">
      <c r="A1" s="26" t="s">
        <v>7</v>
      </c>
      <c r="B1" s="27"/>
      <c r="D1" s="15" t="s">
        <v>8</v>
      </c>
      <c r="E1" s="15" t="s">
        <v>9</v>
      </c>
      <c r="F1" s="15" t="s">
        <v>10</v>
      </c>
      <c r="G1" s="20"/>
    </row>
    <row r="2" spans="1:13" x14ac:dyDescent="0.25">
      <c r="A2" s="14">
        <v>4000</v>
      </c>
      <c r="B2" s="14">
        <v>5000</v>
      </c>
      <c r="D2" s="14">
        <v>4</v>
      </c>
      <c r="E2" s="14">
        <f>D2/$D$6</f>
        <v>0.13333333333333333</v>
      </c>
      <c r="F2" s="14">
        <f>E2</f>
        <v>0.13333333333333333</v>
      </c>
    </row>
    <row r="3" spans="1:13" x14ac:dyDescent="0.25">
      <c r="A3" s="14">
        <v>5000</v>
      </c>
      <c r="B3" s="14">
        <v>7000</v>
      </c>
      <c r="D3" s="14">
        <v>12</v>
      </c>
      <c r="E3" s="14">
        <f t="shared" ref="E3:E5" si="0">D3/$D$6</f>
        <v>0.4</v>
      </c>
      <c r="F3" s="14">
        <f>F2+E3</f>
        <v>0.53333333333333333</v>
      </c>
    </row>
    <row r="4" spans="1:13" x14ac:dyDescent="0.25">
      <c r="A4" s="14">
        <v>7000</v>
      </c>
      <c r="B4" s="14">
        <v>10000</v>
      </c>
      <c r="D4" s="14">
        <v>8</v>
      </c>
      <c r="E4" s="14">
        <f t="shared" si="0"/>
        <v>0.26666666666666666</v>
      </c>
      <c r="F4" s="14">
        <f t="shared" ref="F4:F5" si="1">F3+E4</f>
        <v>0.8</v>
      </c>
    </row>
    <row r="5" spans="1:13" x14ac:dyDescent="0.25">
      <c r="A5" s="14">
        <v>10000</v>
      </c>
      <c r="B5" s="14">
        <v>15000</v>
      </c>
      <c r="D5" s="14">
        <v>6</v>
      </c>
      <c r="E5" s="14">
        <f t="shared" si="0"/>
        <v>0.2</v>
      </c>
      <c r="F5" s="14">
        <f t="shared" si="1"/>
        <v>1</v>
      </c>
    </row>
    <row r="6" spans="1:13" ht="15.75" x14ac:dyDescent="0.25">
      <c r="A6" s="26" t="s">
        <v>12</v>
      </c>
      <c r="B6" s="32"/>
      <c r="D6" s="14">
        <f>SUM(D2:D5)</f>
        <v>30</v>
      </c>
    </row>
    <row r="13" spans="1:13" x14ac:dyDescent="0.25">
      <c r="A13" s="30" t="s">
        <v>13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A14" s="14">
        <f>A2</f>
        <v>4000</v>
      </c>
      <c r="B14" s="14">
        <f>A2</f>
        <v>4000</v>
      </c>
      <c r="C14" s="14">
        <f>B2</f>
        <v>5000</v>
      </c>
      <c r="D14" s="14">
        <f>C14</f>
        <v>5000</v>
      </c>
      <c r="E14" s="14">
        <f>D14</f>
        <v>5000</v>
      </c>
      <c r="F14" s="14">
        <f>B3</f>
        <v>7000</v>
      </c>
      <c r="G14" s="14">
        <f>F14</f>
        <v>7000</v>
      </c>
      <c r="H14" s="14">
        <f>G14</f>
        <v>7000</v>
      </c>
      <c r="I14" s="14">
        <f>B4</f>
        <v>10000</v>
      </c>
      <c r="J14" s="14">
        <f>I14</f>
        <v>10000</v>
      </c>
      <c r="K14" s="14">
        <f>J14</f>
        <v>10000</v>
      </c>
      <c r="L14" s="14">
        <f>B5</f>
        <v>15000</v>
      </c>
      <c r="M14" s="14">
        <f>L14</f>
        <v>15000</v>
      </c>
    </row>
    <row r="15" spans="1:13" x14ac:dyDescent="0.25">
      <c r="A15" s="14">
        <v>0</v>
      </c>
      <c r="B15" s="14">
        <f>D2</f>
        <v>4</v>
      </c>
      <c r="C15" s="14">
        <f>D2</f>
        <v>4</v>
      </c>
      <c r="D15" s="14">
        <v>0</v>
      </c>
      <c r="E15" s="14">
        <f>D3</f>
        <v>12</v>
      </c>
      <c r="F15" s="14">
        <f>D3</f>
        <v>12</v>
      </c>
      <c r="G15" s="14">
        <v>0</v>
      </c>
      <c r="H15" s="14">
        <f>D4</f>
        <v>8</v>
      </c>
      <c r="I15" s="14">
        <f>D4</f>
        <v>8</v>
      </c>
      <c r="J15" s="14">
        <v>0</v>
      </c>
      <c r="K15" s="14">
        <f>D5</f>
        <v>6</v>
      </c>
      <c r="L15" s="14">
        <f>D5</f>
        <v>6</v>
      </c>
      <c r="M15" s="14">
        <v>0</v>
      </c>
    </row>
    <row r="17" spans="10:11" ht="15.75" x14ac:dyDescent="0.25">
      <c r="J17" s="21" t="s">
        <v>14</v>
      </c>
      <c r="K17" s="21"/>
    </row>
    <row r="18" spans="10:11" x14ac:dyDescent="0.25">
      <c r="J18" s="14">
        <f>A2</f>
        <v>4000</v>
      </c>
      <c r="K18" s="14">
        <v>0</v>
      </c>
    </row>
    <row r="19" spans="10:11" x14ac:dyDescent="0.25">
      <c r="J19" s="14">
        <f>B2</f>
        <v>5000</v>
      </c>
      <c r="K19" s="14">
        <f>F2</f>
        <v>0.13333333333333333</v>
      </c>
    </row>
    <row r="20" spans="10:11" x14ac:dyDescent="0.25">
      <c r="J20" s="14">
        <f>B3</f>
        <v>7000</v>
      </c>
      <c r="K20" s="14">
        <f>F3</f>
        <v>0.53333333333333333</v>
      </c>
    </row>
    <row r="21" spans="10:11" x14ac:dyDescent="0.25">
      <c r="J21" s="14">
        <f>B4</f>
        <v>10000</v>
      </c>
      <c r="K21" s="14">
        <f>F4</f>
        <v>0.8</v>
      </c>
    </row>
    <row r="22" spans="10:11" x14ac:dyDescent="0.25">
      <c r="J22" s="14">
        <f>B5</f>
        <v>15000</v>
      </c>
      <c r="K22" s="14">
        <f>F5</f>
        <v>1</v>
      </c>
    </row>
  </sheetData>
  <mergeCells count="4">
    <mergeCell ref="A1:B1"/>
    <mergeCell ref="A6:B6"/>
    <mergeCell ref="A13:M13"/>
    <mergeCell ref="J17:K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74" workbookViewId="0">
      <selection activeCell="L86" sqref="L86"/>
    </sheetView>
  </sheetViews>
  <sheetFormatPr defaultRowHeight="15" x14ac:dyDescent="0.25"/>
  <cols>
    <col min="9" max="9" width="11.7109375" customWidth="1"/>
  </cols>
  <sheetData>
    <row r="1" spans="2:8" x14ac:dyDescent="0.25">
      <c r="B1" s="11">
        <v>14.15</v>
      </c>
      <c r="C1" s="11">
        <v>14.23</v>
      </c>
      <c r="D1" s="11">
        <v>14.31</v>
      </c>
      <c r="E1" s="11">
        <v>14.39</v>
      </c>
      <c r="F1" s="11">
        <v>14.46</v>
      </c>
      <c r="G1" s="11">
        <v>14.54</v>
      </c>
      <c r="H1" s="11">
        <v>14.62</v>
      </c>
    </row>
    <row r="2" spans="2:8" x14ac:dyDescent="0.25">
      <c r="B2" s="11">
        <v>14.15</v>
      </c>
      <c r="C2" s="11">
        <v>14.24</v>
      </c>
      <c r="D2" s="11">
        <v>14.32</v>
      </c>
      <c r="E2" s="11">
        <v>14.4</v>
      </c>
      <c r="F2" s="11">
        <v>14.46</v>
      </c>
      <c r="G2" s="11">
        <v>14.54</v>
      </c>
      <c r="H2" s="11">
        <v>14.68</v>
      </c>
    </row>
    <row r="3" spans="2:8" x14ac:dyDescent="0.25">
      <c r="B3" s="11">
        <v>14.21</v>
      </c>
      <c r="C3" s="11">
        <v>14.25</v>
      </c>
      <c r="D3" s="11">
        <v>14.33</v>
      </c>
      <c r="E3" s="11">
        <v>14.41</v>
      </c>
      <c r="F3" s="11">
        <v>14.47</v>
      </c>
      <c r="G3" s="11">
        <v>14.55</v>
      </c>
      <c r="H3" s="11">
        <v>14.69</v>
      </c>
    </row>
    <row r="4" spans="2:8" x14ac:dyDescent="0.25">
      <c r="B4" s="11">
        <v>14.21</v>
      </c>
      <c r="C4" s="11">
        <v>14.28</v>
      </c>
      <c r="D4" s="11">
        <v>14.35</v>
      </c>
      <c r="E4" s="11">
        <v>14.42</v>
      </c>
      <c r="F4" s="11">
        <v>14.48</v>
      </c>
      <c r="G4" s="11">
        <v>14.55</v>
      </c>
      <c r="H4" s="11"/>
    </row>
    <row r="5" spans="2:8" x14ac:dyDescent="0.25">
      <c r="B5" s="11"/>
      <c r="C5" s="11"/>
      <c r="D5" s="11">
        <v>14.35</v>
      </c>
      <c r="E5" s="11"/>
      <c r="F5" s="11">
        <v>14.48</v>
      </c>
      <c r="G5" s="11">
        <v>14.55</v>
      </c>
      <c r="H5" s="11"/>
    </row>
    <row r="6" spans="2:8" x14ac:dyDescent="0.25">
      <c r="B6" s="11"/>
      <c r="C6" s="11"/>
      <c r="D6" s="11">
        <v>14.36</v>
      </c>
      <c r="E6" s="11"/>
      <c r="F6" s="11">
        <v>14.48</v>
      </c>
      <c r="G6" s="11">
        <v>14.56</v>
      </c>
      <c r="H6" s="11"/>
    </row>
    <row r="7" spans="2:8" x14ac:dyDescent="0.25">
      <c r="B7" s="11"/>
      <c r="C7" s="11"/>
      <c r="D7" s="11">
        <v>14.36</v>
      </c>
      <c r="E7" s="11"/>
      <c r="F7" s="11">
        <v>14.51</v>
      </c>
      <c r="G7" s="11">
        <v>14.56</v>
      </c>
      <c r="H7" s="11"/>
    </row>
    <row r="8" spans="2:8" x14ac:dyDescent="0.25">
      <c r="B8" s="11"/>
      <c r="C8" s="11"/>
      <c r="D8" s="11">
        <v>14.36</v>
      </c>
      <c r="E8" s="11"/>
      <c r="F8" s="11">
        <v>14.51</v>
      </c>
      <c r="G8" s="11">
        <v>14.58</v>
      </c>
      <c r="H8" s="11"/>
    </row>
    <row r="9" spans="2:8" x14ac:dyDescent="0.25">
      <c r="B9" s="11"/>
      <c r="C9" s="11"/>
      <c r="D9" s="11">
        <v>14.36</v>
      </c>
      <c r="E9" s="11"/>
      <c r="F9" s="11">
        <v>14.51</v>
      </c>
      <c r="G9" s="11"/>
      <c r="H9" s="11"/>
    </row>
    <row r="10" spans="2:8" x14ac:dyDescent="0.25">
      <c r="B10" s="11"/>
      <c r="C10" s="11"/>
      <c r="D10" s="11">
        <v>14.37</v>
      </c>
      <c r="E10" s="11"/>
      <c r="F10" s="11">
        <v>14.51</v>
      </c>
      <c r="G10" s="11"/>
      <c r="H10" s="11"/>
    </row>
    <row r="11" spans="2:8" x14ac:dyDescent="0.25">
      <c r="B11" s="11"/>
      <c r="C11" s="11"/>
      <c r="D11" s="11">
        <v>14.37</v>
      </c>
      <c r="E11" s="11"/>
      <c r="F11" s="11">
        <v>14.51</v>
      </c>
      <c r="G11" s="11"/>
      <c r="H11" s="11"/>
    </row>
    <row r="12" spans="2:8" x14ac:dyDescent="0.25">
      <c r="B12" s="11"/>
      <c r="C12" s="11"/>
      <c r="D12" s="11">
        <v>14.38</v>
      </c>
      <c r="E12" s="11"/>
      <c r="F12" s="11">
        <v>14.52</v>
      </c>
      <c r="G12" s="11"/>
      <c r="H12" s="11"/>
    </row>
    <row r="13" spans="2:8" x14ac:dyDescent="0.25">
      <c r="B13" s="11"/>
      <c r="C13" s="11"/>
      <c r="D13" s="11">
        <v>14.38</v>
      </c>
      <c r="E13" s="11"/>
      <c r="F13" s="11">
        <v>14.52</v>
      </c>
      <c r="G13" s="11"/>
      <c r="H13" s="11"/>
    </row>
    <row r="14" spans="2:8" x14ac:dyDescent="0.25">
      <c r="B14" s="11"/>
      <c r="C14" s="11"/>
      <c r="D14" s="11"/>
      <c r="E14" s="11"/>
      <c r="F14" s="11">
        <v>14.53</v>
      </c>
      <c r="G14" s="11"/>
      <c r="H14" s="11"/>
    </row>
    <row r="22" spans="3:10" ht="15.75" x14ac:dyDescent="0.25">
      <c r="C22" s="15" t="s">
        <v>0</v>
      </c>
      <c r="D22" s="2">
        <v>14.15</v>
      </c>
      <c r="E22" s="3"/>
      <c r="F22" s="4"/>
    </row>
    <row r="23" spans="3:10" ht="15.75" x14ac:dyDescent="0.25">
      <c r="C23" s="15" t="s">
        <v>1</v>
      </c>
      <c r="D23" s="2">
        <v>14.69</v>
      </c>
      <c r="E23" s="3"/>
      <c r="F23" s="4"/>
    </row>
    <row r="24" spans="3:10" ht="15.75" x14ac:dyDescent="0.25">
      <c r="C24" s="5" t="s">
        <v>2</v>
      </c>
      <c r="D24" s="6">
        <f>D23-D22</f>
        <v>0.53999999999999915</v>
      </c>
      <c r="E24" s="22" t="s">
        <v>3</v>
      </c>
      <c r="F24" s="23"/>
    </row>
    <row r="25" spans="3:10" ht="15.75" x14ac:dyDescent="0.25">
      <c r="C25" s="15" t="s">
        <v>4</v>
      </c>
      <c r="D25" s="2">
        <f>1+3.322*LOG(50, 10)</f>
        <v>6.6439783544042532</v>
      </c>
      <c r="E25" s="7">
        <v>7</v>
      </c>
      <c r="F25" s="4"/>
    </row>
    <row r="26" spans="3:10" ht="15.75" x14ac:dyDescent="0.25">
      <c r="C26" s="8" t="s">
        <v>5</v>
      </c>
      <c r="D26" s="9">
        <f>D24/E25</f>
        <v>7.7142857142857027E-2</v>
      </c>
      <c r="E26" s="24" t="s">
        <v>6</v>
      </c>
      <c r="F26" s="25"/>
    </row>
    <row r="27" spans="3:10" ht="18" x14ac:dyDescent="0.35">
      <c r="C27" s="26" t="s">
        <v>7</v>
      </c>
      <c r="D27" s="27"/>
      <c r="F27" s="15" t="s">
        <v>8</v>
      </c>
      <c r="G27" s="15" t="s">
        <v>9</v>
      </c>
      <c r="H27" s="15" t="s">
        <v>10</v>
      </c>
      <c r="I27" s="15" t="s">
        <v>11</v>
      </c>
      <c r="J27" s="16" t="s">
        <v>20</v>
      </c>
    </row>
    <row r="28" spans="3:10" x14ac:dyDescent="0.25">
      <c r="C28" s="14">
        <v>14.15</v>
      </c>
      <c r="D28" s="14">
        <f>C28+$D$26</f>
        <v>14.227142857142857</v>
      </c>
      <c r="F28" s="14">
        <v>4</v>
      </c>
      <c r="G28" s="14">
        <f>F28/$F$35</f>
        <v>0.08</v>
      </c>
      <c r="H28" s="14">
        <f>G28</f>
        <v>0.08</v>
      </c>
      <c r="I28" s="14">
        <f>(C28+D28)/2</f>
        <v>14.188571428571429</v>
      </c>
      <c r="J28" s="36">
        <f>F28/($F$35*$E$25)</f>
        <v>1.1428571428571429E-2</v>
      </c>
    </row>
    <row r="29" spans="3:10" x14ac:dyDescent="0.25">
      <c r="C29" s="14">
        <f>D28</f>
        <v>14.227142857142857</v>
      </c>
      <c r="D29" s="14">
        <f>C29+$D$26</f>
        <v>14.304285714285713</v>
      </c>
      <c r="F29" s="14">
        <v>4</v>
      </c>
      <c r="G29" s="14">
        <f t="shared" ref="G29:G34" si="0">F29/$F$35</f>
        <v>0.08</v>
      </c>
      <c r="H29" s="14">
        <f>H28+G29</f>
        <v>0.16</v>
      </c>
      <c r="I29" s="14">
        <f t="shared" ref="I29:I34" si="1">(C29+D29)/2</f>
        <v>14.265714285714285</v>
      </c>
      <c r="J29" s="36">
        <f t="shared" ref="J29:J34" si="2">F29/($F$35*$E$25)</f>
        <v>1.1428571428571429E-2</v>
      </c>
    </row>
    <row r="30" spans="3:10" x14ac:dyDescent="0.25">
      <c r="C30" s="14">
        <f t="shared" ref="C30:C34" si="3">D29</f>
        <v>14.304285714285713</v>
      </c>
      <c r="D30" s="14">
        <f t="shared" ref="D30:D34" si="4">C30+$D$26</f>
        <v>14.38142857142857</v>
      </c>
      <c r="F30" s="14">
        <v>13</v>
      </c>
      <c r="G30" s="14">
        <f t="shared" si="0"/>
        <v>0.26</v>
      </c>
      <c r="H30" s="14">
        <f t="shared" ref="H30:H33" si="5">H29+G30</f>
        <v>0.42000000000000004</v>
      </c>
      <c r="I30" s="14">
        <f t="shared" si="1"/>
        <v>14.342857142857142</v>
      </c>
      <c r="J30" s="36">
        <f t="shared" si="2"/>
        <v>3.7142857142857144E-2</v>
      </c>
    </row>
    <row r="31" spans="3:10" x14ac:dyDescent="0.25">
      <c r="C31" s="14">
        <f t="shared" si="3"/>
        <v>14.38142857142857</v>
      </c>
      <c r="D31" s="14">
        <f t="shared" si="4"/>
        <v>14.458571428571426</v>
      </c>
      <c r="F31" s="14">
        <v>4</v>
      </c>
      <c r="G31" s="14">
        <f t="shared" si="0"/>
        <v>0.08</v>
      </c>
      <c r="H31" s="14">
        <f t="shared" si="5"/>
        <v>0.5</v>
      </c>
      <c r="I31" s="14">
        <f t="shared" si="1"/>
        <v>14.419999999999998</v>
      </c>
      <c r="J31" s="36">
        <f t="shared" si="2"/>
        <v>1.1428571428571429E-2</v>
      </c>
    </row>
    <row r="32" spans="3:10" x14ac:dyDescent="0.25">
      <c r="C32" s="14">
        <f t="shared" si="3"/>
        <v>14.458571428571426</v>
      </c>
      <c r="D32" s="14">
        <f t="shared" si="4"/>
        <v>14.535714285714283</v>
      </c>
      <c r="F32" s="14">
        <v>14</v>
      </c>
      <c r="G32" s="14">
        <f t="shared" si="0"/>
        <v>0.28000000000000003</v>
      </c>
      <c r="H32" s="14">
        <f t="shared" si="5"/>
        <v>0.78</v>
      </c>
      <c r="I32" s="14">
        <f t="shared" si="1"/>
        <v>14.497142857142855</v>
      </c>
      <c r="J32" s="36">
        <f t="shared" si="2"/>
        <v>0.04</v>
      </c>
    </row>
    <row r="33" spans="1:22" x14ac:dyDescent="0.25">
      <c r="C33" s="14">
        <f t="shared" si="3"/>
        <v>14.535714285714283</v>
      </c>
      <c r="D33" s="14">
        <f t="shared" si="4"/>
        <v>14.612857142857139</v>
      </c>
      <c r="F33" s="14">
        <v>8</v>
      </c>
      <c r="G33" s="14">
        <f t="shared" si="0"/>
        <v>0.16</v>
      </c>
      <c r="H33" s="14">
        <f t="shared" si="5"/>
        <v>0.94000000000000006</v>
      </c>
      <c r="I33" s="14">
        <f t="shared" si="1"/>
        <v>14.574285714285711</v>
      </c>
      <c r="J33" s="36">
        <f t="shared" si="2"/>
        <v>2.2857142857142857E-2</v>
      </c>
    </row>
    <row r="34" spans="1:22" x14ac:dyDescent="0.25">
      <c r="C34" s="14">
        <f t="shared" si="3"/>
        <v>14.612857142857139</v>
      </c>
      <c r="D34" s="14">
        <f t="shared" si="4"/>
        <v>14.689999999999996</v>
      </c>
      <c r="F34" s="14">
        <v>3</v>
      </c>
      <c r="G34" s="14">
        <f t="shared" si="0"/>
        <v>0.06</v>
      </c>
      <c r="H34" s="14">
        <f>H33+G34</f>
        <v>1</v>
      </c>
      <c r="I34" s="14">
        <f t="shared" si="1"/>
        <v>14.651428571428568</v>
      </c>
      <c r="J34" s="36">
        <f t="shared" si="2"/>
        <v>8.5714285714285719E-3</v>
      </c>
    </row>
    <row r="35" spans="1:22" ht="15.75" x14ac:dyDescent="0.25">
      <c r="C35" s="26" t="s">
        <v>12</v>
      </c>
      <c r="D35" s="32"/>
      <c r="F35" s="14">
        <f>SUM(F28:F34)</f>
        <v>50</v>
      </c>
    </row>
    <row r="37" spans="1:22" x14ac:dyDescent="0.25">
      <c r="A37" s="30" t="s">
        <v>13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x14ac:dyDescent="0.25">
      <c r="A38" s="14">
        <f>C28</f>
        <v>14.15</v>
      </c>
      <c r="B38" s="14">
        <f>C28</f>
        <v>14.15</v>
      </c>
      <c r="C38" s="14">
        <f>D28</f>
        <v>14.227142857142857</v>
      </c>
      <c r="D38" s="14">
        <f>C38</f>
        <v>14.227142857142857</v>
      </c>
      <c r="E38" s="14">
        <f>D38</f>
        <v>14.227142857142857</v>
      </c>
      <c r="F38" s="14">
        <f>D29</f>
        <v>14.304285714285713</v>
      </c>
      <c r="G38" s="14">
        <f>F38</f>
        <v>14.304285714285713</v>
      </c>
      <c r="H38" s="14">
        <f>G38</f>
        <v>14.304285714285713</v>
      </c>
      <c r="I38" s="14">
        <f>D30</f>
        <v>14.38142857142857</v>
      </c>
      <c r="J38" s="14">
        <f>I38</f>
        <v>14.38142857142857</v>
      </c>
      <c r="K38" s="14">
        <f>J38</f>
        <v>14.38142857142857</v>
      </c>
      <c r="L38" s="14">
        <f>D31</f>
        <v>14.458571428571426</v>
      </c>
      <c r="M38" s="14">
        <f>L38</f>
        <v>14.458571428571426</v>
      </c>
      <c r="N38" s="14">
        <f>M38</f>
        <v>14.458571428571426</v>
      </c>
      <c r="O38" s="14">
        <f>D32</f>
        <v>14.535714285714283</v>
      </c>
      <c r="P38" s="14">
        <f>O38</f>
        <v>14.535714285714283</v>
      </c>
      <c r="Q38" s="14">
        <f>P38</f>
        <v>14.535714285714283</v>
      </c>
      <c r="R38" s="14">
        <f>D33</f>
        <v>14.612857142857139</v>
      </c>
      <c r="S38" s="14">
        <f>R38</f>
        <v>14.612857142857139</v>
      </c>
      <c r="T38" s="14">
        <f>S38</f>
        <v>14.612857142857139</v>
      </c>
      <c r="U38" s="14">
        <f>D34</f>
        <v>14.689999999999996</v>
      </c>
      <c r="V38" s="14">
        <f>U38</f>
        <v>14.689999999999996</v>
      </c>
    </row>
    <row r="39" spans="1:22" x14ac:dyDescent="0.25">
      <c r="A39" s="14">
        <v>0</v>
      </c>
      <c r="B39" s="14">
        <f>F28</f>
        <v>4</v>
      </c>
      <c r="C39" s="14">
        <f>B39</f>
        <v>4</v>
      </c>
      <c r="D39" s="14">
        <v>0</v>
      </c>
      <c r="E39" s="14">
        <f>F29</f>
        <v>4</v>
      </c>
      <c r="F39" s="14">
        <f>E39</f>
        <v>4</v>
      </c>
      <c r="G39" s="14">
        <v>0</v>
      </c>
      <c r="H39" s="14">
        <f>F30</f>
        <v>13</v>
      </c>
      <c r="I39" s="14">
        <f>H39</f>
        <v>13</v>
      </c>
      <c r="J39" s="14">
        <v>0</v>
      </c>
      <c r="K39" s="14">
        <f>F31</f>
        <v>4</v>
      </c>
      <c r="L39" s="14">
        <f>K39</f>
        <v>4</v>
      </c>
      <c r="M39" s="14">
        <v>0</v>
      </c>
      <c r="N39" s="14">
        <f>F32</f>
        <v>14</v>
      </c>
      <c r="O39" s="14">
        <f>N39</f>
        <v>14</v>
      </c>
      <c r="P39" s="14">
        <v>0</v>
      </c>
      <c r="Q39" s="14">
        <f>F33</f>
        <v>8</v>
      </c>
      <c r="R39" s="14">
        <f>F33</f>
        <v>8</v>
      </c>
      <c r="S39" s="14">
        <v>0</v>
      </c>
      <c r="T39" s="14">
        <f>F34</f>
        <v>3</v>
      </c>
      <c r="U39" s="14">
        <f>F34</f>
        <v>3</v>
      </c>
      <c r="V39" s="14">
        <v>0</v>
      </c>
    </row>
    <row r="41" spans="1:22" ht="15.75" x14ac:dyDescent="0.25">
      <c r="I41" s="21" t="s">
        <v>14</v>
      </c>
      <c r="J41" s="21"/>
    </row>
    <row r="42" spans="1:22" x14ac:dyDescent="0.25">
      <c r="I42" s="14">
        <f>C28</f>
        <v>14.15</v>
      </c>
      <c r="J42" s="14">
        <v>0</v>
      </c>
    </row>
    <row r="43" spans="1:22" x14ac:dyDescent="0.25">
      <c r="I43" s="14">
        <f t="shared" ref="I43:I49" si="6">D28</f>
        <v>14.227142857142857</v>
      </c>
      <c r="J43" s="14">
        <f t="shared" ref="J43:J49" si="7">H28</f>
        <v>0.08</v>
      </c>
    </row>
    <row r="44" spans="1:22" x14ac:dyDescent="0.25">
      <c r="I44" s="14">
        <f t="shared" si="6"/>
        <v>14.304285714285713</v>
      </c>
      <c r="J44" s="14">
        <f t="shared" si="7"/>
        <v>0.16</v>
      </c>
    </row>
    <row r="45" spans="1:22" x14ac:dyDescent="0.25">
      <c r="I45" s="14">
        <f t="shared" si="6"/>
        <v>14.38142857142857</v>
      </c>
      <c r="J45" s="14">
        <f t="shared" si="7"/>
        <v>0.42000000000000004</v>
      </c>
    </row>
    <row r="46" spans="1:22" x14ac:dyDescent="0.25">
      <c r="I46" s="14">
        <f t="shared" si="6"/>
        <v>14.458571428571426</v>
      </c>
      <c r="J46" s="14">
        <f t="shared" si="7"/>
        <v>0.5</v>
      </c>
    </row>
    <row r="47" spans="1:22" x14ac:dyDescent="0.25">
      <c r="I47" s="14">
        <f t="shared" si="6"/>
        <v>14.535714285714283</v>
      </c>
      <c r="J47" s="14">
        <f t="shared" si="7"/>
        <v>0.78</v>
      </c>
    </row>
    <row r="48" spans="1:22" x14ac:dyDescent="0.25">
      <c r="I48" s="14">
        <f t="shared" si="6"/>
        <v>14.612857142857139</v>
      </c>
      <c r="J48" s="14">
        <f t="shared" si="7"/>
        <v>0.94000000000000006</v>
      </c>
    </row>
    <row r="49" spans="2:10" x14ac:dyDescent="0.25">
      <c r="I49" s="14">
        <f t="shared" si="6"/>
        <v>14.689999999999996</v>
      </c>
      <c r="J49" s="14">
        <f t="shared" si="7"/>
        <v>1</v>
      </c>
    </row>
    <row r="56" spans="2:10" ht="15.75" x14ac:dyDescent="0.25">
      <c r="B56" s="21" t="s">
        <v>15</v>
      </c>
      <c r="C56" s="21"/>
    </row>
    <row r="57" spans="2:10" x14ac:dyDescent="0.25">
      <c r="B57" s="14">
        <f>C28</f>
        <v>14.15</v>
      </c>
      <c r="C57" s="14">
        <f>D28</f>
        <v>14.227142857142857</v>
      </c>
    </row>
    <row r="58" spans="2:10" x14ac:dyDescent="0.25">
      <c r="B58" s="14">
        <f>H28</f>
        <v>0.08</v>
      </c>
      <c r="C58" s="14">
        <f>B58</f>
        <v>0.08</v>
      </c>
    </row>
    <row r="59" spans="2:10" x14ac:dyDescent="0.25">
      <c r="B59" s="14">
        <f>C29</f>
        <v>14.227142857142857</v>
      </c>
      <c r="C59" s="14">
        <f>D29</f>
        <v>14.304285714285713</v>
      </c>
    </row>
    <row r="60" spans="2:10" x14ac:dyDescent="0.25">
      <c r="B60" s="14">
        <f>H29</f>
        <v>0.16</v>
      </c>
      <c r="C60" s="14">
        <f>B60</f>
        <v>0.16</v>
      </c>
    </row>
    <row r="61" spans="2:10" x14ac:dyDescent="0.25">
      <c r="B61" s="14">
        <f>C30</f>
        <v>14.304285714285713</v>
      </c>
      <c r="C61" s="14">
        <f>D30</f>
        <v>14.38142857142857</v>
      </c>
    </row>
    <row r="62" spans="2:10" x14ac:dyDescent="0.25">
      <c r="B62" s="14">
        <f>H30</f>
        <v>0.42000000000000004</v>
      </c>
      <c r="C62" s="14">
        <f>B62</f>
        <v>0.42000000000000004</v>
      </c>
    </row>
    <row r="63" spans="2:10" x14ac:dyDescent="0.25">
      <c r="B63" s="14">
        <f>C31</f>
        <v>14.38142857142857</v>
      </c>
      <c r="C63" s="14">
        <f>B65</f>
        <v>14.458571428571426</v>
      </c>
    </row>
    <row r="64" spans="2:10" x14ac:dyDescent="0.25">
      <c r="B64" s="14">
        <f>H31</f>
        <v>0.5</v>
      </c>
      <c r="C64" s="14">
        <f>B64</f>
        <v>0.5</v>
      </c>
    </row>
    <row r="65" spans="2:17" x14ac:dyDescent="0.25">
      <c r="B65" s="14">
        <f>C32</f>
        <v>14.458571428571426</v>
      </c>
      <c r="C65" s="14">
        <f>B67</f>
        <v>14.535714285714283</v>
      </c>
    </row>
    <row r="66" spans="2:17" x14ac:dyDescent="0.25">
      <c r="B66" s="14">
        <f>H32</f>
        <v>0.78</v>
      </c>
      <c r="C66" s="14">
        <f>B66</f>
        <v>0.78</v>
      </c>
    </row>
    <row r="67" spans="2:17" x14ac:dyDescent="0.25">
      <c r="B67" s="14">
        <f>C33</f>
        <v>14.535714285714283</v>
      </c>
      <c r="C67" s="14">
        <f>B69</f>
        <v>14.612857142857139</v>
      </c>
    </row>
    <row r="68" spans="2:17" x14ac:dyDescent="0.25">
      <c r="B68" s="14">
        <f>H33</f>
        <v>0.94000000000000006</v>
      </c>
      <c r="C68" s="14">
        <f>B68</f>
        <v>0.94000000000000006</v>
      </c>
    </row>
    <row r="69" spans="2:17" x14ac:dyDescent="0.25">
      <c r="B69" s="14">
        <f>C34</f>
        <v>14.612857142857139</v>
      </c>
      <c r="C69" s="14">
        <f>D34</f>
        <v>14.689999999999996</v>
      </c>
    </row>
    <row r="70" spans="2:17" x14ac:dyDescent="0.25">
      <c r="B70" s="14">
        <f>H34</f>
        <v>1</v>
      </c>
      <c r="C70" s="14">
        <f>B70</f>
        <v>1</v>
      </c>
    </row>
    <row r="73" spans="2:17" x14ac:dyDescent="0.25">
      <c r="E73" s="14">
        <f>B57</f>
        <v>14.15</v>
      </c>
      <c r="F73" s="14">
        <f>B59</f>
        <v>14.227142857142857</v>
      </c>
      <c r="G73" s="14">
        <f>B61</f>
        <v>14.304285714285713</v>
      </c>
      <c r="H73" s="14">
        <f>B63</f>
        <v>14.38142857142857</v>
      </c>
      <c r="I73" s="14">
        <f>B65</f>
        <v>14.458571428571426</v>
      </c>
      <c r="J73" s="14">
        <f>B67</f>
        <v>14.535714285714283</v>
      </c>
      <c r="K73" s="14">
        <f>B69</f>
        <v>14.612857142857139</v>
      </c>
    </row>
    <row r="74" spans="2:17" x14ac:dyDescent="0.25">
      <c r="E74" s="14">
        <f>B58</f>
        <v>0.08</v>
      </c>
      <c r="F74" s="14">
        <f>B60</f>
        <v>0.16</v>
      </c>
      <c r="G74" s="14">
        <f>B62</f>
        <v>0.42000000000000004</v>
      </c>
      <c r="H74" s="14">
        <f>B64</f>
        <v>0.5</v>
      </c>
      <c r="I74" s="14">
        <f>B66</f>
        <v>0.78</v>
      </c>
      <c r="J74" s="14">
        <f>B68</f>
        <v>0.94000000000000006</v>
      </c>
      <c r="K74" s="14">
        <f>B70</f>
        <v>1</v>
      </c>
    </row>
    <row r="76" spans="2:17" x14ac:dyDescent="0.25">
      <c r="D76" s="30" t="s">
        <v>21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2:17" x14ac:dyDescent="0.25">
      <c r="D77" s="17">
        <f>B57</f>
        <v>14.15</v>
      </c>
      <c r="E77" s="17">
        <f>C57</f>
        <v>14.227142857142857</v>
      </c>
      <c r="F77" s="17">
        <f>E77</f>
        <v>14.227142857142857</v>
      </c>
      <c r="G77" s="17">
        <f>C59</f>
        <v>14.304285714285713</v>
      </c>
      <c r="H77" s="17">
        <f>G77</f>
        <v>14.304285714285713</v>
      </c>
      <c r="I77" s="17">
        <f>C61</f>
        <v>14.38142857142857</v>
      </c>
      <c r="J77" s="17">
        <f>I77</f>
        <v>14.38142857142857</v>
      </c>
      <c r="K77" s="17">
        <f>C63</f>
        <v>14.458571428571426</v>
      </c>
      <c r="L77" s="17">
        <f>K77</f>
        <v>14.458571428571426</v>
      </c>
      <c r="M77" s="17">
        <f>C65</f>
        <v>14.535714285714283</v>
      </c>
      <c r="N77" s="17">
        <f>M77</f>
        <v>14.535714285714283</v>
      </c>
      <c r="O77" s="17">
        <f>C67</f>
        <v>14.612857142857139</v>
      </c>
      <c r="P77" s="17">
        <f>O77</f>
        <v>14.612857142857139</v>
      </c>
      <c r="Q77" s="17">
        <f>C69</f>
        <v>14.689999999999996</v>
      </c>
    </row>
    <row r="78" spans="2:17" x14ac:dyDescent="0.25">
      <c r="D78" s="17">
        <f>J28</f>
        <v>1.1428571428571429E-2</v>
      </c>
      <c r="E78" s="17">
        <f>D78</f>
        <v>1.1428571428571429E-2</v>
      </c>
      <c r="F78" s="17">
        <f>J29</f>
        <v>1.1428571428571429E-2</v>
      </c>
      <c r="G78" s="17">
        <f>F78</f>
        <v>1.1428571428571429E-2</v>
      </c>
      <c r="H78" s="17">
        <f>J30</f>
        <v>3.7142857142857144E-2</v>
      </c>
      <c r="I78" s="17">
        <f>H78</f>
        <v>3.7142857142857144E-2</v>
      </c>
      <c r="J78" s="17">
        <f>J31</f>
        <v>1.1428571428571429E-2</v>
      </c>
      <c r="K78" s="17">
        <f>J78</f>
        <v>1.1428571428571429E-2</v>
      </c>
      <c r="L78" s="17">
        <f>J32</f>
        <v>0.04</v>
      </c>
      <c r="M78" s="17">
        <f>L78</f>
        <v>0.04</v>
      </c>
      <c r="N78" s="17">
        <f>J33</f>
        <v>2.2857142857142857E-2</v>
      </c>
      <c r="O78" s="17">
        <f>N78</f>
        <v>2.2857142857142857E-2</v>
      </c>
      <c r="P78" s="17">
        <f>J34</f>
        <v>8.5714285714285719E-3</v>
      </c>
      <c r="Q78" s="17">
        <f>P78</f>
        <v>8.5714285714285719E-3</v>
      </c>
    </row>
  </sheetData>
  <sortState ref="A1:A50">
    <sortCondition ref="A1:A50"/>
  </sortState>
  <mergeCells count="8">
    <mergeCell ref="D76:Q76"/>
    <mergeCell ref="B56:C56"/>
    <mergeCell ref="E24:F24"/>
    <mergeCell ref="E26:F26"/>
    <mergeCell ref="C27:D27"/>
    <mergeCell ref="C35:D35"/>
    <mergeCell ref="A37:V37"/>
    <mergeCell ref="I41:J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Часть1_1</vt:lpstr>
      <vt:lpstr>Часть1_2</vt:lpstr>
      <vt:lpstr>Часть1_3</vt:lpstr>
      <vt:lpstr>Часть2_1</vt:lpstr>
      <vt:lpstr>Часть2_2</vt:lpstr>
      <vt:lpstr>Часть2_3</vt:lpstr>
      <vt:lpstr>Часть2_4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2020-11-30T18:34:13Z</dcterms:modified>
</cp:coreProperties>
</file>