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Задание_1" sheetId="1" r:id="rId1"/>
    <sheet name="Задание_2" sheetId="2" r:id="rId2"/>
    <sheet name="Задание_3.1" sheetId="3" r:id="rId3"/>
    <sheet name="Задание_3.2" sheetId="4" r:id="rId4"/>
  </sheets>
  <calcPr calcId="152511"/>
</workbook>
</file>

<file path=xl/calcChain.xml><?xml version="1.0" encoding="utf-8"?>
<calcChain xmlns="http://schemas.openxmlformats.org/spreadsheetml/2006/main">
  <c r="L28" i="4" l="1"/>
  <c r="O27" i="3"/>
  <c r="M27" i="3"/>
  <c r="N38" i="1"/>
  <c r="L38" i="1"/>
  <c r="I38" i="1"/>
  <c r="R28" i="4" l="1"/>
  <c r="Q29" i="4"/>
  <c r="Q30" i="4"/>
  <c r="Q31" i="4"/>
  <c r="Q32" i="4"/>
  <c r="Q33" i="4"/>
  <c r="Q28" i="4"/>
  <c r="N28" i="4"/>
  <c r="O28" i="4"/>
  <c r="P27" i="3"/>
  <c r="N29" i="4"/>
  <c r="N30" i="4"/>
  <c r="N31" i="4"/>
  <c r="N32" i="4"/>
  <c r="N33" i="4"/>
  <c r="H28" i="4"/>
  <c r="J28" i="4"/>
  <c r="I28" i="4"/>
  <c r="J27" i="3"/>
  <c r="I27" i="3"/>
  <c r="H29" i="4"/>
  <c r="H30" i="4"/>
  <c r="H31" i="4"/>
  <c r="H32" i="4"/>
  <c r="H33" i="4"/>
  <c r="G27" i="3"/>
  <c r="F28" i="4"/>
  <c r="E28" i="4"/>
  <c r="D33" i="4"/>
  <c r="D29" i="4"/>
  <c r="D30" i="4"/>
  <c r="D31" i="4"/>
  <c r="D32" i="4"/>
  <c r="D28" i="4"/>
  <c r="D19" i="4"/>
  <c r="E19" i="4" s="1"/>
  <c r="D20" i="4" s="1"/>
  <c r="E20" i="4" s="1"/>
  <c r="D21" i="4" s="1"/>
  <c r="E21" i="4" s="1"/>
  <c r="D22" i="4" s="1"/>
  <c r="E22" i="4" s="1"/>
  <c r="E18" i="4"/>
  <c r="E17" i="4"/>
  <c r="D18" i="4" s="1"/>
  <c r="E14" i="4"/>
  <c r="H18" i="4"/>
  <c r="H19" i="4"/>
  <c r="H20" i="4"/>
  <c r="H21" i="4"/>
  <c r="H22" i="4"/>
  <c r="H17" i="4"/>
  <c r="E15" i="4"/>
  <c r="G23" i="4"/>
  <c r="I17" i="4"/>
  <c r="I18" i="4" s="1"/>
  <c r="I19" i="4" s="1"/>
  <c r="I20" i="4" s="1"/>
  <c r="I21" i="4" s="1"/>
  <c r="I22" i="4" s="1"/>
  <c r="E13" i="4"/>
  <c r="F14" i="3"/>
  <c r="F13" i="3"/>
  <c r="F12" i="3"/>
  <c r="O28" i="3"/>
  <c r="O29" i="3"/>
  <c r="O30" i="3"/>
  <c r="O31" i="3"/>
  <c r="O32" i="3"/>
  <c r="R28" i="3"/>
  <c r="R29" i="3"/>
  <c r="R30" i="3"/>
  <c r="R31" i="3"/>
  <c r="R32" i="3"/>
  <c r="I28" i="3"/>
  <c r="I29" i="3"/>
  <c r="I30" i="3"/>
  <c r="I31" i="3"/>
  <c r="I32" i="3"/>
  <c r="E28" i="3"/>
  <c r="E29" i="3"/>
  <c r="E30" i="3"/>
  <c r="E31" i="3"/>
  <c r="E32" i="3"/>
  <c r="E18" i="3"/>
  <c r="F18" i="3"/>
  <c r="E19" i="3"/>
  <c r="F19" i="3"/>
  <c r="E20" i="3" s="1"/>
  <c r="F20" i="3" s="1"/>
  <c r="E21" i="3" s="1"/>
  <c r="F21" i="3" s="1"/>
  <c r="F17" i="3"/>
  <c r="E17" i="3"/>
  <c r="F16" i="3"/>
  <c r="E27" i="3"/>
  <c r="H38" i="1"/>
  <c r="H39" i="1"/>
  <c r="H40" i="1"/>
  <c r="H41" i="1"/>
  <c r="H42" i="1"/>
  <c r="J38" i="1" s="1"/>
  <c r="H43" i="1"/>
  <c r="H44" i="1"/>
  <c r="F38" i="1"/>
  <c r="E38" i="1"/>
  <c r="D38" i="1"/>
  <c r="H22" i="3"/>
  <c r="I20" i="3" s="1"/>
  <c r="K16" i="3"/>
  <c r="O38" i="1" l="1"/>
  <c r="J17" i="4"/>
  <c r="J18" i="4"/>
  <c r="I19" i="3"/>
  <c r="I21" i="3"/>
  <c r="I17" i="3"/>
  <c r="I16" i="3"/>
  <c r="J16" i="3" s="1"/>
  <c r="J17" i="3" s="1"/>
  <c r="J18" i="3" s="1"/>
  <c r="J19" i="3" s="1"/>
  <c r="J20" i="3" s="1"/>
  <c r="J21" i="3" s="1"/>
  <c r="I18" i="3"/>
  <c r="J19" i="4" l="1"/>
  <c r="K17" i="3"/>
  <c r="J20" i="4" l="1"/>
  <c r="K18" i="3"/>
  <c r="J22" i="4" l="1"/>
  <c r="J21" i="4"/>
  <c r="K19" i="3"/>
  <c r="K20" i="3" l="1"/>
  <c r="K21" i="3"/>
  <c r="F27" i="3" l="1"/>
  <c r="R27" i="3" l="1"/>
  <c r="K27" i="3" l="1"/>
  <c r="S27" i="3" l="1"/>
  <c r="D44" i="1"/>
  <c r="D39" i="1"/>
  <c r="D40" i="1"/>
  <c r="D41" i="1"/>
  <c r="D42" i="1"/>
  <c r="D43" i="1"/>
  <c r="Q41" i="1" l="1"/>
  <c r="Q38" i="1"/>
  <c r="N41" i="1"/>
  <c r="Q42" i="1"/>
  <c r="N42" i="1"/>
  <c r="Q39" i="1"/>
  <c r="Q43" i="1"/>
  <c r="N39" i="1"/>
  <c r="N43" i="1"/>
  <c r="Q40" i="1"/>
  <c r="Q44" i="1"/>
  <c r="N40" i="1"/>
  <c r="N44" i="1"/>
  <c r="G33" i="1"/>
  <c r="H30" i="1" s="1"/>
  <c r="H32" i="1"/>
  <c r="H31" i="1"/>
  <c r="H28" i="1"/>
  <c r="H27" i="1"/>
  <c r="I26" i="1"/>
  <c r="I27" i="1" s="1"/>
  <c r="I28" i="1" s="1"/>
  <c r="H26" i="1"/>
  <c r="E24" i="1"/>
  <c r="E26" i="1" s="1"/>
  <c r="E23" i="1"/>
  <c r="E22" i="1"/>
  <c r="D27" i="1" l="1"/>
  <c r="J26" i="1"/>
  <c r="H29" i="1"/>
  <c r="I29" i="1" s="1"/>
  <c r="I30" i="1" s="1"/>
  <c r="I31" i="1" s="1"/>
  <c r="I32" i="1" s="1"/>
  <c r="R38" i="1" l="1"/>
  <c r="E27" i="1"/>
  <c r="D28" i="1" s="1"/>
  <c r="J27" i="1"/>
  <c r="E28" i="1" l="1"/>
  <c r="D29" i="1" s="1"/>
  <c r="J28" i="1"/>
  <c r="E29" i="1" l="1"/>
  <c r="D30" i="1" s="1"/>
  <c r="E30" i="1" l="1"/>
  <c r="D31" i="1" s="1"/>
  <c r="J30" i="1"/>
  <c r="J29" i="1"/>
  <c r="E31" i="1" l="1"/>
  <c r="D32" i="1" s="1"/>
  <c r="J31" i="1"/>
  <c r="E32" i="1" l="1"/>
  <c r="J32" i="1"/>
</calcChain>
</file>

<file path=xl/sharedStrings.xml><?xml version="1.0" encoding="utf-8"?>
<sst xmlns="http://schemas.openxmlformats.org/spreadsheetml/2006/main" count="98" uniqueCount="36">
  <si>
    <t>min</t>
  </si>
  <si>
    <t>max</t>
  </si>
  <si>
    <t>Δ</t>
  </si>
  <si>
    <t>Размах</t>
  </si>
  <si>
    <t>k</t>
  </si>
  <si>
    <t>len</t>
  </si>
  <si>
    <t>Длина шага</t>
  </si>
  <si>
    <t>Интервалы</t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</si>
  <si>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</si>
  <si>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</si>
  <si>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x</t>
    </r>
  </si>
  <si>
    <r>
      <rPr>
        <b/>
        <sz val="12"/>
        <color theme="1"/>
        <rFont val="Times New Roman"/>
        <family val="1"/>
        <charset val="204"/>
      </rPr>
      <t>(x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 xml:space="preserve"> + x</t>
    </r>
    <r>
      <rPr>
        <b/>
        <vertAlign val="subscript"/>
        <sz val="12"/>
        <color theme="1"/>
        <rFont val="Times New Roman"/>
        <family val="1"/>
        <charset val="204"/>
      </rPr>
      <t>i-1</t>
    </r>
    <r>
      <rPr>
        <b/>
        <sz val="12"/>
        <color theme="1"/>
        <rFont val="Times New Roman"/>
        <family val="1"/>
        <charset val="204"/>
      </rPr>
      <t>)/2</t>
    </r>
  </si>
  <si>
    <t>Сумма</t>
  </si>
  <si>
    <t>M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</si>
  <si>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*m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</si>
  <si>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Сумма 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*m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</si>
  <si>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</si>
  <si>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</si>
  <si>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S</t>
  </si>
  <si>
    <t>v</t>
  </si>
  <si>
    <t>Числовые характеристики вариационного ряда</t>
  </si>
  <si>
    <t>Среднее арифметическое</t>
  </si>
  <si>
    <t>Дисперсия</t>
  </si>
  <si>
    <t>Среднее квадратическое отклонение</t>
  </si>
  <si>
    <t>Коэффициент вариации</t>
  </si>
  <si>
    <t>Ассиметрия распределения</t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</si>
  <si>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-M)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</si>
  <si>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t>Λ</t>
  </si>
  <si>
    <t>Экцесс распределения</t>
  </si>
  <si>
    <r>
      <t>(x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-M)</t>
    </r>
    <r>
      <rPr>
        <b/>
        <vertAlign val="superscript"/>
        <sz val="11"/>
        <color theme="1"/>
        <rFont val="Calibri"/>
        <family val="2"/>
        <charset val="204"/>
        <scheme val="minor"/>
      </rPr>
      <t>4</t>
    </r>
  </si>
  <si>
    <t>E</t>
  </si>
  <si>
    <t>Плотность работников колеблется во втром интервале [5.571429 ; 7.142857)</t>
  </si>
  <si>
    <t>Различия есть и они достаточно большие, на некоторых интервалах число рабочих преобладает.</t>
  </si>
  <si>
    <t>Нет, не является, так как слишком большое колебание плотности рабочих.</t>
  </si>
  <si>
    <t>Плотность колеблется в промежутке [7.4 ; 8.2)</t>
  </si>
  <si>
    <t>Плотность колеблется в интервале [21.5 ; 26.(3))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</si>
</sst>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/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4" xfId="0" applyBorder="1"/>
    <xf numFmtId="16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15</xdr:row>
      <xdr:rowOff>19050</xdr:rowOff>
    </xdr:from>
    <xdr:to>
      <xdr:col>20</xdr:col>
      <xdr:colOff>338970</xdr:colOff>
      <xdr:row>24</xdr:row>
      <xdr:rowOff>199688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2876550"/>
          <a:ext cx="5196720" cy="1942763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123825</xdr:rowOff>
    </xdr:from>
    <xdr:to>
      <xdr:col>20</xdr:col>
      <xdr:colOff>342900</xdr:colOff>
      <xdr:row>15</xdr:row>
      <xdr:rowOff>142611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5" y="885825"/>
          <a:ext cx="5191125" cy="2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190474</xdr:rowOff>
    </xdr:from>
    <xdr:to>
      <xdr:col>19</xdr:col>
      <xdr:colOff>103895</xdr:colOff>
      <xdr:row>6</xdr:row>
      <xdr:rowOff>114145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380974"/>
          <a:ext cx="4980695" cy="87617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6</xdr:row>
      <xdr:rowOff>157101</xdr:rowOff>
    </xdr:from>
    <xdr:to>
      <xdr:col>19</xdr:col>
      <xdr:colOff>297446</xdr:colOff>
      <xdr:row>16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1300101"/>
          <a:ext cx="4888496" cy="1976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180975</xdr:rowOff>
    </xdr:from>
    <xdr:to>
      <xdr:col>18</xdr:col>
      <xdr:colOff>66133</xdr:colOff>
      <xdr:row>15</xdr:row>
      <xdr:rowOff>114164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1895475"/>
          <a:ext cx="4333333" cy="112381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5</xdr:row>
      <xdr:rowOff>66675</xdr:rowOff>
    </xdr:from>
    <xdr:to>
      <xdr:col>19</xdr:col>
      <xdr:colOff>122945</xdr:colOff>
      <xdr:row>9</xdr:row>
      <xdr:rowOff>180846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1019175"/>
          <a:ext cx="4980695" cy="876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45"/>
  <sheetViews>
    <sheetView topLeftCell="C28" workbookViewId="0">
      <selection activeCell="R41" sqref="R41"/>
    </sheetView>
  </sheetViews>
  <sheetFormatPr defaultRowHeight="15" x14ac:dyDescent="0.25"/>
  <cols>
    <col min="10" max="10" width="13.140625" customWidth="1"/>
  </cols>
  <sheetData>
    <row r="1" spans="6:12" x14ac:dyDescent="0.25">
      <c r="F1">
        <v>4</v>
      </c>
      <c r="G1">
        <v>6</v>
      </c>
      <c r="H1">
        <v>8</v>
      </c>
      <c r="I1">
        <v>9</v>
      </c>
      <c r="J1">
        <v>11</v>
      </c>
      <c r="K1">
        <v>12</v>
      </c>
      <c r="L1">
        <v>14</v>
      </c>
    </row>
    <row r="2" spans="6:12" x14ac:dyDescent="0.25">
      <c r="F2">
        <v>5</v>
      </c>
      <c r="G2">
        <v>6</v>
      </c>
      <c r="H2">
        <v>8</v>
      </c>
      <c r="I2">
        <v>9</v>
      </c>
      <c r="J2">
        <v>11</v>
      </c>
      <c r="K2">
        <v>12</v>
      </c>
      <c r="L2">
        <v>15</v>
      </c>
    </row>
    <row r="3" spans="6:12" x14ac:dyDescent="0.25">
      <c r="F3">
        <v>5</v>
      </c>
      <c r="G3">
        <v>6</v>
      </c>
      <c r="H3">
        <v>8</v>
      </c>
      <c r="I3">
        <v>9</v>
      </c>
      <c r="J3">
        <v>11</v>
      </c>
      <c r="K3">
        <v>12</v>
      </c>
      <c r="L3">
        <v>15</v>
      </c>
    </row>
    <row r="4" spans="6:12" x14ac:dyDescent="0.25">
      <c r="F4">
        <v>5</v>
      </c>
      <c r="G4">
        <v>6</v>
      </c>
      <c r="H4">
        <v>8</v>
      </c>
      <c r="I4">
        <v>9</v>
      </c>
      <c r="J4">
        <v>11</v>
      </c>
      <c r="K4">
        <v>13</v>
      </c>
    </row>
    <row r="5" spans="6:12" x14ac:dyDescent="0.25">
      <c r="F5">
        <v>5</v>
      </c>
      <c r="G5">
        <v>6</v>
      </c>
      <c r="H5">
        <v>8</v>
      </c>
      <c r="I5">
        <v>9</v>
      </c>
      <c r="J5">
        <v>11</v>
      </c>
    </row>
    <row r="6" spans="6:12" x14ac:dyDescent="0.25">
      <c r="G6">
        <v>7</v>
      </c>
      <c r="H6">
        <v>8</v>
      </c>
      <c r="I6">
        <v>9</v>
      </c>
      <c r="J6">
        <v>11</v>
      </c>
    </row>
    <row r="7" spans="6:12" x14ac:dyDescent="0.25">
      <c r="G7">
        <v>7</v>
      </c>
      <c r="H7">
        <v>8</v>
      </c>
      <c r="I7">
        <v>10</v>
      </c>
      <c r="J7">
        <v>11</v>
      </c>
    </row>
    <row r="8" spans="6:12" x14ac:dyDescent="0.25">
      <c r="G8">
        <v>7</v>
      </c>
      <c r="H8">
        <v>8</v>
      </c>
      <c r="I8">
        <v>10</v>
      </c>
    </row>
    <row r="9" spans="6:12" x14ac:dyDescent="0.25">
      <c r="G9">
        <v>7</v>
      </c>
      <c r="H9">
        <v>8</v>
      </c>
      <c r="I9">
        <v>10</v>
      </c>
    </row>
    <row r="10" spans="6:12" x14ac:dyDescent="0.25">
      <c r="G10">
        <v>7</v>
      </c>
      <c r="I10">
        <v>10</v>
      </c>
    </row>
    <row r="11" spans="6:12" x14ac:dyDescent="0.25">
      <c r="G11">
        <v>7</v>
      </c>
      <c r="I11">
        <v>10</v>
      </c>
    </row>
    <row r="12" spans="6:12" x14ac:dyDescent="0.25">
      <c r="G12">
        <v>7</v>
      </c>
      <c r="I12">
        <v>10</v>
      </c>
    </row>
    <row r="13" spans="6:12" x14ac:dyDescent="0.25">
      <c r="G13">
        <v>7</v>
      </c>
      <c r="I13">
        <v>10</v>
      </c>
    </row>
    <row r="14" spans="6:12" x14ac:dyDescent="0.25">
      <c r="G14">
        <v>7</v>
      </c>
      <c r="I14">
        <v>10</v>
      </c>
    </row>
    <row r="15" spans="6:12" x14ac:dyDescent="0.25">
      <c r="G15">
        <v>7</v>
      </c>
      <c r="I15">
        <v>10</v>
      </c>
    </row>
    <row r="16" spans="6:12" x14ac:dyDescent="0.25">
      <c r="G16">
        <v>7</v>
      </c>
    </row>
    <row r="17" spans="4:10" x14ac:dyDescent="0.25">
      <c r="G17">
        <v>7</v>
      </c>
    </row>
    <row r="20" spans="4:10" ht="15.75" x14ac:dyDescent="0.25">
      <c r="D20" s="1" t="s">
        <v>0</v>
      </c>
      <c r="E20" s="2">
        <v>4</v>
      </c>
      <c r="F20" s="3"/>
      <c r="G20" s="4"/>
    </row>
    <row r="21" spans="4:10" ht="15.75" x14ac:dyDescent="0.25">
      <c r="D21" s="1" t="s">
        <v>1</v>
      </c>
      <c r="E21" s="2">
        <v>15</v>
      </c>
      <c r="F21" s="3"/>
      <c r="G21" s="4"/>
    </row>
    <row r="22" spans="4:10" ht="15.75" x14ac:dyDescent="0.25">
      <c r="D22" s="5" t="s">
        <v>2</v>
      </c>
      <c r="E22" s="6">
        <f>E21-E20</f>
        <v>11</v>
      </c>
      <c r="F22" s="31" t="s">
        <v>3</v>
      </c>
      <c r="G22" s="32"/>
    </row>
    <row r="23" spans="4:10" ht="15.75" x14ac:dyDescent="0.25">
      <c r="D23" s="1" t="s">
        <v>4</v>
      </c>
      <c r="E23" s="2">
        <f>1+3.322*LOG(60, 10)</f>
        <v>6.9070184537744632</v>
      </c>
      <c r="F23" s="7">
        <v>7</v>
      </c>
      <c r="G23" s="4"/>
    </row>
    <row r="24" spans="4:10" ht="15.75" x14ac:dyDescent="0.25">
      <c r="D24" s="8" t="s">
        <v>5</v>
      </c>
      <c r="E24" s="9">
        <f>E22/F23</f>
        <v>1.5714285714285714</v>
      </c>
      <c r="F24" s="33" t="s">
        <v>6</v>
      </c>
      <c r="G24" s="34"/>
    </row>
    <row r="25" spans="4:10" ht="17.25" x14ac:dyDescent="0.3">
      <c r="D25" s="35" t="s">
        <v>7</v>
      </c>
      <c r="E25" s="36"/>
      <c r="G25" s="1" t="s">
        <v>8</v>
      </c>
      <c r="H25" s="1" t="s">
        <v>9</v>
      </c>
      <c r="I25" s="1" t="s">
        <v>10</v>
      </c>
      <c r="J25" s="1" t="s">
        <v>11</v>
      </c>
    </row>
    <row r="26" spans="4:10" x14ac:dyDescent="0.25">
      <c r="D26" s="10">
        <v>4</v>
      </c>
      <c r="E26" s="10">
        <f t="shared" ref="E26:E32" si="0">D26+$E$24</f>
        <v>5.5714285714285712</v>
      </c>
      <c r="G26" s="10">
        <v>5</v>
      </c>
      <c r="H26" s="10">
        <f>G26/$G$33</f>
        <v>8.3333333333333329E-2</v>
      </c>
      <c r="I26" s="10">
        <f>H26</f>
        <v>8.3333333333333329E-2</v>
      </c>
      <c r="J26" s="10">
        <f>(D26+E26)/2</f>
        <v>4.7857142857142856</v>
      </c>
    </row>
    <row r="27" spans="4:10" x14ac:dyDescent="0.25">
      <c r="D27" s="10">
        <f>E26</f>
        <v>5.5714285714285712</v>
      </c>
      <c r="E27" s="10">
        <f t="shared" si="0"/>
        <v>7.1428571428571423</v>
      </c>
      <c r="G27" s="10">
        <v>17</v>
      </c>
      <c r="H27" s="10">
        <f t="shared" ref="H27:H31" si="1">G27/$G$33</f>
        <v>0.28333333333333333</v>
      </c>
      <c r="I27" s="10">
        <f>I26+H27</f>
        <v>0.36666666666666664</v>
      </c>
      <c r="J27" s="10">
        <f t="shared" ref="J27:J32" si="2">(D27+E27)/2</f>
        <v>6.3571428571428568</v>
      </c>
    </row>
    <row r="28" spans="4:10" x14ac:dyDescent="0.25">
      <c r="D28" s="10">
        <f t="shared" ref="D28:D31" si="3">E27</f>
        <v>7.1428571428571423</v>
      </c>
      <c r="E28" s="10">
        <f t="shared" si="0"/>
        <v>8.7142857142857135</v>
      </c>
      <c r="G28" s="10">
        <v>9</v>
      </c>
      <c r="H28" s="10">
        <f t="shared" si="1"/>
        <v>0.15</v>
      </c>
      <c r="I28" s="10">
        <f t="shared" ref="I28:I32" si="4">I27+H28</f>
        <v>0.51666666666666661</v>
      </c>
      <c r="J28" s="10">
        <f t="shared" si="2"/>
        <v>7.9285714285714279</v>
      </c>
    </row>
    <row r="29" spans="4:10" x14ac:dyDescent="0.25">
      <c r="D29" s="10">
        <f t="shared" si="3"/>
        <v>8.7142857142857135</v>
      </c>
      <c r="E29" s="10">
        <f t="shared" si="0"/>
        <v>10.285714285714285</v>
      </c>
      <c r="G29" s="10">
        <v>15</v>
      </c>
      <c r="H29" s="10">
        <f t="shared" si="1"/>
        <v>0.25</v>
      </c>
      <c r="I29" s="10">
        <f t="shared" si="4"/>
        <v>0.76666666666666661</v>
      </c>
      <c r="J29" s="10">
        <f t="shared" si="2"/>
        <v>9.5</v>
      </c>
    </row>
    <row r="30" spans="4:10" x14ac:dyDescent="0.25">
      <c r="D30" s="10">
        <f t="shared" si="3"/>
        <v>10.285714285714285</v>
      </c>
      <c r="E30" s="10">
        <f t="shared" si="0"/>
        <v>11.857142857142856</v>
      </c>
      <c r="G30" s="10">
        <v>7</v>
      </c>
      <c r="H30" s="10">
        <f t="shared" si="1"/>
        <v>0.11666666666666667</v>
      </c>
      <c r="I30" s="10">
        <f t="shared" si="4"/>
        <v>0.8833333333333333</v>
      </c>
      <c r="J30" s="10">
        <f t="shared" si="2"/>
        <v>11.071428571428569</v>
      </c>
    </row>
    <row r="31" spans="4:10" x14ac:dyDescent="0.25">
      <c r="D31" s="10">
        <f t="shared" si="3"/>
        <v>11.857142857142856</v>
      </c>
      <c r="E31" s="10">
        <f t="shared" si="0"/>
        <v>13.428571428571427</v>
      </c>
      <c r="G31" s="10">
        <v>4</v>
      </c>
      <c r="H31" s="10">
        <f t="shared" si="1"/>
        <v>6.6666666666666666E-2</v>
      </c>
      <c r="I31" s="10">
        <f t="shared" si="4"/>
        <v>0.95</v>
      </c>
      <c r="J31" s="10">
        <f t="shared" si="2"/>
        <v>12.642857142857142</v>
      </c>
    </row>
    <row r="32" spans="4:10" x14ac:dyDescent="0.25">
      <c r="D32" s="10">
        <f>E31</f>
        <v>13.428571428571427</v>
      </c>
      <c r="E32" s="10">
        <f t="shared" si="0"/>
        <v>14.999999999999998</v>
      </c>
      <c r="G32" s="10">
        <v>3</v>
      </c>
      <c r="H32" s="10">
        <f>G32/$G$33</f>
        <v>0.05</v>
      </c>
      <c r="I32" s="10">
        <f t="shared" si="4"/>
        <v>1</v>
      </c>
      <c r="J32" s="10">
        <f t="shared" si="2"/>
        <v>14.214285714285712</v>
      </c>
    </row>
    <row r="33" spans="4:18" ht="15.75" x14ac:dyDescent="0.25">
      <c r="D33" s="35" t="s">
        <v>12</v>
      </c>
      <c r="E33" s="37"/>
      <c r="G33" s="10">
        <f>SUM(G26:G32)</f>
        <v>60</v>
      </c>
    </row>
    <row r="35" spans="4:18" x14ac:dyDescent="0.25">
      <c r="D35" s="38" t="s">
        <v>20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40"/>
    </row>
    <row r="36" spans="4:18" ht="60" x14ac:dyDescent="0.25">
      <c r="D36" s="26" t="s">
        <v>21</v>
      </c>
      <c r="E36" s="27"/>
      <c r="F36" s="29"/>
      <c r="H36" s="30" t="s">
        <v>22</v>
      </c>
      <c r="I36" s="30"/>
      <c r="J36" s="12" t="s">
        <v>23</v>
      </c>
      <c r="L36" s="12" t="s">
        <v>24</v>
      </c>
      <c r="N36" s="41" t="s">
        <v>25</v>
      </c>
      <c r="O36" s="41"/>
      <c r="Q36" s="41" t="s">
        <v>28</v>
      </c>
      <c r="R36" s="41"/>
    </row>
    <row r="37" spans="4:18" ht="33" x14ac:dyDescent="0.25">
      <c r="D37" s="15" t="s">
        <v>14</v>
      </c>
      <c r="E37" s="16" t="s">
        <v>15</v>
      </c>
      <c r="F37" s="15" t="s">
        <v>13</v>
      </c>
      <c r="H37" s="15" t="s">
        <v>16</v>
      </c>
      <c r="I37" s="16" t="s">
        <v>17</v>
      </c>
      <c r="J37" s="15" t="s">
        <v>18</v>
      </c>
      <c r="L37" s="15" t="s">
        <v>19</v>
      </c>
      <c r="N37" s="17" t="s">
        <v>26</v>
      </c>
      <c r="O37" s="21" t="s">
        <v>27</v>
      </c>
      <c r="Q37" s="17" t="s">
        <v>29</v>
      </c>
      <c r="R37" s="12" t="s">
        <v>30</v>
      </c>
    </row>
    <row r="38" spans="4:18" x14ac:dyDescent="0.25">
      <c r="D38" s="10">
        <f>J26*G26</f>
        <v>23.928571428571427</v>
      </c>
      <c r="E38" s="10">
        <f>SUM(D38:D44)</f>
        <v>516.57142857142856</v>
      </c>
      <c r="F38" s="10">
        <f>$E$38/$G$33</f>
        <v>8.6095238095238091</v>
      </c>
      <c r="H38" s="13">
        <f>(J26-$F$38)^2*H26</f>
        <v>1.218459939531368</v>
      </c>
      <c r="I38" s="13">
        <f>SUM(H38:H44)</f>
        <v>6.2859637188208595</v>
      </c>
      <c r="J38" s="13">
        <f>SQRT(I38)</f>
        <v>2.507182426314619</v>
      </c>
      <c r="L38" s="14">
        <f>$J$38/$F$38</f>
        <v>0.291210348189198</v>
      </c>
      <c r="N38" s="13">
        <f>(J26-$F$38)^3</f>
        <v>-55.909904653925054</v>
      </c>
      <c r="O38" s="13">
        <f>SUM(N38:N44)/(G33*J38^3)</f>
        <v>0.20056283539582723</v>
      </c>
      <c r="Q38" s="13">
        <f>(J26-$F$38)^4</f>
        <v>213.78882589096102</v>
      </c>
      <c r="R38" s="13">
        <f>SUM(Q38:Q44)/(G33*J38^4)</f>
        <v>0.64473800497051825</v>
      </c>
    </row>
    <row r="39" spans="4:18" x14ac:dyDescent="0.25">
      <c r="D39" s="10">
        <f t="shared" ref="D39:D44" si="5">J27*G27</f>
        <v>108.07142857142857</v>
      </c>
      <c r="E39" s="11"/>
      <c r="F39" s="11"/>
      <c r="H39" s="13">
        <f t="shared" ref="H39:H44" si="6">(J27-$F$38)^2*H27</f>
        <v>1.437412320483749</v>
      </c>
      <c r="N39" s="19">
        <f t="shared" ref="N39:N44" si="7">(J27-$F$38)^3</f>
        <v>-11.4268239930893</v>
      </c>
      <c r="Q39" s="19">
        <f t="shared" ref="Q39:Q44" si="8">(J27-$F$38)^4</f>
        <v>25.737560708243997</v>
      </c>
      <c r="R39" s="24"/>
    </row>
    <row r="40" spans="4:18" x14ac:dyDescent="0.25">
      <c r="D40" s="10">
        <f t="shared" si="5"/>
        <v>71.357142857142847</v>
      </c>
      <c r="E40" s="11"/>
      <c r="F40" s="11"/>
      <c r="H40" s="13">
        <f t="shared" si="6"/>
        <v>6.9554421768707533E-2</v>
      </c>
      <c r="N40" s="13">
        <f t="shared" si="7"/>
        <v>-0.31575499406111684</v>
      </c>
      <c r="Q40" s="13">
        <f t="shared" si="8"/>
        <v>0.21501411500352252</v>
      </c>
      <c r="R40" s="24"/>
    </row>
    <row r="41" spans="4:18" x14ac:dyDescent="0.25">
      <c r="D41" s="10">
        <f t="shared" si="5"/>
        <v>142.5</v>
      </c>
      <c r="E41" s="11"/>
      <c r="F41" s="11"/>
      <c r="H41" s="13">
        <f t="shared" si="6"/>
        <v>0.19823696145124733</v>
      </c>
      <c r="N41" s="13">
        <f t="shared" si="7"/>
        <v>0.70610117697872887</v>
      </c>
      <c r="Q41" s="13">
        <f t="shared" si="8"/>
        <v>0.6287662861667731</v>
      </c>
      <c r="R41" s="24"/>
    </row>
    <row r="42" spans="4:18" x14ac:dyDescent="0.25">
      <c r="D42" s="10">
        <f t="shared" si="5"/>
        <v>77.499999999999986</v>
      </c>
      <c r="E42" s="11"/>
      <c r="F42" s="11"/>
      <c r="H42" s="13">
        <f t="shared" si="6"/>
        <v>0.70711375661375564</v>
      </c>
      <c r="N42" s="13">
        <f t="shared" si="7"/>
        <v>14.921543353849446</v>
      </c>
      <c r="Q42" s="13">
        <f t="shared" si="8"/>
        <v>36.735418637810277</v>
      </c>
      <c r="R42" s="24"/>
    </row>
    <row r="43" spans="4:18" x14ac:dyDescent="0.25">
      <c r="D43" s="10">
        <f t="shared" si="5"/>
        <v>50.571428571428569</v>
      </c>
      <c r="E43" s="11"/>
      <c r="F43" s="11"/>
      <c r="H43" s="13">
        <f t="shared" si="6"/>
        <v>1.0845185185185184</v>
      </c>
      <c r="N43" s="13">
        <f t="shared" si="7"/>
        <v>65.613370370370362</v>
      </c>
      <c r="Q43" s="13">
        <f t="shared" si="8"/>
        <v>264.64059382716044</v>
      </c>
      <c r="R43" s="24"/>
    </row>
    <row r="44" spans="4:18" x14ac:dyDescent="0.25">
      <c r="D44" s="22">
        <f t="shared" si="5"/>
        <v>42.642857142857139</v>
      </c>
      <c r="E44" s="11"/>
      <c r="F44" s="11"/>
      <c r="H44" s="23">
        <f t="shared" si="6"/>
        <v>1.5706678004535135</v>
      </c>
      <c r="N44" s="23">
        <f t="shared" si="7"/>
        <v>176.06438106036046</v>
      </c>
      <c r="Q44" s="23">
        <f t="shared" si="8"/>
        <v>986.79893575259121</v>
      </c>
      <c r="R44" s="19"/>
    </row>
    <row r="45" spans="4:18" x14ac:dyDescent="0.25">
      <c r="D45" s="26" t="s">
        <v>31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8"/>
    </row>
  </sheetData>
  <mergeCells count="10">
    <mergeCell ref="D45:R45"/>
    <mergeCell ref="D36:F36"/>
    <mergeCell ref="H36:I36"/>
    <mergeCell ref="F22:G22"/>
    <mergeCell ref="F24:G24"/>
    <mergeCell ref="D25:E25"/>
    <mergeCell ref="D33:E33"/>
    <mergeCell ref="D35:R35"/>
    <mergeCell ref="N36:O36"/>
    <mergeCell ref="Q36:R3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7" sqref="H7"/>
    </sheetView>
  </sheetViews>
  <sheetFormatPr defaultRowHeight="15" x14ac:dyDescent="0.25"/>
  <sheetData>
    <row r="1" spans="1:12" x14ac:dyDescent="0.25">
      <c r="A1" s="25">
        <v>1.1000000000000001</v>
      </c>
      <c r="B1" s="42" t="s">
        <v>32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x14ac:dyDescent="0.25">
      <c r="A2" s="17">
        <v>1.2</v>
      </c>
      <c r="B2" s="42" t="s">
        <v>33</v>
      </c>
      <c r="C2" s="42"/>
      <c r="D2" s="42"/>
      <c r="E2" s="42"/>
      <c r="F2" s="42"/>
      <c r="G2" s="42"/>
      <c r="H2" s="42"/>
      <c r="I2" s="42"/>
      <c r="J2" s="42"/>
      <c r="K2" s="42"/>
      <c r="L2" s="42"/>
    </row>
  </sheetData>
  <mergeCells count="2">
    <mergeCell ref="B1:L1"/>
    <mergeCell ref="B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33"/>
  <sheetViews>
    <sheetView topLeftCell="A28" workbookViewId="0">
      <selection activeCell="O28" sqref="O28"/>
    </sheetView>
  </sheetViews>
  <sheetFormatPr defaultRowHeight="15" x14ac:dyDescent="0.25"/>
  <cols>
    <col min="11" max="11" width="12.85546875" customWidth="1"/>
  </cols>
  <sheetData>
    <row r="1" spans="5:11" x14ac:dyDescent="0.25">
      <c r="E1">
        <v>5.8</v>
      </c>
      <c r="F1">
        <v>6.8</v>
      </c>
      <c r="G1">
        <v>7.4</v>
      </c>
      <c r="H1">
        <v>8.1999999999999993</v>
      </c>
      <c r="I1">
        <v>9.1999999999999993</v>
      </c>
      <c r="J1">
        <v>9.8000000000000007</v>
      </c>
    </row>
    <row r="2" spans="5:11" x14ac:dyDescent="0.25">
      <c r="E2">
        <v>6</v>
      </c>
      <c r="F2">
        <v>7</v>
      </c>
      <c r="G2">
        <v>7.5</v>
      </c>
      <c r="H2">
        <v>8.3000000000000007</v>
      </c>
      <c r="I2">
        <v>9.5</v>
      </c>
      <c r="J2">
        <v>10.6</v>
      </c>
    </row>
    <row r="3" spans="5:11" x14ac:dyDescent="0.25">
      <c r="E3">
        <v>6</v>
      </c>
      <c r="F3">
        <v>7</v>
      </c>
      <c r="G3">
        <v>7.5</v>
      </c>
      <c r="H3">
        <v>8.5</v>
      </c>
      <c r="I3">
        <v>9.6</v>
      </c>
    </row>
    <row r="4" spans="5:11" x14ac:dyDescent="0.25">
      <c r="E4">
        <v>6.1</v>
      </c>
      <c r="F4">
        <v>7.1</v>
      </c>
      <c r="G4">
        <v>7.5</v>
      </c>
      <c r="H4">
        <v>8.5</v>
      </c>
    </row>
    <row r="5" spans="5:11" x14ac:dyDescent="0.25">
      <c r="E5">
        <v>6.3</v>
      </c>
      <c r="F5">
        <v>7.2</v>
      </c>
      <c r="G5">
        <v>7.5</v>
      </c>
      <c r="H5">
        <v>8.6999999999999993</v>
      </c>
    </row>
    <row r="6" spans="5:11" x14ac:dyDescent="0.25">
      <c r="E6">
        <v>6.3</v>
      </c>
      <c r="G6">
        <v>7.6</v>
      </c>
    </row>
    <row r="7" spans="5:11" x14ac:dyDescent="0.25">
      <c r="E7">
        <v>6.5</v>
      </c>
      <c r="G7">
        <v>8</v>
      </c>
    </row>
    <row r="8" spans="5:11" x14ac:dyDescent="0.25">
      <c r="G8">
        <v>8</v>
      </c>
    </row>
    <row r="10" spans="5:11" ht="15.75" x14ac:dyDescent="0.25">
      <c r="E10" s="1" t="s">
        <v>0</v>
      </c>
      <c r="F10" s="2">
        <v>5.8</v>
      </c>
      <c r="G10" s="3"/>
      <c r="H10" s="4"/>
    </row>
    <row r="11" spans="5:11" ht="15.75" x14ac:dyDescent="0.25">
      <c r="E11" s="1" t="s">
        <v>1</v>
      </c>
      <c r="F11" s="2">
        <v>10.6</v>
      </c>
      <c r="G11" s="3"/>
      <c r="H11" s="4"/>
    </row>
    <row r="12" spans="5:11" ht="15.75" x14ac:dyDescent="0.25">
      <c r="E12" s="5" t="s">
        <v>2</v>
      </c>
      <c r="F12" s="6">
        <f>F11-F10</f>
        <v>4.8</v>
      </c>
      <c r="G12" s="31" t="s">
        <v>3</v>
      </c>
      <c r="H12" s="43"/>
    </row>
    <row r="13" spans="5:11" ht="15.75" x14ac:dyDescent="0.25">
      <c r="E13" s="1" t="s">
        <v>4</v>
      </c>
      <c r="F13" s="2">
        <f>1+3.322*LOG(30, 10)</f>
        <v>5.9069968081787181</v>
      </c>
      <c r="G13" s="7">
        <v>6</v>
      </c>
      <c r="H13" s="4"/>
    </row>
    <row r="14" spans="5:11" ht="15.75" x14ac:dyDescent="0.25">
      <c r="E14" s="8" t="s">
        <v>5</v>
      </c>
      <c r="F14" s="9">
        <f>F12/G13</f>
        <v>0.79999999999999993</v>
      </c>
      <c r="G14" s="33" t="s">
        <v>6</v>
      </c>
      <c r="H14" s="44"/>
    </row>
    <row r="15" spans="5:11" ht="17.25" x14ac:dyDescent="0.3">
      <c r="E15" s="35" t="s">
        <v>7</v>
      </c>
      <c r="F15" s="37"/>
      <c r="H15" s="1" t="s">
        <v>8</v>
      </c>
      <c r="I15" s="1" t="s">
        <v>9</v>
      </c>
      <c r="J15" s="1" t="s">
        <v>10</v>
      </c>
      <c r="K15" s="1" t="s">
        <v>11</v>
      </c>
    </row>
    <row r="16" spans="5:11" x14ac:dyDescent="0.25">
      <c r="E16" s="10">
        <v>5.8</v>
      </c>
      <c r="F16" s="10">
        <f>E16+F14</f>
        <v>6.6</v>
      </c>
      <c r="G16" s="11"/>
      <c r="H16" s="10">
        <v>7</v>
      </c>
      <c r="I16" s="10">
        <f t="shared" ref="I16:I21" si="0">H16/$H$22</f>
        <v>0.23333333333333334</v>
      </c>
      <c r="J16" s="10">
        <f>I16</f>
        <v>0.23333333333333334</v>
      </c>
      <c r="K16" s="10">
        <f>(E16+F16)/2</f>
        <v>6.1999999999999993</v>
      </c>
    </row>
    <row r="17" spans="5:19" x14ac:dyDescent="0.25">
      <c r="E17" s="10">
        <f>F16</f>
        <v>6.6</v>
      </c>
      <c r="F17" s="10">
        <f>E17+$F$14</f>
        <v>7.3999999999999995</v>
      </c>
      <c r="G17" s="11"/>
      <c r="H17" s="10">
        <v>5</v>
      </c>
      <c r="I17" s="10">
        <f t="shared" si="0"/>
        <v>0.16666666666666666</v>
      </c>
      <c r="J17" s="10">
        <f>J16+I17</f>
        <v>0.4</v>
      </c>
      <c r="K17" s="10">
        <f t="shared" ref="K17:K21" si="1">(E17+F17)/2</f>
        <v>7</v>
      </c>
    </row>
    <row r="18" spans="5:19" x14ac:dyDescent="0.25">
      <c r="E18" s="10">
        <f t="shared" ref="E18:E21" si="2">F17</f>
        <v>7.3999999999999995</v>
      </c>
      <c r="F18" s="10">
        <f t="shared" ref="F18:F21" si="3">E18+$F$14</f>
        <v>8.1999999999999993</v>
      </c>
      <c r="G18" s="11"/>
      <c r="H18" s="10">
        <v>8</v>
      </c>
      <c r="I18" s="10">
        <f t="shared" si="0"/>
        <v>0.26666666666666666</v>
      </c>
      <c r="J18" s="10">
        <f t="shared" ref="J18:J21" si="4">J17+I18</f>
        <v>0.66666666666666674</v>
      </c>
      <c r="K18" s="10">
        <f t="shared" si="1"/>
        <v>7.7999999999999989</v>
      </c>
    </row>
    <row r="19" spans="5:19" x14ac:dyDescent="0.25">
      <c r="E19" s="10">
        <f t="shared" si="2"/>
        <v>8.1999999999999993</v>
      </c>
      <c r="F19" s="10">
        <f t="shared" si="3"/>
        <v>9</v>
      </c>
      <c r="G19" s="11"/>
      <c r="H19" s="10">
        <v>5</v>
      </c>
      <c r="I19" s="10">
        <f t="shared" si="0"/>
        <v>0.16666666666666666</v>
      </c>
      <c r="J19" s="10">
        <f t="shared" si="4"/>
        <v>0.83333333333333337</v>
      </c>
      <c r="K19" s="10">
        <f t="shared" si="1"/>
        <v>8.6</v>
      </c>
    </row>
    <row r="20" spans="5:19" x14ac:dyDescent="0.25">
      <c r="E20" s="10">
        <f t="shared" si="2"/>
        <v>9</v>
      </c>
      <c r="F20" s="10">
        <f t="shared" si="3"/>
        <v>9.8000000000000007</v>
      </c>
      <c r="G20" s="11"/>
      <c r="H20" s="10">
        <v>3</v>
      </c>
      <c r="I20" s="10">
        <f t="shared" si="0"/>
        <v>0.1</v>
      </c>
      <c r="J20" s="10">
        <f t="shared" si="4"/>
        <v>0.93333333333333335</v>
      </c>
      <c r="K20" s="10">
        <f t="shared" si="1"/>
        <v>9.4</v>
      </c>
    </row>
    <row r="21" spans="5:19" x14ac:dyDescent="0.25">
      <c r="E21" s="10">
        <f t="shared" si="2"/>
        <v>9.8000000000000007</v>
      </c>
      <c r="F21" s="10">
        <f t="shared" si="3"/>
        <v>10.600000000000001</v>
      </c>
      <c r="G21" s="11"/>
      <c r="H21" s="10">
        <v>2</v>
      </c>
      <c r="I21" s="10">
        <f t="shared" si="0"/>
        <v>6.6666666666666666E-2</v>
      </c>
      <c r="J21" s="10">
        <f t="shared" si="4"/>
        <v>1</v>
      </c>
      <c r="K21" s="10">
        <f t="shared" si="1"/>
        <v>10.200000000000001</v>
      </c>
    </row>
    <row r="22" spans="5:19" ht="15.75" x14ac:dyDescent="0.25">
      <c r="E22" s="35" t="s">
        <v>12</v>
      </c>
      <c r="F22" s="37"/>
      <c r="H22" s="10">
        <f>SUM(H16:H21)</f>
        <v>30</v>
      </c>
    </row>
    <row r="24" spans="5:19" x14ac:dyDescent="0.25">
      <c r="E24" s="38" t="s">
        <v>20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0"/>
    </row>
    <row r="25" spans="5:19" ht="60" x14ac:dyDescent="0.25">
      <c r="E25" s="26" t="s">
        <v>21</v>
      </c>
      <c r="F25" s="27"/>
      <c r="G25" s="29"/>
      <c r="I25" s="30" t="s">
        <v>22</v>
      </c>
      <c r="J25" s="30"/>
      <c r="K25" s="20" t="s">
        <v>23</v>
      </c>
      <c r="M25" s="20" t="s">
        <v>24</v>
      </c>
      <c r="O25" s="41" t="s">
        <v>25</v>
      </c>
      <c r="P25" s="41"/>
      <c r="R25" s="41" t="s">
        <v>28</v>
      </c>
      <c r="S25" s="41"/>
    </row>
    <row r="26" spans="5:19" ht="33" x14ac:dyDescent="0.25">
      <c r="E26" s="15" t="s">
        <v>14</v>
      </c>
      <c r="F26" s="16" t="s">
        <v>15</v>
      </c>
      <c r="G26" s="15" t="s">
        <v>13</v>
      </c>
      <c r="I26" s="15" t="s">
        <v>16</v>
      </c>
      <c r="J26" s="16" t="s">
        <v>17</v>
      </c>
      <c r="K26" s="15" t="s">
        <v>18</v>
      </c>
      <c r="M26" s="15" t="s">
        <v>19</v>
      </c>
      <c r="O26" s="18" t="s">
        <v>26</v>
      </c>
      <c r="P26" s="21" t="s">
        <v>27</v>
      </c>
      <c r="R26" s="18" t="s">
        <v>29</v>
      </c>
      <c r="S26" s="20" t="s">
        <v>30</v>
      </c>
    </row>
    <row r="27" spans="5:19" x14ac:dyDescent="0.25">
      <c r="E27" s="13">
        <f>K16*H16</f>
        <v>43.399999999999991</v>
      </c>
      <c r="F27" s="13">
        <f>SUM(E27:E32)</f>
        <v>232.4</v>
      </c>
      <c r="G27" s="13">
        <f>F27/H22</f>
        <v>7.746666666666667</v>
      </c>
      <c r="I27" s="13">
        <f>(K16-$G$27)^2*I16</f>
        <v>0.55817481481481557</v>
      </c>
      <c r="J27" s="13">
        <f>SUM(I27:I32)</f>
        <v>1.447822222222223</v>
      </c>
      <c r="K27" s="13">
        <f>SQRT(J27)</f>
        <v>1.2032548450857046</v>
      </c>
      <c r="M27" s="14">
        <f>$K$27/$G$27</f>
        <v>0.15532549635357631</v>
      </c>
      <c r="O27" s="13">
        <f>(K16-$G$27)^3</f>
        <v>-3.6999016296296374</v>
      </c>
      <c r="P27" s="13">
        <f>SUM(O27:O32)/(H22*K27^3)</f>
        <v>0.30214488924268851</v>
      </c>
      <c r="R27" s="13">
        <f>(K16-$G$27)^4</f>
        <v>5.722514520493843</v>
      </c>
      <c r="S27" s="13">
        <f>SUM(R27:R32)/(G27*K27^4)</f>
        <v>3.0952502304567706</v>
      </c>
    </row>
    <row r="28" spans="5:19" x14ac:dyDescent="0.25">
      <c r="E28" s="13">
        <f t="shared" ref="E28:E32" si="5">K17*H17</f>
        <v>35</v>
      </c>
      <c r="I28" s="13">
        <f t="shared" ref="I28:I32" si="6">(K17-$G$27)^2*I17</f>
        <v>9.2918518518518595E-2</v>
      </c>
      <c r="O28" s="13">
        <f t="shared" ref="O28:O32" si="7">(K17-$G$27)^3</f>
        <v>-0.41627496296296357</v>
      </c>
      <c r="R28" s="13">
        <f t="shared" ref="R28:R32" si="8">(K17-$G$27)^4</f>
        <v>0.31081863901234624</v>
      </c>
      <c r="S28" s="24"/>
    </row>
    <row r="29" spans="5:19" x14ac:dyDescent="0.25">
      <c r="E29" s="13">
        <f t="shared" si="5"/>
        <v>62.399999999999991</v>
      </c>
      <c r="I29" s="13">
        <f t="shared" si="6"/>
        <v>7.5851851851847774E-4</v>
      </c>
      <c r="O29" s="13">
        <f t="shared" si="7"/>
        <v>1.5170370370369148E-4</v>
      </c>
      <c r="R29" s="13">
        <f t="shared" si="8"/>
        <v>8.0908641975299948E-6</v>
      </c>
      <c r="S29" s="24"/>
    </row>
    <row r="30" spans="5:19" x14ac:dyDescent="0.25">
      <c r="E30" s="13">
        <f t="shared" si="5"/>
        <v>43</v>
      </c>
      <c r="I30" s="13">
        <f t="shared" si="6"/>
        <v>0.12136296296296276</v>
      </c>
      <c r="O30" s="13">
        <f t="shared" si="7"/>
        <v>0.6213783703703688</v>
      </c>
      <c r="R30" s="13">
        <f t="shared" si="8"/>
        <v>0.53024287604938103</v>
      </c>
      <c r="S30" s="24"/>
    </row>
    <row r="31" spans="5:19" x14ac:dyDescent="0.25">
      <c r="E31" s="13">
        <f t="shared" si="5"/>
        <v>28.200000000000003</v>
      </c>
      <c r="I31" s="13">
        <f t="shared" si="6"/>
        <v>0.2733511111111111</v>
      </c>
      <c r="O31" s="13">
        <f t="shared" si="7"/>
        <v>4.5194050370370364</v>
      </c>
      <c r="R31" s="13">
        <f t="shared" si="8"/>
        <v>7.4720829945679004</v>
      </c>
      <c r="S31" s="24"/>
    </row>
    <row r="32" spans="5:19" x14ac:dyDescent="0.25">
      <c r="E32" s="13">
        <f t="shared" si="5"/>
        <v>20.400000000000002</v>
      </c>
      <c r="I32" s="13">
        <f t="shared" si="6"/>
        <v>0.4012562962962965</v>
      </c>
      <c r="O32" s="13">
        <f t="shared" si="7"/>
        <v>14.766231703703717</v>
      </c>
      <c r="R32" s="13">
        <f t="shared" si="8"/>
        <v>36.226488446419793</v>
      </c>
      <c r="S32" s="19"/>
    </row>
    <row r="33" spans="5:19" x14ac:dyDescent="0.25">
      <c r="E33" s="26" t="s">
        <v>34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9"/>
    </row>
  </sheetData>
  <mergeCells count="10">
    <mergeCell ref="E33:S33"/>
    <mergeCell ref="G12:H12"/>
    <mergeCell ref="G14:H14"/>
    <mergeCell ref="E15:F15"/>
    <mergeCell ref="E22:F22"/>
    <mergeCell ref="E24:S24"/>
    <mergeCell ref="E25:G25"/>
    <mergeCell ref="I25:J25"/>
    <mergeCell ref="O25:P25"/>
    <mergeCell ref="R25:S2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4"/>
  <sheetViews>
    <sheetView tabSelected="1" topLeftCell="A22" workbookViewId="0">
      <selection activeCell="L29" sqref="L29"/>
    </sheetView>
  </sheetViews>
  <sheetFormatPr defaultRowHeight="15" x14ac:dyDescent="0.25"/>
  <cols>
    <col min="10" max="10" width="11.42578125" customWidth="1"/>
  </cols>
  <sheetData>
    <row r="2" spans="4:10" x14ac:dyDescent="0.25">
      <c r="D2">
        <v>7</v>
      </c>
      <c r="E2">
        <v>13</v>
      </c>
      <c r="F2">
        <v>18</v>
      </c>
      <c r="G2">
        <v>22</v>
      </c>
      <c r="H2">
        <v>27</v>
      </c>
      <c r="I2">
        <v>33</v>
      </c>
    </row>
    <row r="3" spans="4:10" x14ac:dyDescent="0.25">
      <c r="D3">
        <v>8</v>
      </c>
      <c r="E3">
        <v>14</v>
      </c>
      <c r="F3">
        <v>18</v>
      </c>
      <c r="G3">
        <v>23</v>
      </c>
      <c r="H3">
        <v>27</v>
      </c>
      <c r="I3">
        <v>35</v>
      </c>
    </row>
    <row r="4" spans="4:10" x14ac:dyDescent="0.25">
      <c r="D4">
        <v>11</v>
      </c>
      <c r="E4">
        <v>16</v>
      </c>
      <c r="F4">
        <v>19</v>
      </c>
      <c r="G4">
        <v>23</v>
      </c>
      <c r="H4">
        <v>29</v>
      </c>
      <c r="I4">
        <v>36</v>
      </c>
    </row>
    <row r="5" spans="4:10" x14ac:dyDescent="0.25">
      <c r="D5">
        <v>11</v>
      </c>
      <c r="F5">
        <v>20</v>
      </c>
      <c r="G5">
        <v>24</v>
      </c>
      <c r="H5">
        <v>30</v>
      </c>
    </row>
    <row r="6" spans="4:10" x14ac:dyDescent="0.25">
      <c r="F6">
        <v>20</v>
      </c>
      <c r="G6">
        <v>25</v>
      </c>
      <c r="H6">
        <v>30</v>
      </c>
    </row>
    <row r="7" spans="4:10" x14ac:dyDescent="0.25">
      <c r="F7">
        <v>20</v>
      </c>
      <c r="G7">
        <v>25</v>
      </c>
    </row>
    <row r="8" spans="4:10" x14ac:dyDescent="0.25">
      <c r="F8">
        <v>21</v>
      </c>
      <c r="G8">
        <v>26</v>
      </c>
    </row>
    <row r="9" spans="4:10" x14ac:dyDescent="0.25">
      <c r="G9">
        <v>26</v>
      </c>
    </row>
    <row r="11" spans="4:10" ht="15.75" x14ac:dyDescent="0.25">
      <c r="D11" s="1" t="s">
        <v>0</v>
      </c>
      <c r="E11" s="2">
        <v>7</v>
      </c>
      <c r="F11" s="3"/>
      <c r="G11" s="4"/>
    </row>
    <row r="12" spans="4:10" ht="15.75" x14ac:dyDescent="0.25">
      <c r="D12" s="1" t="s">
        <v>1</v>
      </c>
      <c r="E12" s="2">
        <v>36</v>
      </c>
      <c r="F12" s="3"/>
      <c r="G12" s="4"/>
    </row>
    <row r="13" spans="4:10" ht="15.75" x14ac:dyDescent="0.25">
      <c r="D13" s="5" t="s">
        <v>2</v>
      </c>
      <c r="E13" s="6">
        <f>E12-E11</f>
        <v>29</v>
      </c>
      <c r="F13" s="31" t="s">
        <v>3</v>
      </c>
      <c r="G13" s="32"/>
    </row>
    <row r="14" spans="4:10" ht="15.75" x14ac:dyDescent="0.25">
      <c r="D14" s="1" t="s">
        <v>4</v>
      </c>
      <c r="E14" s="2">
        <f>1+3.322*LOG(30, 10)</f>
        <v>5.9069968081787181</v>
      </c>
      <c r="F14" s="7">
        <v>6</v>
      </c>
      <c r="G14" s="4"/>
    </row>
    <row r="15" spans="4:10" ht="15.75" x14ac:dyDescent="0.25">
      <c r="D15" s="8" t="s">
        <v>5</v>
      </c>
      <c r="E15" s="9">
        <f>E13/F14</f>
        <v>4.833333333333333</v>
      </c>
      <c r="F15" s="33" t="s">
        <v>6</v>
      </c>
      <c r="G15" s="34"/>
    </row>
    <row r="16" spans="4:10" ht="17.25" x14ac:dyDescent="0.3">
      <c r="D16" s="35" t="s">
        <v>7</v>
      </c>
      <c r="E16" s="36"/>
      <c r="G16" s="1" t="s">
        <v>8</v>
      </c>
      <c r="H16" s="1" t="s">
        <v>9</v>
      </c>
      <c r="I16" s="1" t="s">
        <v>10</v>
      </c>
      <c r="J16" s="1" t="s">
        <v>11</v>
      </c>
    </row>
    <row r="17" spans="4:18" x14ac:dyDescent="0.25">
      <c r="D17" s="10">
        <v>7</v>
      </c>
      <c r="E17" s="10">
        <f>D17+$E$15</f>
        <v>11.833333333333332</v>
      </c>
      <c r="G17" s="10">
        <v>4</v>
      </c>
      <c r="H17" s="10">
        <f>G17/$G$23</f>
        <v>0.13333333333333333</v>
      </c>
      <c r="I17" s="10">
        <f>H17</f>
        <v>0.13333333333333333</v>
      </c>
      <c r="J17" s="10">
        <f>(D17+E17)/2</f>
        <v>9.4166666666666661</v>
      </c>
    </row>
    <row r="18" spans="4:18" x14ac:dyDescent="0.25">
      <c r="D18" s="10">
        <f>E17</f>
        <v>11.833333333333332</v>
      </c>
      <c r="E18" s="10">
        <f>D18+$E$15</f>
        <v>16.666666666666664</v>
      </c>
      <c r="G18" s="10">
        <v>3</v>
      </c>
      <c r="H18" s="10">
        <f t="shared" ref="H18:H22" si="0">G18/$G$23</f>
        <v>0.1</v>
      </c>
      <c r="I18" s="10">
        <f>I17+H18</f>
        <v>0.23333333333333334</v>
      </c>
      <c r="J18" s="10">
        <f t="shared" ref="J18:J22" si="1">(D18+E18)/2</f>
        <v>14.249999999999998</v>
      </c>
    </row>
    <row r="19" spans="4:18" x14ac:dyDescent="0.25">
      <c r="D19" s="10">
        <f t="shared" ref="D19:D22" si="2">E18</f>
        <v>16.666666666666664</v>
      </c>
      <c r="E19" s="10">
        <f t="shared" ref="E19:E22" si="3">D19+$E$15</f>
        <v>21.499999999999996</v>
      </c>
      <c r="G19" s="10">
        <v>7</v>
      </c>
      <c r="H19" s="10">
        <f t="shared" si="0"/>
        <v>0.23333333333333334</v>
      </c>
      <c r="I19" s="10">
        <f t="shared" ref="I19:I22" si="4">I18+H19</f>
        <v>0.46666666666666667</v>
      </c>
      <c r="J19" s="10">
        <f t="shared" si="1"/>
        <v>19.083333333333329</v>
      </c>
    </row>
    <row r="20" spans="4:18" x14ac:dyDescent="0.25">
      <c r="D20" s="10">
        <f t="shared" si="2"/>
        <v>21.499999999999996</v>
      </c>
      <c r="E20" s="10">
        <f t="shared" si="3"/>
        <v>26.333333333333329</v>
      </c>
      <c r="G20" s="10">
        <v>8</v>
      </c>
      <c r="H20" s="10">
        <f t="shared" si="0"/>
        <v>0.26666666666666666</v>
      </c>
      <c r="I20" s="10">
        <f t="shared" si="4"/>
        <v>0.73333333333333339</v>
      </c>
      <c r="J20" s="10">
        <f t="shared" si="1"/>
        <v>23.916666666666664</v>
      </c>
    </row>
    <row r="21" spans="4:18" x14ac:dyDescent="0.25">
      <c r="D21" s="10">
        <f t="shared" si="2"/>
        <v>26.333333333333329</v>
      </c>
      <c r="E21" s="10">
        <f t="shared" si="3"/>
        <v>31.166666666666661</v>
      </c>
      <c r="G21" s="10">
        <v>5</v>
      </c>
      <c r="H21" s="10">
        <f t="shared" si="0"/>
        <v>0.16666666666666666</v>
      </c>
      <c r="I21" s="10">
        <f t="shared" si="4"/>
        <v>0.9</v>
      </c>
      <c r="J21" s="10">
        <f t="shared" si="1"/>
        <v>28.749999999999993</v>
      </c>
    </row>
    <row r="22" spans="4:18" x14ac:dyDescent="0.25">
      <c r="D22" s="10">
        <f t="shared" si="2"/>
        <v>31.166666666666661</v>
      </c>
      <c r="E22" s="10">
        <f t="shared" si="3"/>
        <v>35.999999999999993</v>
      </c>
      <c r="G22" s="10">
        <v>3</v>
      </c>
      <c r="H22" s="10">
        <f t="shared" si="0"/>
        <v>0.1</v>
      </c>
      <c r="I22" s="10">
        <f t="shared" si="4"/>
        <v>1</v>
      </c>
      <c r="J22" s="10">
        <f t="shared" si="1"/>
        <v>33.583333333333329</v>
      </c>
    </row>
    <row r="23" spans="4:18" ht="15.75" x14ac:dyDescent="0.25">
      <c r="D23" s="35" t="s">
        <v>12</v>
      </c>
      <c r="E23" s="37"/>
      <c r="G23" s="10">
        <f>SUM(G17:G22)</f>
        <v>30</v>
      </c>
    </row>
    <row r="25" spans="4:18" x14ac:dyDescent="0.25">
      <c r="D25" s="38" t="s">
        <v>20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</row>
    <row r="26" spans="4:18" ht="75" x14ac:dyDescent="0.25">
      <c r="D26" s="26" t="s">
        <v>21</v>
      </c>
      <c r="E26" s="27"/>
      <c r="F26" s="29"/>
      <c r="H26" s="30" t="s">
        <v>22</v>
      </c>
      <c r="I26" s="30"/>
      <c r="J26" s="20" t="s">
        <v>23</v>
      </c>
      <c r="L26" s="20" t="s">
        <v>24</v>
      </c>
      <c r="N26" s="41" t="s">
        <v>25</v>
      </c>
      <c r="O26" s="41"/>
      <c r="Q26" s="41" t="s">
        <v>28</v>
      </c>
      <c r="R26" s="41"/>
    </row>
    <row r="27" spans="4:18" ht="33" x14ac:dyDescent="0.25">
      <c r="D27" s="15" t="s">
        <v>14</v>
      </c>
      <c r="E27" s="16" t="s">
        <v>15</v>
      </c>
      <c r="F27" s="15" t="s">
        <v>13</v>
      </c>
      <c r="H27" s="15" t="s">
        <v>16</v>
      </c>
      <c r="I27" s="16" t="s">
        <v>17</v>
      </c>
      <c r="J27" s="15" t="s">
        <v>18</v>
      </c>
      <c r="L27" s="15" t="s">
        <v>19</v>
      </c>
      <c r="N27" s="18" t="s">
        <v>26</v>
      </c>
      <c r="O27" s="21" t="s">
        <v>27</v>
      </c>
      <c r="Q27" s="18" t="s">
        <v>29</v>
      </c>
      <c r="R27" s="20" t="s">
        <v>30</v>
      </c>
    </row>
    <row r="28" spans="4:18" x14ac:dyDescent="0.25">
      <c r="D28" s="13">
        <f>J17*G17</f>
        <v>37.666666666666664</v>
      </c>
      <c r="E28" s="13">
        <f>SUM(D28:D33)</f>
        <v>649.83333333333326</v>
      </c>
      <c r="F28" s="13">
        <f>E28/G23</f>
        <v>21.661111111111108</v>
      </c>
      <c r="H28" s="13">
        <f>(J17-$F$28)^2*H17</f>
        <v>19.990189300411512</v>
      </c>
      <c r="I28" s="13">
        <f>SUM(H28:H33)</f>
        <v>50.979135802469116</v>
      </c>
      <c r="J28" s="13">
        <f>SQRT(I28)</f>
        <v>7.1399674930961075</v>
      </c>
      <c r="L28" s="14">
        <f>J28/F28</f>
        <v>0.3296214795479096</v>
      </c>
      <c r="N28" s="13">
        <f>(J17-$F$28)^3</f>
        <v>-1835.7657174211236</v>
      </c>
      <c r="O28" s="13">
        <f>SUM(N28:N33)/(G23*J28^3)</f>
        <v>-1.8097703883064059E-2</v>
      </c>
      <c r="Q28" s="13">
        <f>(J17-$F$28)^4</f>
        <v>22477.931339978641</v>
      </c>
      <c r="R28" s="13">
        <f>SUM(Q28:Q33)/(G23*J28^4)</f>
        <v>0.61941712536450388</v>
      </c>
    </row>
    <row r="29" spans="4:18" x14ac:dyDescent="0.25">
      <c r="D29" s="13">
        <f t="shared" ref="D29:D32" si="5">J18*G18</f>
        <v>42.749999999999993</v>
      </c>
      <c r="H29" s="13">
        <f t="shared" ref="H29:H33" si="6">(J18-$F$28)^2*H18</f>
        <v>5.4924567901234553</v>
      </c>
      <c r="N29" s="13">
        <f t="shared" ref="N29:N33" si="7">(J18-$F$28)^3</f>
        <v>-407.05207544581594</v>
      </c>
      <c r="Q29" s="13">
        <f t="shared" ref="Q29:Q33" si="8">(J18-$F$28)^4</f>
        <v>3016.7081591373244</v>
      </c>
      <c r="R29" s="24"/>
    </row>
    <row r="30" spans="4:18" x14ac:dyDescent="0.25">
      <c r="D30" s="13">
        <f t="shared" si="5"/>
        <v>133.58333333333331</v>
      </c>
      <c r="H30" s="13">
        <f t="shared" si="6"/>
        <v>1.5504855967078208</v>
      </c>
      <c r="N30" s="13">
        <f t="shared" si="7"/>
        <v>-17.129174211248316</v>
      </c>
      <c r="Q30" s="13">
        <f t="shared" si="8"/>
        <v>44.155204633440128</v>
      </c>
      <c r="R30" s="24"/>
    </row>
    <row r="31" spans="4:18" x14ac:dyDescent="0.25">
      <c r="D31" s="13">
        <f t="shared" si="5"/>
        <v>191.33333333333331</v>
      </c>
      <c r="H31" s="13">
        <f t="shared" si="6"/>
        <v>1.3566748971193427</v>
      </c>
      <c r="N31" s="13">
        <f t="shared" si="7"/>
        <v>11.475208504801111</v>
      </c>
      <c r="Q31" s="13">
        <f t="shared" si="8"/>
        <v>25.882970294162519</v>
      </c>
      <c r="R31" s="24"/>
    </row>
    <row r="32" spans="4:18" x14ac:dyDescent="0.25">
      <c r="D32" s="13">
        <f t="shared" si="5"/>
        <v>143.74999999999997</v>
      </c>
      <c r="H32" s="13">
        <f t="shared" si="6"/>
        <v>8.3753909465020477</v>
      </c>
      <c r="N32" s="13">
        <f t="shared" si="7"/>
        <v>356.2332949245536</v>
      </c>
      <c r="Q32" s="13">
        <f t="shared" si="8"/>
        <v>2525.2982462429454</v>
      </c>
      <c r="R32" s="24"/>
    </row>
    <row r="33" spans="4:18" x14ac:dyDescent="0.25">
      <c r="D33" s="13">
        <f>J22*G22</f>
        <v>100.74999999999999</v>
      </c>
      <c r="H33" s="13">
        <f t="shared" si="6"/>
        <v>14.213938271604935</v>
      </c>
      <c r="N33" s="13">
        <f t="shared" si="7"/>
        <v>1694.6173072702325</v>
      </c>
      <c r="Q33" s="13">
        <f t="shared" si="8"/>
        <v>20203.604118899544</v>
      </c>
      <c r="R33" s="19"/>
    </row>
    <row r="34" spans="4:18" x14ac:dyDescent="0.25">
      <c r="D34" s="26" t="s">
        <v>35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9"/>
    </row>
  </sheetData>
  <mergeCells count="10">
    <mergeCell ref="H26:I26"/>
    <mergeCell ref="N26:O26"/>
    <mergeCell ref="Q26:R26"/>
    <mergeCell ref="D34:R34"/>
    <mergeCell ref="F13:G13"/>
    <mergeCell ref="F15:G15"/>
    <mergeCell ref="D16:E16"/>
    <mergeCell ref="D23:E23"/>
    <mergeCell ref="D25:R25"/>
    <mergeCell ref="D26:F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Задание_1</vt:lpstr>
      <vt:lpstr>Задание_2</vt:lpstr>
      <vt:lpstr>Задание_3.1</vt:lpstr>
      <vt:lpstr>Задание_3.2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2020-11-30T15:00:29Z</dcterms:modified>
</cp:coreProperties>
</file>