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Задание 2" sheetId="1" r:id="rId1"/>
    <sheet name="Задание 3.1" sheetId="2" r:id="rId2"/>
    <sheet name="Задание 3.2" sheetId="3" r:id="rId3"/>
    <sheet name="Задание 4.1" sheetId="4" r:id="rId4"/>
    <sheet name="Задание 4.2" sheetId="5" r:id="rId5"/>
  </sheets>
  <calcPr calcId="152511"/>
</workbook>
</file>

<file path=xl/calcChain.xml><?xml version="1.0" encoding="utf-8"?>
<calcChain xmlns="http://schemas.openxmlformats.org/spreadsheetml/2006/main">
  <c r="H13" i="2" l="1"/>
  <c r="L2" i="2"/>
  <c r="K2" i="2"/>
  <c r="J3" i="2"/>
  <c r="J4" i="2"/>
  <c r="J5" i="2"/>
  <c r="J6" i="2"/>
  <c r="J7" i="2"/>
  <c r="J8" i="2"/>
  <c r="J9" i="2"/>
  <c r="J10" i="2"/>
  <c r="J11" i="2"/>
  <c r="J2" i="2"/>
  <c r="I3" i="2"/>
  <c r="I4" i="2"/>
  <c r="I5" i="2"/>
  <c r="I6" i="2"/>
  <c r="I7" i="2"/>
  <c r="I8" i="2"/>
  <c r="I9" i="2"/>
  <c r="I10" i="2"/>
  <c r="I11" i="2"/>
  <c r="I2" i="2"/>
  <c r="N2" i="5" l="1"/>
  <c r="O2" i="5" s="1"/>
  <c r="M2" i="5"/>
  <c r="L2" i="5"/>
  <c r="K3" i="5"/>
  <c r="K4" i="5"/>
  <c r="K5" i="5"/>
  <c r="K6" i="5"/>
  <c r="K7" i="5"/>
  <c r="K8" i="5"/>
  <c r="K9" i="5"/>
  <c r="K10" i="5"/>
  <c r="K2" i="5"/>
  <c r="J3" i="5"/>
  <c r="J4" i="5"/>
  <c r="J5" i="5"/>
  <c r="J6" i="5"/>
  <c r="J7" i="5"/>
  <c r="J8" i="5"/>
  <c r="J9" i="5"/>
  <c r="J10" i="5"/>
  <c r="J2" i="5"/>
  <c r="H2" i="5"/>
  <c r="I3" i="5"/>
  <c r="I4" i="5"/>
  <c r="I5" i="5"/>
  <c r="I6" i="5"/>
  <c r="I7" i="5"/>
  <c r="I8" i="5"/>
  <c r="I9" i="5"/>
  <c r="I10" i="5"/>
  <c r="I2" i="5"/>
  <c r="G2" i="5"/>
  <c r="H3" i="5"/>
  <c r="H4" i="5"/>
  <c r="H5" i="5"/>
  <c r="H6" i="5"/>
  <c r="H7" i="5"/>
  <c r="H8" i="5"/>
  <c r="H9" i="5"/>
  <c r="H10" i="5"/>
  <c r="G3" i="5"/>
  <c r="G4" i="5"/>
  <c r="G5" i="5"/>
  <c r="G6" i="5"/>
  <c r="G7" i="5"/>
  <c r="G8" i="5"/>
  <c r="G9" i="5"/>
  <c r="G10" i="5"/>
  <c r="F2" i="5"/>
  <c r="E2" i="5"/>
  <c r="A10" i="5"/>
  <c r="A4" i="5"/>
  <c r="A5" i="5"/>
  <c r="A6" i="5"/>
  <c r="A7" i="5"/>
  <c r="A8" i="5" s="1"/>
  <c r="A9" i="5" s="1"/>
  <c r="A3" i="5"/>
  <c r="H15" i="2"/>
  <c r="H20" i="1"/>
  <c r="J41" i="1"/>
  <c r="A4" i="2" l="1"/>
  <c r="A5" i="2" s="1"/>
  <c r="A6" i="2" s="1"/>
  <c r="A7" i="2" s="1"/>
  <c r="A8" i="2" s="1"/>
  <c r="A9" i="2" s="1"/>
  <c r="A10" i="2" s="1"/>
  <c r="A11" i="2" s="1"/>
  <c r="A3" i="2"/>
  <c r="O2" i="4" l="1"/>
  <c r="N2" i="4"/>
  <c r="M2" i="4"/>
  <c r="L2" i="4"/>
  <c r="K2" i="4"/>
  <c r="J2" i="4"/>
  <c r="I2" i="4"/>
  <c r="H2" i="4"/>
  <c r="G2" i="4"/>
  <c r="F2" i="4"/>
  <c r="J5" i="4" s="1"/>
  <c r="E2" i="4"/>
  <c r="J3" i="4"/>
  <c r="J4" i="4"/>
  <c r="J7" i="4"/>
  <c r="J8" i="4"/>
  <c r="J10" i="4"/>
  <c r="J11" i="4"/>
  <c r="J12" i="4"/>
  <c r="J14" i="4"/>
  <c r="J15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H3" i="4"/>
  <c r="H4" i="4"/>
  <c r="H6" i="4"/>
  <c r="H7" i="4"/>
  <c r="H8" i="4"/>
  <c r="H9" i="4"/>
  <c r="H10" i="4"/>
  <c r="H11" i="4"/>
  <c r="H12" i="4"/>
  <c r="H13" i="4"/>
  <c r="H14" i="4"/>
  <c r="H15" i="4"/>
  <c r="G3" i="4"/>
  <c r="G4" i="4"/>
  <c r="G5" i="4"/>
  <c r="G6" i="4"/>
  <c r="K6" i="4" s="1"/>
  <c r="G7" i="4"/>
  <c r="G8" i="4"/>
  <c r="G9" i="4"/>
  <c r="K9" i="4" s="1"/>
  <c r="G10" i="4"/>
  <c r="K10" i="4" s="1"/>
  <c r="G11" i="4"/>
  <c r="G12" i="4"/>
  <c r="G13" i="4"/>
  <c r="K13" i="4" s="1"/>
  <c r="G14" i="4"/>
  <c r="K14" i="4" s="1"/>
  <c r="G15" i="4"/>
  <c r="A12" i="4"/>
  <c r="A13" i="4" s="1"/>
  <c r="A14" i="4" s="1"/>
  <c r="A15" i="4" s="1"/>
  <c r="A4" i="4"/>
  <c r="A5" i="4" s="1"/>
  <c r="A6" i="4" s="1"/>
  <c r="A7" i="4" s="1"/>
  <c r="A8" i="4" s="1"/>
  <c r="A9" i="4" s="1"/>
  <c r="A10" i="4" s="1"/>
  <c r="A11" i="4" s="1"/>
  <c r="A3" i="4"/>
  <c r="B34" i="3"/>
  <c r="B23" i="3"/>
  <c r="B12" i="3"/>
  <c r="B33" i="3"/>
  <c r="C32" i="3"/>
  <c r="D32" i="3"/>
  <c r="E32" i="3"/>
  <c r="F32" i="3"/>
  <c r="G32" i="3"/>
  <c r="H32" i="3"/>
  <c r="I32" i="3"/>
  <c r="J32" i="3"/>
  <c r="K32" i="3"/>
  <c r="B32" i="3"/>
  <c r="C31" i="3"/>
  <c r="D31" i="3"/>
  <c r="E31" i="3"/>
  <c r="F31" i="3"/>
  <c r="G31" i="3"/>
  <c r="H31" i="3"/>
  <c r="I31" i="3"/>
  <c r="J31" i="3"/>
  <c r="K31" i="3"/>
  <c r="B31" i="3"/>
  <c r="B22" i="3"/>
  <c r="C21" i="3"/>
  <c r="D21" i="3"/>
  <c r="E21" i="3"/>
  <c r="F21" i="3"/>
  <c r="G21" i="3"/>
  <c r="H21" i="3"/>
  <c r="I21" i="3"/>
  <c r="J21" i="3"/>
  <c r="K21" i="3"/>
  <c r="B21" i="3"/>
  <c r="C20" i="3"/>
  <c r="D20" i="3"/>
  <c r="E20" i="3"/>
  <c r="F20" i="3"/>
  <c r="G20" i="3"/>
  <c r="H20" i="3"/>
  <c r="I20" i="3"/>
  <c r="J20" i="3"/>
  <c r="K20" i="3"/>
  <c r="B20" i="3"/>
  <c r="B11" i="3"/>
  <c r="C10" i="3"/>
  <c r="D10" i="3"/>
  <c r="E10" i="3"/>
  <c r="F10" i="3"/>
  <c r="G10" i="3"/>
  <c r="H10" i="3"/>
  <c r="I10" i="3"/>
  <c r="J10" i="3"/>
  <c r="K10" i="3"/>
  <c r="B10" i="3"/>
  <c r="C9" i="3"/>
  <c r="D9" i="3"/>
  <c r="E9" i="3"/>
  <c r="F9" i="3"/>
  <c r="G9" i="3"/>
  <c r="H9" i="3"/>
  <c r="I9" i="3"/>
  <c r="J9" i="3"/>
  <c r="K9" i="3"/>
  <c r="B9" i="3"/>
  <c r="G20" i="1"/>
  <c r="F21" i="1"/>
  <c r="F22" i="1"/>
  <c r="F23" i="1"/>
  <c r="F24" i="1"/>
  <c r="F25" i="1"/>
  <c r="F26" i="1"/>
  <c r="F27" i="1"/>
  <c r="F28" i="1"/>
  <c r="F29" i="1"/>
  <c r="F30" i="1"/>
  <c r="F20" i="1"/>
  <c r="E21" i="1"/>
  <c r="E22" i="1"/>
  <c r="E23" i="1"/>
  <c r="E24" i="1"/>
  <c r="E25" i="1"/>
  <c r="E26" i="1"/>
  <c r="E27" i="1"/>
  <c r="E28" i="1"/>
  <c r="E29" i="1"/>
  <c r="E30" i="1"/>
  <c r="E20" i="1"/>
  <c r="O2" i="1"/>
  <c r="N2" i="1"/>
  <c r="M2" i="1"/>
  <c r="L2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G11" i="1"/>
  <c r="G2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F2" i="1"/>
  <c r="E2" i="1"/>
  <c r="K12" i="4" l="1"/>
  <c r="K8" i="4"/>
  <c r="K4" i="4"/>
  <c r="J6" i="4"/>
  <c r="K15" i="4"/>
  <c r="K11" i="4"/>
  <c r="K7" i="4"/>
  <c r="K3" i="4"/>
  <c r="H5" i="4"/>
  <c r="K5" i="4" s="1"/>
  <c r="J13" i="4"/>
  <c r="J9" i="4"/>
</calcChain>
</file>

<file path=xl/sharedStrings.xml><?xml version="1.0" encoding="utf-8"?>
<sst xmlns="http://schemas.openxmlformats.org/spreadsheetml/2006/main" count="96" uniqueCount="47">
  <si>
    <t>Пример 1</t>
  </si>
  <si>
    <t>№</t>
  </si>
  <si>
    <t>x</t>
  </si>
  <si>
    <t>y</t>
  </si>
  <si>
    <t>r</t>
  </si>
  <si>
    <t>Пример 2</t>
  </si>
  <si>
    <t>Проф.</t>
  </si>
  <si>
    <r>
      <t>x</t>
    </r>
    <r>
      <rPr>
        <vertAlign val="subscript"/>
        <sz val="12"/>
        <color theme="1"/>
        <rFont val="Times New Roman"/>
        <family val="1"/>
        <charset val="204"/>
      </rPr>
      <t>i</t>
    </r>
  </si>
  <si>
    <r>
      <t>y</t>
    </r>
    <r>
      <rPr>
        <vertAlign val="subscript"/>
        <sz val="12"/>
        <color theme="1"/>
        <rFont val="Times New Roman"/>
        <family val="1"/>
        <charset val="204"/>
      </rPr>
      <t>i</t>
    </r>
  </si>
  <si>
    <t>профессор</t>
  </si>
  <si>
    <t>врач</t>
  </si>
  <si>
    <t>учитель школы</t>
  </si>
  <si>
    <t>директор магазина</t>
  </si>
  <si>
    <t>бухгалтер</t>
  </si>
  <si>
    <t>банкир</t>
  </si>
  <si>
    <t>водитель</t>
  </si>
  <si>
    <t>журналист</t>
  </si>
  <si>
    <t>ди-джей</t>
  </si>
  <si>
    <t>программист</t>
  </si>
  <si>
    <r>
      <t>d</t>
    </r>
    <r>
      <rPr>
        <vertAlign val="subscript"/>
        <sz val="12"/>
        <color theme="1"/>
        <rFont val="Times New Roman"/>
        <family val="1"/>
        <charset val="204"/>
      </rPr>
      <t>i</t>
    </r>
    <r>
      <rPr>
        <sz val="12"/>
        <color theme="1"/>
        <rFont val="Times New Roman"/>
        <family val="1"/>
        <charset val="204"/>
      </rPr>
      <t xml:space="preserve"> = x</t>
    </r>
    <r>
      <rPr>
        <vertAlign val="subscript"/>
        <sz val="12"/>
        <color theme="1"/>
        <rFont val="Times New Roman"/>
        <family val="1"/>
        <charset val="204"/>
      </rPr>
      <t>i</t>
    </r>
    <r>
      <rPr>
        <sz val="12"/>
        <color theme="1"/>
        <rFont val="Times New Roman"/>
        <family val="1"/>
        <charset val="204"/>
      </rPr>
      <t xml:space="preserve"> - y</t>
    </r>
    <r>
      <rPr>
        <vertAlign val="subscript"/>
        <sz val="12"/>
        <color theme="1"/>
        <rFont val="Times New Roman"/>
        <family val="1"/>
        <charset val="204"/>
      </rPr>
      <t>i</t>
    </r>
  </si>
  <si>
    <r>
      <t>d</t>
    </r>
    <r>
      <rPr>
        <vertAlign val="subscript"/>
        <sz val="12"/>
        <color theme="1"/>
        <rFont val="Times New Roman"/>
        <family val="1"/>
        <charset val="204"/>
      </rPr>
      <t>i</t>
    </r>
    <r>
      <rPr>
        <vertAlign val="superscript"/>
        <sz val="12"/>
        <color theme="1"/>
        <rFont val="Times New Roman"/>
        <family val="1"/>
        <charset val="204"/>
      </rPr>
      <t>2</t>
    </r>
  </si>
  <si>
    <r>
      <t>∑d</t>
    </r>
    <r>
      <rPr>
        <vertAlign val="subscript"/>
        <sz val="12"/>
        <color theme="1"/>
        <rFont val="Times New Roman"/>
        <family val="1"/>
        <charset val="204"/>
      </rPr>
      <t>i</t>
    </r>
    <r>
      <rPr>
        <vertAlign val="superscript"/>
        <sz val="12"/>
        <color theme="1"/>
        <rFont val="Times New Roman"/>
        <family val="1"/>
        <charset val="204"/>
      </rPr>
      <t>2</t>
    </r>
  </si>
  <si>
    <t>Номер испытуемых</t>
  </si>
  <si>
    <t>Стаж (мес.), y</t>
  </si>
  <si>
    <t>Время решения (мин.), x</t>
  </si>
  <si>
    <r>
      <t>d</t>
    </r>
    <r>
      <rPr>
        <vertAlign val="subscript"/>
        <sz val="12"/>
        <color theme="1"/>
        <rFont val="Times New Roman"/>
        <family val="1"/>
        <charset val="204"/>
      </rPr>
      <t>i</t>
    </r>
    <r>
      <rPr>
        <sz val="12"/>
        <color theme="1"/>
        <rFont val="Times New Roman"/>
        <family val="1"/>
        <charset val="204"/>
      </rPr>
      <t xml:space="preserve"> = x</t>
    </r>
    <r>
      <rPr>
        <vertAlign val="subscript"/>
        <sz val="12"/>
        <color theme="1"/>
        <rFont val="Times New Roman"/>
        <family val="1"/>
        <charset val="204"/>
      </rPr>
      <t>i</t>
    </r>
    <r>
      <rPr>
        <sz val="12"/>
        <color theme="1"/>
        <rFont val="Times New Roman"/>
        <family val="1"/>
        <charset val="204"/>
      </rPr>
      <t xml:space="preserve"> - z</t>
    </r>
    <r>
      <rPr>
        <vertAlign val="subscript"/>
        <sz val="12"/>
        <color theme="1"/>
        <rFont val="Times New Roman"/>
        <family val="1"/>
        <charset val="204"/>
      </rPr>
      <t>i</t>
    </r>
  </si>
  <si>
    <r>
      <t>d</t>
    </r>
    <r>
      <rPr>
        <vertAlign val="subscript"/>
        <sz val="12"/>
        <color theme="1"/>
        <rFont val="Times New Roman"/>
        <family val="1"/>
        <charset val="204"/>
      </rPr>
      <t>i</t>
    </r>
    <r>
      <rPr>
        <sz val="12"/>
        <color theme="1"/>
        <rFont val="Times New Roman"/>
        <family val="1"/>
        <charset val="204"/>
      </rPr>
      <t xml:space="preserve"> = y</t>
    </r>
    <r>
      <rPr>
        <vertAlign val="subscript"/>
        <sz val="12"/>
        <color theme="1"/>
        <rFont val="Times New Roman"/>
        <family val="1"/>
        <charset val="204"/>
      </rPr>
      <t>i</t>
    </r>
    <r>
      <rPr>
        <sz val="12"/>
        <color theme="1"/>
        <rFont val="Times New Roman"/>
        <family val="1"/>
        <charset val="204"/>
      </rPr>
      <t xml:space="preserve"> - z</t>
    </r>
    <r>
      <rPr>
        <vertAlign val="subscript"/>
        <sz val="12"/>
        <color theme="1"/>
        <rFont val="Times New Roman"/>
        <family val="1"/>
        <charset val="204"/>
      </rPr>
      <t>i</t>
    </r>
  </si>
  <si>
    <t>x, A</t>
  </si>
  <si>
    <t>y, B</t>
  </si>
  <si>
    <t>z, C</t>
  </si>
  <si>
    <t>Данные по IQ, y</t>
  </si>
  <si>
    <t>Данные по агрес., x</t>
  </si>
  <si>
    <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ср</t>
    </r>
  </si>
  <si>
    <r>
      <t>y</t>
    </r>
    <r>
      <rPr>
        <b/>
        <vertAlign val="subscript"/>
        <sz val="11"/>
        <color theme="1"/>
        <rFont val="Calibri"/>
        <family val="2"/>
        <charset val="204"/>
        <scheme val="minor"/>
      </rPr>
      <t>ср</t>
    </r>
  </si>
  <si>
    <r>
      <t>(x-x</t>
    </r>
    <r>
      <rPr>
        <b/>
        <vertAlign val="subscript"/>
        <sz val="11"/>
        <color theme="1"/>
        <rFont val="Calibri"/>
        <family val="2"/>
        <charset val="204"/>
        <scheme val="minor"/>
      </rPr>
      <t>ср</t>
    </r>
    <r>
      <rPr>
        <b/>
        <sz val="11"/>
        <color theme="1"/>
        <rFont val="Calibri"/>
        <family val="2"/>
        <charset val="204"/>
        <scheme val="minor"/>
      </rPr>
      <t>)</t>
    </r>
  </si>
  <si>
    <r>
      <t>(y-y</t>
    </r>
    <r>
      <rPr>
        <b/>
        <vertAlign val="subscript"/>
        <sz val="11"/>
        <color theme="1"/>
        <rFont val="Calibri"/>
        <family val="2"/>
        <charset val="204"/>
        <scheme val="minor"/>
      </rPr>
      <t>ср</t>
    </r>
    <r>
      <rPr>
        <b/>
        <sz val="11"/>
        <color theme="1"/>
        <rFont val="Calibri"/>
        <family val="2"/>
        <charset val="204"/>
        <scheme val="minor"/>
      </rPr>
      <t>)</t>
    </r>
  </si>
  <si>
    <r>
      <t>(x-x</t>
    </r>
    <r>
      <rPr>
        <b/>
        <vertAlign val="subscript"/>
        <sz val="11"/>
        <color theme="1"/>
        <rFont val="Calibri"/>
        <family val="2"/>
        <charset val="204"/>
        <scheme val="minor"/>
      </rPr>
      <t>ср</t>
    </r>
    <r>
      <rPr>
        <b/>
        <sz val="11"/>
        <color theme="1"/>
        <rFont val="Calibri"/>
        <family val="2"/>
        <charset val="204"/>
        <scheme val="minor"/>
      </rPr>
      <t>)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</si>
  <si>
    <r>
      <t>(y-y</t>
    </r>
    <r>
      <rPr>
        <b/>
        <vertAlign val="subscript"/>
        <sz val="11"/>
        <color theme="1"/>
        <rFont val="Calibri"/>
        <family val="2"/>
        <charset val="204"/>
        <scheme val="minor"/>
      </rPr>
      <t>ср</t>
    </r>
    <r>
      <rPr>
        <b/>
        <sz val="11"/>
        <color theme="1"/>
        <rFont val="Calibri"/>
        <family val="2"/>
        <charset val="204"/>
        <scheme val="minor"/>
      </rPr>
      <t>)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</si>
  <si>
    <r>
      <t>(x-x</t>
    </r>
    <r>
      <rPr>
        <b/>
        <vertAlign val="subscript"/>
        <sz val="11"/>
        <color theme="1"/>
        <rFont val="Calibri"/>
        <family val="2"/>
        <charset val="204"/>
        <scheme val="minor"/>
      </rPr>
      <t>ср</t>
    </r>
    <r>
      <rPr>
        <b/>
        <sz val="11"/>
        <color theme="1"/>
        <rFont val="Calibri"/>
        <family val="2"/>
        <charset val="204"/>
        <scheme val="minor"/>
      </rPr>
      <t>)(y-y</t>
    </r>
    <r>
      <rPr>
        <b/>
        <vertAlign val="subscript"/>
        <sz val="11"/>
        <color theme="1"/>
        <rFont val="Calibri"/>
        <family val="2"/>
        <charset val="204"/>
        <scheme val="minor"/>
      </rPr>
      <t>ср</t>
    </r>
    <r>
      <rPr>
        <b/>
        <sz val="11"/>
        <color theme="1"/>
        <rFont val="Calibri"/>
        <family val="2"/>
        <charset val="204"/>
        <scheme val="minor"/>
      </rPr>
      <t>)</t>
    </r>
  </si>
  <si>
    <r>
      <rPr>
        <b/>
        <sz val="11"/>
        <color theme="1"/>
        <rFont val="Calibri"/>
        <family val="2"/>
        <charset val="204"/>
      </rPr>
      <t>∑</t>
    </r>
    <r>
      <rPr>
        <b/>
        <sz val="11"/>
        <color theme="1"/>
        <rFont val="Calibri"/>
        <family val="2"/>
        <charset val="204"/>
        <scheme val="minor"/>
      </rPr>
      <t>(x-x</t>
    </r>
    <r>
      <rPr>
        <b/>
        <vertAlign val="subscript"/>
        <sz val="11"/>
        <color theme="1"/>
        <rFont val="Calibri"/>
        <family val="2"/>
        <charset val="204"/>
        <scheme val="minor"/>
      </rPr>
      <t>ср</t>
    </r>
    <r>
      <rPr>
        <b/>
        <sz val="11"/>
        <color theme="1"/>
        <rFont val="Calibri"/>
        <family val="2"/>
        <charset val="204"/>
        <scheme val="minor"/>
      </rPr>
      <t>)(y-y</t>
    </r>
    <r>
      <rPr>
        <b/>
        <vertAlign val="subscript"/>
        <sz val="11"/>
        <color theme="1"/>
        <rFont val="Calibri"/>
        <family val="2"/>
        <charset val="204"/>
        <scheme val="minor"/>
      </rPr>
      <t>ср</t>
    </r>
    <r>
      <rPr>
        <b/>
        <sz val="11"/>
        <color theme="1"/>
        <rFont val="Calibri"/>
        <family val="2"/>
        <charset val="204"/>
        <scheme val="minor"/>
      </rPr>
      <t>)</t>
    </r>
  </si>
  <si>
    <r>
      <t>∑(x-x</t>
    </r>
    <r>
      <rPr>
        <b/>
        <vertAlign val="subscript"/>
        <sz val="11"/>
        <color theme="1"/>
        <rFont val="Calibri"/>
        <family val="2"/>
        <charset val="204"/>
        <scheme val="minor"/>
      </rPr>
      <t>ср</t>
    </r>
    <r>
      <rPr>
        <b/>
        <sz val="11"/>
        <color theme="1"/>
        <rFont val="Calibri"/>
        <family val="2"/>
        <charset val="204"/>
        <scheme val="minor"/>
      </rPr>
      <t>)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</si>
  <si>
    <r>
      <t>∑(y-y</t>
    </r>
    <r>
      <rPr>
        <b/>
        <vertAlign val="subscript"/>
        <sz val="11"/>
        <color theme="1"/>
        <rFont val="Calibri"/>
        <family val="2"/>
        <charset val="204"/>
        <scheme val="minor"/>
      </rPr>
      <t>ср</t>
    </r>
    <r>
      <rPr>
        <b/>
        <sz val="11"/>
        <color theme="1"/>
        <rFont val="Calibri"/>
        <family val="2"/>
        <charset val="204"/>
        <scheme val="minor"/>
      </rPr>
      <t>)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</si>
  <si>
    <r>
      <t>t</t>
    </r>
    <r>
      <rPr>
        <b/>
        <vertAlign val="subscript"/>
        <sz val="11"/>
        <color theme="1"/>
        <rFont val="Calibri"/>
        <family val="2"/>
        <charset val="204"/>
        <scheme val="minor"/>
      </rPr>
      <t>кр</t>
    </r>
  </si>
  <si>
    <r>
      <t>t</t>
    </r>
    <r>
      <rPr>
        <b/>
        <vertAlign val="subscript"/>
        <sz val="11"/>
        <color theme="1"/>
        <rFont val="Calibri"/>
        <family val="2"/>
        <charset val="204"/>
        <scheme val="minor"/>
      </rPr>
      <t>расч</t>
    </r>
  </si>
  <si>
    <t>|r|</t>
  </si>
  <si>
    <t>Число поситителей в сутки, x</t>
  </si>
  <si>
    <t>Усредненная позиция сайта в поисковой системе,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</si>
</sst>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vertAlign val="superscript"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  <scheme val="minor"/>
    </font>
    <font>
      <b/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2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 applyBorder="1"/>
    <xf numFmtId="0" fontId="6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Корреляционное</a:t>
            </a:r>
            <a:r>
              <a:rPr lang="ru-RU" baseline="0"/>
              <a:t> поле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2'!$B$3:$B$12</c:f>
              <c:numCache>
                <c:formatCode>General</c:formatCode>
                <c:ptCount val="10"/>
                <c:pt idx="0">
                  <c:v>19</c:v>
                </c:pt>
                <c:pt idx="1">
                  <c:v>32</c:v>
                </c:pt>
                <c:pt idx="2">
                  <c:v>33</c:v>
                </c:pt>
                <c:pt idx="3">
                  <c:v>44</c:v>
                </c:pt>
                <c:pt idx="4">
                  <c:v>28</c:v>
                </c:pt>
                <c:pt idx="5">
                  <c:v>35</c:v>
                </c:pt>
                <c:pt idx="6">
                  <c:v>39</c:v>
                </c:pt>
                <c:pt idx="7">
                  <c:v>39</c:v>
                </c:pt>
                <c:pt idx="8">
                  <c:v>44</c:v>
                </c:pt>
                <c:pt idx="9">
                  <c:v>44</c:v>
                </c:pt>
              </c:numCache>
            </c:numRef>
          </c:xVal>
          <c:yVal>
            <c:numRef>
              <c:f>'Задание 2'!$C$3:$C$12</c:f>
              <c:numCache>
                <c:formatCode>General</c:formatCode>
                <c:ptCount val="10"/>
                <c:pt idx="0">
                  <c:v>17</c:v>
                </c:pt>
                <c:pt idx="1">
                  <c:v>7</c:v>
                </c:pt>
                <c:pt idx="2">
                  <c:v>17</c:v>
                </c:pt>
                <c:pt idx="3">
                  <c:v>28</c:v>
                </c:pt>
                <c:pt idx="4">
                  <c:v>27</c:v>
                </c:pt>
                <c:pt idx="5">
                  <c:v>31</c:v>
                </c:pt>
                <c:pt idx="6">
                  <c:v>20</c:v>
                </c:pt>
                <c:pt idx="7">
                  <c:v>17</c:v>
                </c:pt>
                <c:pt idx="8">
                  <c:v>35</c:v>
                </c:pt>
                <c:pt idx="9">
                  <c:v>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4492928"/>
        <c:axId val="-1844493472"/>
      </c:scatterChart>
      <c:valAx>
        <c:axId val="-184449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5178346456692908"/>
              <c:y val="0.71201370662000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44493472"/>
        <c:crosses val="autoZero"/>
        <c:crossBetween val="midCat"/>
      </c:valAx>
      <c:valAx>
        <c:axId val="-1844493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0555555555555556"/>
              <c:y val="0.120744750656168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4449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Корреляционное</a:t>
            </a:r>
            <a:r>
              <a:rPr lang="ru-RU" baseline="0"/>
              <a:t> поле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2'!$A$21:$A$30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8</c:v>
                </c:pt>
                <c:pt idx="5">
                  <c:v>6</c:v>
                </c:pt>
                <c:pt idx="6">
                  <c:v>9</c:v>
                </c:pt>
                <c:pt idx="7">
                  <c:v>5</c:v>
                </c:pt>
                <c:pt idx="8">
                  <c:v>10</c:v>
                </c:pt>
                <c:pt idx="9">
                  <c:v>7</c:v>
                </c:pt>
              </c:numCache>
            </c:numRef>
          </c:xVal>
          <c:yVal>
            <c:numRef>
              <c:f>'Задание 2'!$C$21:$C$30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7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9</c:v>
                </c:pt>
                <c:pt idx="7">
                  <c:v>8</c:v>
                </c:pt>
                <c:pt idx="8">
                  <c:v>10</c:v>
                </c:pt>
                <c:pt idx="9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4483680"/>
        <c:axId val="-1844479872"/>
      </c:scatterChart>
      <c:valAx>
        <c:axId val="-184448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5178346456692908"/>
              <c:y val="0.71201370662000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44479872"/>
        <c:crosses val="autoZero"/>
        <c:crossBetween val="midCat"/>
      </c:valAx>
      <c:valAx>
        <c:axId val="-1844479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0555555555555556"/>
              <c:y val="0.120744750656168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4448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Корреляционное</a:t>
            </a:r>
            <a:r>
              <a:rPr lang="ru-RU" baseline="0"/>
              <a:t> поле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3.1'!$C$2:$C$11</c:f>
              <c:numCache>
                <c:formatCode>General</c:formatCode>
                <c:ptCount val="10"/>
                <c:pt idx="0">
                  <c:v>12</c:v>
                </c:pt>
                <c:pt idx="1">
                  <c:v>24</c:v>
                </c:pt>
                <c:pt idx="2">
                  <c:v>23</c:v>
                </c:pt>
                <c:pt idx="3">
                  <c:v>21</c:v>
                </c:pt>
                <c:pt idx="4">
                  <c:v>20</c:v>
                </c:pt>
                <c:pt idx="5">
                  <c:v>9</c:v>
                </c:pt>
                <c:pt idx="6">
                  <c:v>11</c:v>
                </c:pt>
                <c:pt idx="7">
                  <c:v>10</c:v>
                </c:pt>
                <c:pt idx="8">
                  <c:v>15</c:v>
                </c:pt>
                <c:pt idx="9">
                  <c:v>16</c:v>
                </c:pt>
              </c:numCache>
            </c:numRef>
          </c:xVal>
          <c:yVal>
            <c:numRef>
              <c:f>'Задание 3.1'!$B$2:$B$11</c:f>
              <c:numCache>
                <c:formatCode>General</c:formatCode>
                <c:ptCount val="10"/>
                <c:pt idx="0">
                  <c:v>32</c:v>
                </c:pt>
                <c:pt idx="1">
                  <c:v>15</c:v>
                </c:pt>
                <c:pt idx="2">
                  <c:v>16</c:v>
                </c:pt>
                <c:pt idx="3">
                  <c:v>18</c:v>
                </c:pt>
                <c:pt idx="4">
                  <c:v>20</c:v>
                </c:pt>
                <c:pt idx="5">
                  <c:v>28</c:v>
                </c:pt>
                <c:pt idx="6">
                  <c:v>21</c:v>
                </c:pt>
                <c:pt idx="7">
                  <c:v>29</c:v>
                </c:pt>
                <c:pt idx="8">
                  <c:v>23</c:v>
                </c:pt>
                <c:pt idx="9">
                  <c:v>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4486400"/>
        <c:axId val="-1844489664"/>
      </c:scatterChart>
      <c:valAx>
        <c:axId val="-184448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5178346456692908"/>
              <c:y val="0.71201370662000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44489664"/>
        <c:crosses val="autoZero"/>
        <c:crossBetween val="midCat"/>
      </c:valAx>
      <c:valAx>
        <c:axId val="-1844489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0555555555555556"/>
              <c:y val="0.120744750656168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4448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Корреляционное</a:t>
            </a:r>
            <a:r>
              <a:rPr lang="ru-RU" baseline="0"/>
              <a:t> поле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3.2'!$B$6:$K$6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'Задание 3.2'!$B$7:$K$7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7</c:v>
                </c:pt>
                <c:pt idx="3">
                  <c:v>2</c:v>
                </c:pt>
                <c:pt idx="4">
                  <c:v>8</c:v>
                </c:pt>
                <c:pt idx="5">
                  <c:v>5</c:v>
                </c:pt>
                <c:pt idx="6">
                  <c:v>6</c:v>
                </c:pt>
                <c:pt idx="7">
                  <c:v>9</c:v>
                </c:pt>
                <c:pt idx="8">
                  <c:v>1</c:v>
                </c:pt>
                <c:pt idx="9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4479328"/>
        <c:axId val="-1844485312"/>
      </c:scatterChart>
      <c:valAx>
        <c:axId val="-184447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5178346456692908"/>
              <c:y val="0.71201370662000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44485312"/>
        <c:crosses val="autoZero"/>
        <c:crossBetween val="midCat"/>
      </c:valAx>
      <c:valAx>
        <c:axId val="-1844485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0555555555555556"/>
              <c:y val="0.120744750656168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4447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Корреляционное</a:t>
            </a:r>
            <a:r>
              <a:rPr lang="ru-RU" baseline="0"/>
              <a:t> поле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3.2'!$B$17:$K$17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'Задание 3.2'!$B$18:$K$18</c:f>
              <c:numCache>
                <c:formatCode>General</c:formatCode>
                <c:ptCount val="10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9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4488032"/>
        <c:axId val="-1844487488"/>
      </c:scatterChart>
      <c:valAx>
        <c:axId val="-184448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5178346456692908"/>
              <c:y val="0.71201370662000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44487488"/>
        <c:crosses val="autoZero"/>
        <c:crossBetween val="midCat"/>
      </c:valAx>
      <c:valAx>
        <c:axId val="-1844487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z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0555555555555556"/>
              <c:y val="0.120744750656168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4448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Корреляционное</a:t>
            </a:r>
            <a:r>
              <a:rPr lang="ru-RU" baseline="0"/>
              <a:t> поле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3.2'!$B$28:$K$28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7</c:v>
                </c:pt>
                <c:pt idx="3">
                  <c:v>2</c:v>
                </c:pt>
                <c:pt idx="4">
                  <c:v>8</c:v>
                </c:pt>
                <c:pt idx="5">
                  <c:v>5</c:v>
                </c:pt>
                <c:pt idx="6">
                  <c:v>6</c:v>
                </c:pt>
                <c:pt idx="7">
                  <c:v>9</c:v>
                </c:pt>
                <c:pt idx="8">
                  <c:v>1</c:v>
                </c:pt>
                <c:pt idx="9">
                  <c:v>4</c:v>
                </c:pt>
              </c:numCache>
            </c:numRef>
          </c:xVal>
          <c:yVal>
            <c:numRef>
              <c:f>'Задание 3.2'!$B$29:$K$29</c:f>
              <c:numCache>
                <c:formatCode>General</c:formatCode>
                <c:ptCount val="10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9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4494016"/>
        <c:axId val="-1840996192"/>
      </c:scatterChart>
      <c:valAx>
        <c:axId val="-184449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5178346456692908"/>
              <c:y val="0.71201370662000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40996192"/>
        <c:crosses val="autoZero"/>
        <c:crossBetween val="midCat"/>
      </c:valAx>
      <c:valAx>
        <c:axId val="-1840996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z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0555555555555556"/>
              <c:y val="0.120744750656168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4449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Корреляционное</a:t>
            </a:r>
            <a:r>
              <a:rPr lang="ru-RU" baseline="0"/>
              <a:t> поле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4.1'!$B$2:$B$15</c:f>
              <c:numCache>
                <c:formatCode>General</c:formatCode>
                <c:ptCount val="14"/>
                <c:pt idx="0">
                  <c:v>24</c:v>
                </c:pt>
                <c:pt idx="1">
                  <c:v>27</c:v>
                </c:pt>
                <c:pt idx="2">
                  <c:v>26</c:v>
                </c:pt>
                <c:pt idx="3">
                  <c:v>21</c:v>
                </c:pt>
                <c:pt idx="4">
                  <c:v>20</c:v>
                </c:pt>
                <c:pt idx="5">
                  <c:v>31</c:v>
                </c:pt>
                <c:pt idx="6">
                  <c:v>26</c:v>
                </c:pt>
                <c:pt idx="7">
                  <c:v>22</c:v>
                </c:pt>
                <c:pt idx="8">
                  <c:v>20</c:v>
                </c:pt>
                <c:pt idx="9">
                  <c:v>18</c:v>
                </c:pt>
                <c:pt idx="10">
                  <c:v>30</c:v>
                </c:pt>
                <c:pt idx="11">
                  <c:v>29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'Задание 4.1'!$C$2:$C$15</c:f>
              <c:numCache>
                <c:formatCode>General</c:formatCode>
                <c:ptCount val="14"/>
                <c:pt idx="0">
                  <c:v>100</c:v>
                </c:pt>
                <c:pt idx="1">
                  <c:v>115</c:v>
                </c:pt>
                <c:pt idx="2">
                  <c:v>117</c:v>
                </c:pt>
                <c:pt idx="3">
                  <c:v>119</c:v>
                </c:pt>
                <c:pt idx="4">
                  <c:v>134</c:v>
                </c:pt>
                <c:pt idx="5">
                  <c:v>94</c:v>
                </c:pt>
                <c:pt idx="6">
                  <c:v>105</c:v>
                </c:pt>
                <c:pt idx="7">
                  <c:v>103</c:v>
                </c:pt>
                <c:pt idx="8">
                  <c:v>111</c:v>
                </c:pt>
                <c:pt idx="9">
                  <c:v>124</c:v>
                </c:pt>
                <c:pt idx="10">
                  <c:v>122</c:v>
                </c:pt>
                <c:pt idx="11">
                  <c:v>109</c:v>
                </c:pt>
                <c:pt idx="12">
                  <c:v>110</c:v>
                </c:pt>
                <c:pt idx="13">
                  <c:v>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0997280"/>
        <c:axId val="-1840988576"/>
      </c:scatterChart>
      <c:valAx>
        <c:axId val="-184099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5178346456692908"/>
              <c:y val="0.71201370662000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40988576"/>
        <c:crosses val="autoZero"/>
        <c:crossBetween val="midCat"/>
      </c:valAx>
      <c:valAx>
        <c:axId val="-184098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0555555555555556"/>
              <c:y val="0.120744750656168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4099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Корреляционное</a:t>
            </a:r>
            <a:r>
              <a:rPr lang="ru-RU" baseline="0"/>
              <a:t> поле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4.2'!$B$2:$B$10</c:f>
              <c:numCache>
                <c:formatCode>General</c:formatCode>
                <c:ptCount val="9"/>
                <c:pt idx="0">
                  <c:v>500</c:v>
                </c:pt>
                <c:pt idx="1">
                  <c:v>790</c:v>
                </c:pt>
                <c:pt idx="2">
                  <c:v>870</c:v>
                </c:pt>
                <c:pt idx="3">
                  <c:v>1500</c:v>
                </c:pt>
                <c:pt idx="4">
                  <c:v>2300</c:v>
                </c:pt>
                <c:pt idx="5">
                  <c:v>5600</c:v>
                </c:pt>
                <c:pt idx="6">
                  <c:v>100</c:v>
                </c:pt>
                <c:pt idx="7">
                  <c:v>20</c:v>
                </c:pt>
                <c:pt idx="8">
                  <c:v>5</c:v>
                </c:pt>
              </c:numCache>
            </c:numRef>
          </c:xVal>
          <c:yVal>
            <c:numRef>
              <c:f>'Задание 4.2'!$C$2:$C$10</c:f>
              <c:numCache>
                <c:formatCode>General</c:formatCode>
                <c:ptCount val="9"/>
                <c:pt idx="0">
                  <c:v>5.4</c:v>
                </c:pt>
                <c:pt idx="1">
                  <c:v>4.2</c:v>
                </c:pt>
                <c:pt idx="2">
                  <c:v>4</c:v>
                </c:pt>
                <c:pt idx="3">
                  <c:v>3.4</c:v>
                </c:pt>
                <c:pt idx="4">
                  <c:v>2.5</c:v>
                </c:pt>
                <c:pt idx="5">
                  <c:v>1</c:v>
                </c:pt>
                <c:pt idx="6">
                  <c:v>6.1</c:v>
                </c:pt>
                <c:pt idx="7">
                  <c:v>8.1999999999999993</c:v>
                </c:pt>
                <c:pt idx="8">
                  <c:v>14.6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0986400"/>
        <c:axId val="-1840992928"/>
      </c:scatterChart>
      <c:valAx>
        <c:axId val="-184098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5178346456692908"/>
              <c:y val="0.71201370662000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40992928"/>
        <c:crosses val="autoZero"/>
        <c:crossBetween val="midCat"/>
      </c:valAx>
      <c:valAx>
        <c:axId val="-1840992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0555555555555556"/>
              <c:y val="0.120744750656168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4098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2</xdr:row>
      <xdr:rowOff>28575</xdr:rowOff>
    </xdr:from>
    <xdr:to>
      <xdr:col>17</xdr:col>
      <xdr:colOff>600075</xdr:colOff>
      <xdr:row>16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144828</xdr:colOff>
      <xdr:row>17</xdr:row>
      <xdr:rowOff>171450</xdr:rowOff>
    </xdr:from>
    <xdr:to>
      <xdr:col>13</xdr:col>
      <xdr:colOff>495300</xdr:colOff>
      <xdr:row>34</xdr:row>
      <xdr:rowOff>166050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59828" y="3448050"/>
          <a:ext cx="3989022" cy="3423600"/>
        </a:xfrm>
        <a:prstGeom prst="rect">
          <a:avLst/>
        </a:prstGeom>
      </xdr:spPr>
    </xdr:pic>
    <xdr:clientData/>
  </xdr:twoCellAnchor>
  <xdr:twoCellAnchor>
    <xdr:from>
      <xdr:col>0</xdr:col>
      <xdr:colOff>85725</xdr:colOff>
      <xdr:row>30</xdr:row>
      <xdr:rowOff>104775</xdr:rowOff>
    </xdr:from>
    <xdr:to>
      <xdr:col>6</xdr:col>
      <xdr:colOff>161925</xdr:colOff>
      <xdr:row>44</xdr:row>
      <xdr:rowOff>180975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2</xdr:row>
      <xdr:rowOff>47625</xdr:rowOff>
    </xdr:from>
    <xdr:to>
      <xdr:col>16</xdr:col>
      <xdr:colOff>419100</xdr:colOff>
      <xdr:row>16</xdr:row>
      <xdr:rowOff>142875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4</xdr:row>
      <xdr:rowOff>19049</xdr:rowOff>
    </xdr:from>
    <xdr:to>
      <xdr:col>19</xdr:col>
      <xdr:colOff>295275</xdr:colOff>
      <xdr:row>14</xdr:row>
      <xdr:rowOff>180974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19</xdr:col>
      <xdr:colOff>304800</xdr:colOff>
      <xdr:row>26</xdr:row>
      <xdr:rowOff>161925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40</xdr:row>
      <xdr:rowOff>66675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15</xdr:row>
      <xdr:rowOff>47625</xdr:rowOff>
    </xdr:from>
    <xdr:to>
      <xdr:col>15</xdr:col>
      <xdr:colOff>495300</xdr:colOff>
      <xdr:row>29</xdr:row>
      <xdr:rowOff>47625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57150</xdr:rowOff>
    </xdr:from>
    <xdr:to>
      <xdr:col>13</xdr:col>
      <xdr:colOff>514350</xdr:colOff>
      <xdr:row>24</xdr:row>
      <xdr:rowOff>133350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opLeftCell="A10" workbookViewId="0">
      <selection activeCell="E19" sqref="E19:H19"/>
    </sheetView>
  </sheetViews>
  <sheetFormatPr defaultRowHeight="15" x14ac:dyDescent="0.25"/>
  <cols>
    <col min="1" max="1" width="12.140625" customWidth="1"/>
    <col min="2" max="2" width="18.28515625" customWidth="1"/>
    <col min="3" max="3" width="9.5703125" customWidth="1"/>
    <col min="11" max="11" width="13.140625" customWidth="1"/>
    <col min="12" max="12" width="14" customWidth="1"/>
  </cols>
  <sheetData>
    <row r="1" spans="1:15" ht="18" x14ac:dyDescent="0.25">
      <c r="A1" s="27" t="s">
        <v>0</v>
      </c>
      <c r="B1" s="28"/>
      <c r="C1" s="29"/>
      <c r="E1" s="14" t="s">
        <v>32</v>
      </c>
      <c r="F1" s="14" t="s">
        <v>33</v>
      </c>
      <c r="G1" s="14" t="s">
        <v>34</v>
      </c>
      <c r="H1" s="14" t="s">
        <v>35</v>
      </c>
      <c r="I1" s="14" t="s">
        <v>36</v>
      </c>
      <c r="J1" s="14" t="s">
        <v>37</v>
      </c>
      <c r="K1" s="14" t="s">
        <v>38</v>
      </c>
      <c r="L1" s="14" t="s">
        <v>39</v>
      </c>
      <c r="M1" s="16" t="s">
        <v>40</v>
      </c>
      <c r="N1" s="16" t="s">
        <v>41</v>
      </c>
      <c r="O1" s="17" t="s">
        <v>4</v>
      </c>
    </row>
    <row r="2" spans="1:15" x14ac:dyDescent="0.25">
      <c r="A2" s="4" t="s">
        <v>1</v>
      </c>
      <c r="B2" s="4" t="s">
        <v>2</v>
      </c>
      <c r="C2" s="4" t="s">
        <v>3</v>
      </c>
      <c r="E2" s="4">
        <f>SUM(B3:B12)/10</f>
        <v>35.700000000000003</v>
      </c>
      <c r="F2" s="4">
        <f>SUM(C3:C12)/10</f>
        <v>24.2</v>
      </c>
      <c r="G2" s="4">
        <f>B3-$E$2</f>
        <v>-16.700000000000003</v>
      </c>
      <c r="H2" s="4">
        <f>C3-$F$2</f>
        <v>-7.1999999999999993</v>
      </c>
      <c r="I2" s="2">
        <f>(B3-$E$2)^2</f>
        <v>278.8900000000001</v>
      </c>
      <c r="J2" s="2">
        <f>(C3-$F$2)^2</f>
        <v>51.839999999999989</v>
      </c>
      <c r="K2" s="2">
        <f>G2*H2</f>
        <v>120.24000000000001</v>
      </c>
      <c r="L2" s="2">
        <f>SUM(K2:K11)</f>
        <v>416.6</v>
      </c>
      <c r="M2" s="2">
        <f>SUM(I2:I11)</f>
        <v>588.1</v>
      </c>
      <c r="N2" s="2">
        <f>SUM(J2:J11)</f>
        <v>1007.6</v>
      </c>
      <c r="O2" s="2">
        <f>L2/SQRT(M2*N2)</f>
        <v>0.54118979227421904</v>
      </c>
    </row>
    <row r="3" spans="1:15" x14ac:dyDescent="0.25">
      <c r="A3" s="4">
        <v>1</v>
      </c>
      <c r="B3" s="4">
        <v>19</v>
      </c>
      <c r="C3" s="4">
        <v>17</v>
      </c>
      <c r="E3" s="5"/>
      <c r="F3" s="5"/>
      <c r="G3" s="4">
        <f t="shared" ref="G3:G10" si="0">B4-$E$2</f>
        <v>-3.7000000000000028</v>
      </c>
      <c r="H3" s="4">
        <f t="shared" ref="H3:H11" si="1">C4-$F$2</f>
        <v>-17.2</v>
      </c>
      <c r="I3" s="2">
        <f t="shared" ref="I3:I11" si="2">(B4-$E$2)^2</f>
        <v>13.690000000000021</v>
      </c>
      <c r="J3" s="2">
        <f t="shared" ref="J3:J11" si="3">(C4-$F$2)^2</f>
        <v>295.83999999999997</v>
      </c>
      <c r="K3" s="2">
        <f t="shared" ref="K3:K11" si="4">G3*H3</f>
        <v>63.640000000000043</v>
      </c>
    </row>
    <row r="4" spans="1:15" x14ac:dyDescent="0.25">
      <c r="A4" s="4">
        <v>2</v>
      </c>
      <c r="B4" s="4">
        <v>32</v>
      </c>
      <c r="C4" s="4">
        <v>7</v>
      </c>
      <c r="E4" s="5"/>
      <c r="F4" s="5"/>
      <c r="G4" s="4">
        <f t="shared" si="0"/>
        <v>-2.7000000000000028</v>
      </c>
      <c r="H4" s="4">
        <f t="shared" si="1"/>
        <v>-7.1999999999999993</v>
      </c>
      <c r="I4" s="2">
        <f t="shared" si="2"/>
        <v>7.2900000000000151</v>
      </c>
      <c r="J4" s="2">
        <f t="shared" si="3"/>
        <v>51.839999999999989</v>
      </c>
      <c r="K4" s="2">
        <f t="shared" si="4"/>
        <v>19.440000000000019</v>
      </c>
    </row>
    <row r="5" spans="1:15" x14ac:dyDescent="0.25">
      <c r="A5" s="4">
        <v>3</v>
      </c>
      <c r="B5" s="4">
        <v>33</v>
      </c>
      <c r="C5" s="4">
        <v>17</v>
      </c>
      <c r="E5" s="5"/>
      <c r="F5" s="5"/>
      <c r="G5" s="4">
        <f t="shared" si="0"/>
        <v>8.2999999999999972</v>
      </c>
      <c r="H5" s="4">
        <f t="shared" si="1"/>
        <v>3.8000000000000007</v>
      </c>
      <c r="I5" s="2">
        <f t="shared" si="2"/>
        <v>68.889999999999958</v>
      </c>
      <c r="J5" s="2">
        <f t="shared" si="3"/>
        <v>14.440000000000005</v>
      </c>
      <c r="K5" s="2">
        <f t="shared" si="4"/>
        <v>31.539999999999996</v>
      </c>
    </row>
    <row r="6" spans="1:15" x14ac:dyDescent="0.25">
      <c r="A6" s="4">
        <v>4</v>
      </c>
      <c r="B6" s="4">
        <v>44</v>
      </c>
      <c r="C6" s="4">
        <v>28</v>
      </c>
      <c r="E6" s="5"/>
      <c r="F6" s="5"/>
      <c r="G6" s="4">
        <f t="shared" si="0"/>
        <v>-7.7000000000000028</v>
      </c>
      <c r="H6" s="4">
        <f t="shared" si="1"/>
        <v>2.8000000000000007</v>
      </c>
      <c r="I6" s="2">
        <f t="shared" si="2"/>
        <v>59.290000000000042</v>
      </c>
      <c r="J6" s="2">
        <f t="shared" si="3"/>
        <v>7.8400000000000043</v>
      </c>
      <c r="K6" s="2">
        <f t="shared" si="4"/>
        <v>-21.560000000000013</v>
      </c>
    </row>
    <row r="7" spans="1:15" x14ac:dyDescent="0.25">
      <c r="A7" s="4">
        <v>5</v>
      </c>
      <c r="B7" s="4">
        <v>28</v>
      </c>
      <c r="C7" s="4">
        <v>27</v>
      </c>
      <c r="E7" s="5"/>
      <c r="F7" s="5"/>
      <c r="G7" s="4">
        <f t="shared" si="0"/>
        <v>-0.70000000000000284</v>
      </c>
      <c r="H7" s="4">
        <f t="shared" si="1"/>
        <v>6.8000000000000007</v>
      </c>
      <c r="I7" s="2">
        <f t="shared" si="2"/>
        <v>0.49000000000000399</v>
      </c>
      <c r="J7" s="2">
        <f t="shared" si="3"/>
        <v>46.240000000000009</v>
      </c>
      <c r="K7" s="2">
        <f t="shared" si="4"/>
        <v>-4.7600000000000202</v>
      </c>
    </row>
    <row r="8" spans="1:15" x14ac:dyDescent="0.25">
      <c r="A8" s="4">
        <v>6</v>
      </c>
      <c r="B8" s="4">
        <v>35</v>
      </c>
      <c r="C8" s="4">
        <v>31</v>
      </c>
      <c r="E8" s="5"/>
      <c r="F8" s="5"/>
      <c r="G8" s="4">
        <f t="shared" si="0"/>
        <v>3.2999999999999972</v>
      </c>
      <c r="H8" s="4">
        <f t="shared" si="1"/>
        <v>-4.1999999999999993</v>
      </c>
      <c r="I8" s="2">
        <f t="shared" si="2"/>
        <v>10.889999999999981</v>
      </c>
      <c r="J8" s="2">
        <f t="shared" si="3"/>
        <v>17.639999999999993</v>
      </c>
      <c r="K8" s="2">
        <f t="shared" si="4"/>
        <v>-13.859999999999985</v>
      </c>
    </row>
    <row r="9" spans="1:15" x14ac:dyDescent="0.25">
      <c r="A9" s="4">
        <v>7</v>
      </c>
      <c r="B9" s="4">
        <v>39</v>
      </c>
      <c r="C9" s="4">
        <v>20</v>
      </c>
      <c r="E9" s="5"/>
      <c r="F9" s="5"/>
      <c r="G9" s="4">
        <f t="shared" si="0"/>
        <v>3.2999999999999972</v>
      </c>
      <c r="H9" s="4">
        <f t="shared" si="1"/>
        <v>-7.1999999999999993</v>
      </c>
      <c r="I9" s="2">
        <f t="shared" si="2"/>
        <v>10.889999999999981</v>
      </c>
      <c r="J9" s="2">
        <f t="shared" si="3"/>
        <v>51.839999999999989</v>
      </c>
      <c r="K9" s="2">
        <f t="shared" si="4"/>
        <v>-23.759999999999977</v>
      </c>
    </row>
    <row r="10" spans="1:15" x14ac:dyDescent="0.25">
      <c r="A10" s="4">
        <v>8</v>
      </c>
      <c r="B10" s="4">
        <v>39</v>
      </c>
      <c r="C10" s="4">
        <v>17</v>
      </c>
      <c r="E10" s="5"/>
      <c r="F10" s="5"/>
      <c r="G10" s="4">
        <f t="shared" si="0"/>
        <v>8.2999999999999972</v>
      </c>
      <c r="H10" s="4">
        <f t="shared" si="1"/>
        <v>10.8</v>
      </c>
      <c r="I10" s="2">
        <f t="shared" si="2"/>
        <v>68.889999999999958</v>
      </c>
      <c r="J10" s="2">
        <f t="shared" si="3"/>
        <v>116.64000000000001</v>
      </c>
      <c r="K10" s="2">
        <f t="shared" si="4"/>
        <v>89.639999999999972</v>
      </c>
    </row>
    <row r="11" spans="1:15" x14ac:dyDescent="0.25">
      <c r="A11" s="4">
        <v>9</v>
      </c>
      <c r="B11" s="4">
        <v>44</v>
      </c>
      <c r="C11" s="4">
        <v>35</v>
      </c>
      <c r="E11" s="5"/>
      <c r="F11" s="5"/>
      <c r="G11" s="4">
        <f>B12-$E$2</f>
        <v>8.2999999999999972</v>
      </c>
      <c r="H11" s="4">
        <f t="shared" si="1"/>
        <v>18.8</v>
      </c>
      <c r="I11" s="2">
        <f t="shared" si="2"/>
        <v>68.889999999999958</v>
      </c>
      <c r="J11" s="2">
        <f t="shared" si="3"/>
        <v>353.44000000000005</v>
      </c>
      <c r="K11" s="2">
        <f t="shared" si="4"/>
        <v>156.03999999999996</v>
      </c>
    </row>
    <row r="12" spans="1:15" x14ac:dyDescent="0.25">
      <c r="A12" s="4">
        <v>10</v>
      </c>
      <c r="B12" s="4">
        <v>44</v>
      </c>
      <c r="C12" s="4">
        <v>43</v>
      </c>
    </row>
    <row r="13" spans="1:15" x14ac:dyDescent="0.25">
      <c r="G13" s="23"/>
      <c r="H13" s="3"/>
    </row>
    <row r="14" spans="1:15" x14ac:dyDescent="0.25">
      <c r="G14" s="23"/>
      <c r="H14" s="3"/>
    </row>
    <row r="19" spans="1:8" ht="18.75" x14ac:dyDescent="0.25">
      <c r="A19" s="30" t="s">
        <v>5</v>
      </c>
      <c r="B19" s="30"/>
      <c r="C19" s="30"/>
      <c r="E19" s="6" t="s">
        <v>19</v>
      </c>
      <c r="F19" s="6" t="s">
        <v>20</v>
      </c>
      <c r="G19" s="6" t="s">
        <v>21</v>
      </c>
      <c r="H19" s="9" t="s">
        <v>4</v>
      </c>
    </row>
    <row r="20" spans="1:8" ht="18.75" x14ac:dyDescent="0.25">
      <c r="A20" s="6" t="s">
        <v>7</v>
      </c>
      <c r="B20" s="6" t="s">
        <v>6</v>
      </c>
      <c r="C20" s="6" t="s">
        <v>8</v>
      </c>
      <c r="E20" s="8">
        <f>A21-C21</f>
        <v>1</v>
      </c>
      <c r="F20" s="8">
        <f>E20^2</f>
        <v>1</v>
      </c>
      <c r="G20" s="3">
        <f>SUM(F20:F30)</f>
        <v>42</v>
      </c>
      <c r="H20" s="24">
        <f>1-6*G20/(10*(100-1))</f>
        <v>0.74545454545454548</v>
      </c>
    </row>
    <row r="21" spans="1:8" ht="15.75" x14ac:dyDescent="0.25">
      <c r="A21" s="7">
        <v>3</v>
      </c>
      <c r="B21" s="7" t="s">
        <v>9</v>
      </c>
      <c r="C21" s="7">
        <v>2</v>
      </c>
      <c r="E21" s="8">
        <f t="shared" ref="E21:E30" si="5">A22-C22</f>
        <v>0</v>
      </c>
      <c r="F21" s="8">
        <f t="shared" ref="F21:F30" si="6">E21^2</f>
        <v>0</v>
      </c>
      <c r="G21" s="1"/>
      <c r="H21" s="1"/>
    </row>
    <row r="22" spans="1:8" ht="15.75" x14ac:dyDescent="0.25">
      <c r="A22" s="7">
        <v>1</v>
      </c>
      <c r="B22" s="7" t="s">
        <v>10</v>
      </c>
      <c r="C22" s="7">
        <v>1</v>
      </c>
      <c r="E22" s="8">
        <f t="shared" si="5"/>
        <v>-3</v>
      </c>
      <c r="F22" s="8">
        <f t="shared" si="6"/>
        <v>9</v>
      </c>
      <c r="G22" s="1"/>
      <c r="H22" s="1"/>
    </row>
    <row r="23" spans="1:8" ht="15.75" x14ac:dyDescent="0.25">
      <c r="A23" s="7">
        <v>4</v>
      </c>
      <c r="B23" s="7" t="s">
        <v>11</v>
      </c>
      <c r="C23" s="7">
        <v>7</v>
      </c>
      <c r="E23" s="8">
        <f t="shared" si="5"/>
        <v>-2</v>
      </c>
      <c r="F23" s="8">
        <f t="shared" si="6"/>
        <v>4</v>
      </c>
      <c r="G23" s="1"/>
      <c r="H23" s="1"/>
    </row>
    <row r="24" spans="1:8" ht="15.75" x14ac:dyDescent="0.25">
      <c r="A24" s="7">
        <v>2</v>
      </c>
      <c r="B24" s="7" t="s">
        <v>12</v>
      </c>
      <c r="C24" s="7">
        <v>4</v>
      </c>
      <c r="E24" s="8">
        <f t="shared" si="5"/>
        <v>3</v>
      </c>
      <c r="F24" s="8">
        <f t="shared" si="6"/>
        <v>9</v>
      </c>
      <c r="G24" s="1"/>
      <c r="H24" s="1"/>
    </row>
    <row r="25" spans="1:8" ht="15.75" x14ac:dyDescent="0.25">
      <c r="A25" s="7">
        <v>8</v>
      </c>
      <c r="B25" s="7" t="s">
        <v>13</v>
      </c>
      <c r="C25" s="7">
        <v>5</v>
      </c>
      <c r="E25" s="8">
        <f t="shared" si="5"/>
        <v>3</v>
      </c>
      <c r="F25" s="8">
        <f t="shared" si="6"/>
        <v>9</v>
      </c>
      <c r="G25" s="1"/>
      <c r="H25" s="1"/>
    </row>
    <row r="26" spans="1:8" ht="15.75" x14ac:dyDescent="0.25">
      <c r="A26" s="7">
        <v>6</v>
      </c>
      <c r="B26" s="7" t="s">
        <v>14</v>
      </c>
      <c r="C26" s="7">
        <v>3</v>
      </c>
      <c r="E26" s="8">
        <f t="shared" si="5"/>
        <v>0</v>
      </c>
      <c r="F26" s="8">
        <f t="shared" si="6"/>
        <v>0</v>
      </c>
      <c r="G26" s="1"/>
      <c r="H26" s="1"/>
    </row>
    <row r="27" spans="1:8" ht="15.75" x14ac:dyDescent="0.25">
      <c r="A27" s="7">
        <v>9</v>
      </c>
      <c r="B27" s="7" t="s">
        <v>15</v>
      </c>
      <c r="C27" s="7">
        <v>9</v>
      </c>
      <c r="E27" s="8">
        <f t="shared" si="5"/>
        <v>-3</v>
      </c>
      <c r="F27" s="8">
        <f t="shared" si="6"/>
        <v>9</v>
      </c>
      <c r="G27" s="1"/>
      <c r="H27" s="1"/>
    </row>
    <row r="28" spans="1:8" ht="15.75" x14ac:dyDescent="0.25">
      <c r="A28" s="7">
        <v>5</v>
      </c>
      <c r="B28" s="7" t="s">
        <v>16</v>
      </c>
      <c r="C28" s="7">
        <v>8</v>
      </c>
      <c r="E28" s="8">
        <f t="shared" si="5"/>
        <v>0</v>
      </c>
      <c r="F28" s="8">
        <f t="shared" si="6"/>
        <v>0</v>
      </c>
      <c r="G28" s="1"/>
      <c r="H28" s="1"/>
    </row>
    <row r="29" spans="1:8" ht="15.75" x14ac:dyDescent="0.25">
      <c r="A29" s="7">
        <v>10</v>
      </c>
      <c r="B29" s="7" t="s">
        <v>17</v>
      </c>
      <c r="C29" s="7">
        <v>10</v>
      </c>
      <c r="E29" s="8">
        <f t="shared" si="5"/>
        <v>1</v>
      </c>
      <c r="F29" s="8">
        <f t="shared" si="6"/>
        <v>1</v>
      </c>
      <c r="G29" s="1"/>
      <c r="H29" s="1"/>
    </row>
    <row r="30" spans="1:8" ht="15.75" x14ac:dyDescent="0.25">
      <c r="A30" s="7">
        <v>7</v>
      </c>
      <c r="B30" s="7" t="s">
        <v>18</v>
      </c>
      <c r="C30" s="7">
        <v>6</v>
      </c>
      <c r="E30" s="8">
        <f t="shared" si="5"/>
        <v>0</v>
      </c>
      <c r="F30" s="8">
        <f t="shared" si="6"/>
        <v>0</v>
      </c>
      <c r="G30" s="1"/>
      <c r="H30" s="1"/>
    </row>
    <row r="40" spans="9:10" ht="18" x14ac:dyDescent="0.35">
      <c r="I40" s="23" t="s">
        <v>42</v>
      </c>
      <c r="J40" s="3">
        <v>1.86</v>
      </c>
    </row>
    <row r="41" spans="9:10" ht="18" x14ac:dyDescent="0.35">
      <c r="I41" s="23" t="s">
        <v>43</v>
      </c>
      <c r="J41" s="3">
        <f>H20*SQRT(8/(1-H20*H20))</f>
        <v>3.1632186742228838</v>
      </c>
    </row>
  </sheetData>
  <mergeCells count="2">
    <mergeCell ref="A1:C1"/>
    <mergeCell ref="A19:C19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L20" sqref="L20"/>
    </sheetView>
  </sheetViews>
  <sheetFormatPr defaultRowHeight="15" x14ac:dyDescent="0.25"/>
  <cols>
    <col min="1" max="1" width="14.28515625" customWidth="1"/>
    <col min="2" max="2" width="14" customWidth="1"/>
    <col min="3" max="3" width="16.28515625" customWidth="1"/>
    <col min="5" max="5" width="12.5703125" customWidth="1"/>
    <col min="6" max="6" width="13.42578125" customWidth="1"/>
    <col min="11" max="11" width="11.7109375" customWidth="1"/>
    <col min="12" max="12" width="12.28515625" customWidth="1"/>
  </cols>
  <sheetData>
    <row r="1" spans="1:17" ht="60" x14ac:dyDescent="0.25">
      <c r="A1" s="18" t="s">
        <v>22</v>
      </c>
      <c r="B1" s="18" t="s">
        <v>23</v>
      </c>
      <c r="C1" s="18" t="s">
        <v>24</v>
      </c>
      <c r="E1" s="18" t="s">
        <v>23</v>
      </c>
      <c r="F1" s="18" t="s">
        <v>24</v>
      </c>
      <c r="I1" s="22" t="s">
        <v>19</v>
      </c>
      <c r="J1" s="22" t="s">
        <v>20</v>
      </c>
      <c r="K1" s="22" t="s">
        <v>21</v>
      </c>
      <c r="L1" s="9" t="s">
        <v>4</v>
      </c>
      <c r="M1" s="31"/>
      <c r="N1" s="31"/>
      <c r="O1" s="32"/>
    </row>
    <row r="2" spans="1:17" x14ac:dyDescent="0.25">
      <c r="A2" s="4">
        <v>1</v>
      </c>
      <c r="B2" s="4">
        <v>32</v>
      </c>
      <c r="C2" s="4">
        <v>12</v>
      </c>
      <c r="E2" s="4">
        <v>10</v>
      </c>
      <c r="F2" s="11">
        <v>4</v>
      </c>
      <c r="I2" s="4">
        <f>F2-E2</f>
        <v>-6</v>
      </c>
      <c r="J2" s="4">
        <f>I2^2</f>
        <v>36</v>
      </c>
      <c r="K2" s="3">
        <f>SUM(J2:J11)</f>
        <v>306</v>
      </c>
      <c r="L2" s="3">
        <f>1-(6*K2/(10*(100-1)))</f>
        <v>-0.8545454545454545</v>
      </c>
      <c r="M2" s="21"/>
      <c r="N2" s="21"/>
      <c r="O2" s="21"/>
    </row>
    <row r="3" spans="1:17" x14ac:dyDescent="0.25">
      <c r="A3" s="3">
        <f>A2+1</f>
        <v>2</v>
      </c>
      <c r="B3" s="19">
        <v>15</v>
      </c>
      <c r="C3" s="4">
        <v>24</v>
      </c>
      <c r="E3" s="4">
        <v>1</v>
      </c>
      <c r="F3" s="4">
        <v>10</v>
      </c>
      <c r="G3" s="21"/>
      <c r="H3" s="21"/>
      <c r="I3" s="4">
        <f t="shared" ref="I3:I11" si="0">F3-E3</f>
        <v>9</v>
      </c>
      <c r="J3" s="4">
        <f t="shared" ref="J3:J11" si="1">I3^2</f>
        <v>81</v>
      </c>
      <c r="K3" s="21"/>
      <c r="L3" s="1"/>
      <c r="M3" s="1"/>
      <c r="N3" s="1"/>
      <c r="O3" s="1"/>
    </row>
    <row r="4" spans="1:17" x14ac:dyDescent="0.25">
      <c r="A4" s="3">
        <f t="shared" ref="A4:A11" si="2">A3+1</f>
        <v>3</v>
      </c>
      <c r="B4" s="19">
        <v>16</v>
      </c>
      <c r="C4" s="4">
        <v>23</v>
      </c>
      <c r="E4" s="4">
        <v>2</v>
      </c>
      <c r="F4" s="4">
        <v>9</v>
      </c>
      <c r="G4" s="21"/>
      <c r="H4" s="21"/>
      <c r="I4" s="4">
        <f t="shared" si="0"/>
        <v>7</v>
      </c>
      <c r="J4" s="4">
        <f t="shared" si="1"/>
        <v>49</v>
      </c>
      <c r="K4" s="21"/>
      <c r="L4" s="1"/>
      <c r="M4" s="1"/>
      <c r="N4" s="1"/>
      <c r="O4" s="1"/>
    </row>
    <row r="5" spans="1:17" x14ac:dyDescent="0.25">
      <c r="A5" s="3">
        <f t="shared" si="2"/>
        <v>4</v>
      </c>
      <c r="B5" s="19">
        <v>18</v>
      </c>
      <c r="C5" s="4">
        <v>21</v>
      </c>
      <c r="D5" s="13"/>
      <c r="E5" s="4">
        <v>4</v>
      </c>
      <c r="F5" s="4">
        <v>8</v>
      </c>
      <c r="G5" s="21"/>
      <c r="H5" s="21"/>
      <c r="I5" s="4">
        <f t="shared" si="0"/>
        <v>4</v>
      </c>
      <c r="J5" s="4">
        <f t="shared" si="1"/>
        <v>16</v>
      </c>
      <c r="K5" s="21"/>
      <c r="L5" s="1"/>
      <c r="M5" s="1"/>
      <c r="N5" s="1"/>
      <c r="O5" s="1"/>
    </row>
    <row r="6" spans="1:17" x14ac:dyDescent="0.25">
      <c r="A6" s="3">
        <f t="shared" si="2"/>
        <v>5</v>
      </c>
      <c r="B6" s="19">
        <v>20</v>
      </c>
      <c r="C6" s="4">
        <v>20</v>
      </c>
      <c r="E6" s="4">
        <v>5</v>
      </c>
      <c r="F6" s="4">
        <v>7</v>
      </c>
      <c r="G6" s="21"/>
      <c r="H6" s="21"/>
      <c r="I6" s="4">
        <f t="shared" si="0"/>
        <v>2</v>
      </c>
      <c r="J6" s="4">
        <f t="shared" si="1"/>
        <v>4</v>
      </c>
      <c r="K6" s="21"/>
      <c r="L6" s="1"/>
      <c r="M6" s="1"/>
      <c r="N6" s="1"/>
      <c r="O6" s="1"/>
    </row>
    <row r="7" spans="1:17" x14ac:dyDescent="0.25">
      <c r="A7" s="3">
        <f t="shared" si="2"/>
        <v>6</v>
      </c>
      <c r="B7" s="19">
        <v>28</v>
      </c>
      <c r="C7" s="4">
        <v>9</v>
      </c>
      <c r="D7" s="13"/>
      <c r="E7" s="4">
        <v>8</v>
      </c>
      <c r="F7" s="4">
        <v>1</v>
      </c>
      <c r="G7" s="21"/>
      <c r="H7" s="21"/>
      <c r="I7" s="4">
        <f t="shared" si="0"/>
        <v>-7</v>
      </c>
      <c r="J7" s="4">
        <f t="shared" si="1"/>
        <v>49</v>
      </c>
      <c r="K7" s="21"/>
      <c r="L7" s="20"/>
      <c r="M7" s="20"/>
      <c r="N7" s="20"/>
      <c r="O7" s="20"/>
      <c r="P7" s="20"/>
      <c r="Q7" s="20"/>
    </row>
    <row r="8" spans="1:17" x14ac:dyDescent="0.25">
      <c r="A8" s="3">
        <f t="shared" si="2"/>
        <v>7</v>
      </c>
      <c r="B8" s="19">
        <v>21</v>
      </c>
      <c r="C8" s="4">
        <v>11</v>
      </c>
      <c r="D8" s="13"/>
      <c r="E8" s="4">
        <v>6</v>
      </c>
      <c r="F8" s="4">
        <v>3</v>
      </c>
      <c r="G8" s="21"/>
      <c r="H8" s="21"/>
      <c r="I8" s="4">
        <f t="shared" si="0"/>
        <v>-3</v>
      </c>
      <c r="J8" s="4">
        <f t="shared" si="1"/>
        <v>9</v>
      </c>
      <c r="K8" s="21"/>
      <c r="L8" s="1"/>
      <c r="M8" s="1"/>
      <c r="N8" s="1"/>
      <c r="O8" s="1"/>
    </row>
    <row r="9" spans="1:17" x14ac:dyDescent="0.25">
      <c r="A9" s="3">
        <f t="shared" si="2"/>
        <v>8</v>
      </c>
      <c r="B9" s="19">
        <v>29</v>
      </c>
      <c r="C9" s="4">
        <v>10</v>
      </c>
      <c r="E9" s="4">
        <v>9</v>
      </c>
      <c r="F9" s="4">
        <v>2</v>
      </c>
      <c r="G9" s="21"/>
      <c r="H9" s="21"/>
      <c r="I9" s="4">
        <f t="shared" si="0"/>
        <v>-7</v>
      </c>
      <c r="J9" s="4">
        <f t="shared" si="1"/>
        <v>49</v>
      </c>
      <c r="K9" s="21"/>
      <c r="L9" s="1"/>
      <c r="M9" s="1"/>
      <c r="N9" s="1"/>
      <c r="O9" s="1"/>
    </row>
    <row r="10" spans="1:17" x14ac:dyDescent="0.25">
      <c r="A10" s="3">
        <f t="shared" si="2"/>
        <v>9</v>
      </c>
      <c r="B10" s="19">
        <v>23</v>
      </c>
      <c r="C10" s="4">
        <v>15</v>
      </c>
      <c r="E10" s="4">
        <v>7</v>
      </c>
      <c r="F10" s="4">
        <v>5</v>
      </c>
      <c r="G10" s="21"/>
      <c r="H10" s="21"/>
      <c r="I10" s="4">
        <f t="shared" si="0"/>
        <v>-2</v>
      </c>
      <c r="J10" s="4">
        <f t="shared" si="1"/>
        <v>4</v>
      </c>
      <c r="K10" s="21"/>
      <c r="L10" s="1"/>
      <c r="M10" s="1"/>
      <c r="N10" s="1"/>
      <c r="O10" s="1"/>
    </row>
    <row r="11" spans="1:17" x14ac:dyDescent="0.25">
      <c r="A11" s="3">
        <f t="shared" si="2"/>
        <v>10</v>
      </c>
      <c r="B11" s="19">
        <v>17</v>
      </c>
      <c r="C11" s="4">
        <v>16</v>
      </c>
      <c r="E11" s="4">
        <v>3</v>
      </c>
      <c r="F11" s="4">
        <v>6</v>
      </c>
      <c r="G11" s="21"/>
      <c r="H11" s="21"/>
      <c r="I11" s="4">
        <f t="shared" si="0"/>
        <v>3</v>
      </c>
      <c r="J11" s="4">
        <f t="shared" si="1"/>
        <v>9</v>
      </c>
      <c r="K11" s="21"/>
      <c r="L11" s="1"/>
      <c r="M11" s="1"/>
      <c r="N11" s="1"/>
      <c r="O11" s="1"/>
    </row>
    <row r="13" spans="1:17" x14ac:dyDescent="0.25">
      <c r="G13" s="23" t="s">
        <v>44</v>
      </c>
      <c r="H13" s="11">
        <f>ABS(L2)</f>
        <v>0.8545454545454545</v>
      </c>
    </row>
    <row r="14" spans="1:17" ht="18" x14ac:dyDescent="0.35">
      <c r="G14" s="23" t="s">
        <v>42</v>
      </c>
      <c r="H14" s="4">
        <v>1.86</v>
      </c>
    </row>
    <row r="15" spans="1:17" ht="18" x14ac:dyDescent="0.35">
      <c r="G15" s="23" t="s">
        <v>43</v>
      </c>
      <c r="H15" s="3">
        <f>H13*SQRT(8/(1-H13*H13))</f>
        <v>4.6536934519903674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22" workbookViewId="0">
      <selection activeCell="F41" sqref="F41"/>
    </sheetView>
  </sheetViews>
  <sheetFormatPr defaultRowHeight="15" x14ac:dyDescent="0.25"/>
  <sheetData>
    <row r="1" spans="1:11" x14ac:dyDescent="0.25">
      <c r="A1" s="4" t="s">
        <v>27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</row>
    <row r="2" spans="1:11" x14ac:dyDescent="0.25">
      <c r="A2" s="4" t="s">
        <v>28</v>
      </c>
      <c r="B2" s="4">
        <v>3</v>
      </c>
      <c r="C2" s="4">
        <v>10</v>
      </c>
      <c r="D2" s="4">
        <v>7</v>
      </c>
      <c r="E2" s="4">
        <v>2</v>
      </c>
      <c r="F2" s="4">
        <v>8</v>
      </c>
      <c r="G2" s="4">
        <v>5</v>
      </c>
      <c r="H2" s="4">
        <v>6</v>
      </c>
      <c r="I2" s="4">
        <v>9</v>
      </c>
      <c r="J2" s="4">
        <v>1</v>
      </c>
      <c r="K2" s="4">
        <v>4</v>
      </c>
    </row>
    <row r="3" spans="1:11" x14ac:dyDescent="0.25">
      <c r="A3" s="4" t="s">
        <v>29</v>
      </c>
      <c r="B3" s="4">
        <v>6</v>
      </c>
      <c r="C3" s="4">
        <v>2</v>
      </c>
      <c r="D3" s="4">
        <v>1</v>
      </c>
      <c r="E3" s="4">
        <v>3</v>
      </c>
      <c r="F3" s="4">
        <v>9</v>
      </c>
      <c r="G3" s="4">
        <v>4</v>
      </c>
      <c r="H3" s="4">
        <v>5</v>
      </c>
      <c r="I3" s="4">
        <v>7</v>
      </c>
      <c r="J3" s="4">
        <v>10</v>
      </c>
      <c r="K3" s="4">
        <v>8</v>
      </c>
    </row>
    <row r="6" spans="1:11" x14ac:dyDescent="0.25">
      <c r="A6" s="11" t="s">
        <v>27</v>
      </c>
      <c r="B6" s="4">
        <v>1</v>
      </c>
      <c r="C6" s="4">
        <v>2</v>
      </c>
      <c r="D6" s="4">
        <v>3</v>
      </c>
      <c r="E6" s="4">
        <v>4</v>
      </c>
      <c r="F6" s="4">
        <v>5</v>
      </c>
      <c r="G6" s="4">
        <v>6</v>
      </c>
      <c r="H6" s="4">
        <v>7</v>
      </c>
      <c r="I6" s="4">
        <v>8</v>
      </c>
      <c r="J6" s="4">
        <v>9</v>
      </c>
      <c r="K6" s="4">
        <v>10</v>
      </c>
    </row>
    <row r="7" spans="1:11" x14ac:dyDescent="0.25">
      <c r="A7" s="11" t="s">
        <v>28</v>
      </c>
      <c r="B7" s="4">
        <v>3</v>
      </c>
      <c r="C7" s="4">
        <v>10</v>
      </c>
      <c r="D7" s="4">
        <v>7</v>
      </c>
      <c r="E7" s="4">
        <v>2</v>
      </c>
      <c r="F7" s="4">
        <v>8</v>
      </c>
      <c r="G7" s="4">
        <v>5</v>
      </c>
      <c r="H7" s="4">
        <v>6</v>
      </c>
      <c r="I7" s="4">
        <v>9</v>
      </c>
      <c r="J7" s="4">
        <v>1</v>
      </c>
      <c r="K7" s="4">
        <v>4</v>
      </c>
    </row>
    <row r="9" spans="1:11" ht="18.75" x14ac:dyDescent="0.25">
      <c r="A9" s="6" t="s">
        <v>19</v>
      </c>
      <c r="B9" s="2">
        <f>B6-B7</f>
        <v>-2</v>
      </c>
      <c r="C9" s="2">
        <f t="shared" ref="C9:K9" si="0">C6-C7</f>
        <v>-8</v>
      </c>
      <c r="D9" s="2">
        <f t="shared" si="0"/>
        <v>-4</v>
      </c>
      <c r="E9" s="2">
        <f t="shared" si="0"/>
        <v>2</v>
      </c>
      <c r="F9" s="2">
        <f t="shared" si="0"/>
        <v>-3</v>
      </c>
      <c r="G9" s="2">
        <f t="shared" si="0"/>
        <v>1</v>
      </c>
      <c r="H9" s="2">
        <f t="shared" si="0"/>
        <v>1</v>
      </c>
      <c r="I9" s="2">
        <f t="shared" si="0"/>
        <v>-1</v>
      </c>
      <c r="J9" s="2">
        <f t="shared" si="0"/>
        <v>8</v>
      </c>
      <c r="K9" s="2">
        <f t="shared" si="0"/>
        <v>6</v>
      </c>
    </row>
    <row r="10" spans="1:11" ht="18.75" x14ac:dyDescent="0.25">
      <c r="A10" s="6" t="s">
        <v>20</v>
      </c>
      <c r="B10" s="2">
        <f>B9^2</f>
        <v>4</v>
      </c>
      <c r="C10" s="2">
        <f t="shared" ref="C10:K10" si="1">C9^2</f>
        <v>64</v>
      </c>
      <c r="D10" s="2">
        <f t="shared" si="1"/>
        <v>16</v>
      </c>
      <c r="E10" s="2">
        <f t="shared" si="1"/>
        <v>4</v>
      </c>
      <c r="F10" s="2">
        <f t="shared" si="1"/>
        <v>9</v>
      </c>
      <c r="G10" s="2">
        <f t="shared" si="1"/>
        <v>1</v>
      </c>
      <c r="H10" s="2">
        <f t="shared" si="1"/>
        <v>1</v>
      </c>
      <c r="I10" s="2">
        <f t="shared" si="1"/>
        <v>1</v>
      </c>
      <c r="J10" s="2">
        <f t="shared" si="1"/>
        <v>64</v>
      </c>
      <c r="K10" s="2">
        <f t="shared" si="1"/>
        <v>36</v>
      </c>
    </row>
    <row r="11" spans="1:11" ht="18.75" x14ac:dyDescent="0.25">
      <c r="A11" s="6" t="s">
        <v>21</v>
      </c>
      <c r="B11" s="2">
        <f>SUM(B10:K10)</f>
        <v>200</v>
      </c>
    </row>
    <row r="12" spans="1:11" ht="15.75" x14ac:dyDescent="0.25">
      <c r="A12" s="9" t="s">
        <v>4</v>
      </c>
      <c r="B12" s="10">
        <f>1-(6*B11)/(10*(100-1))</f>
        <v>-0.21212121212121215</v>
      </c>
      <c r="D12" s="13"/>
      <c r="E12" s="13"/>
    </row>
    <row r="13" spans="1:11" x14ac:dyDescent="0.25">
      <c r="D13" s="13"/>
      <c r="E13" s="25"/>
    </row>
    <row r="17" spans="1:11" x14ac:dyDescent="0.25">
      <c r="A17" s="4" t="s">
        <v>27</v>
      </c>
      <c r="B17" s="4">
        <v>1</v>
      </c>
      <c r="C17" s="4">
        <v>2</v>
      </c>
      <c r="D17" s="4">
        <v>3</v>
      </c>
      <c r="E17" s="4">
        <v>4</v>
      </c>
      <c r="F17" s="4">
        <v>5</v>
      </c>
      <c r="G17" s="4">
        <v>6</v>
      </c>
      <c r="H17" s="4">
        <v>7</v>
      </c>
      <c r="I17" s="4">
        <v>8</v>
      </c>
      <c r="J17" s="4">
        <v>9</v>
      </c>
      <c r="K17" s="4">
        <v>10</v>
      </c>
    </row>
    <row r="18" spans="1:11" x14ac:dyDescent="0.25">
      <c r="A18" s="4" t="s">
        <v>29</v>
      </c>
      <c r="B18" s="4">
        <v>6</v>
      </c>
      <c r="C18" s="4">
        <v>2</v>
      </c>
      <c r="D18" s="4">
        <v>1</v>
      </c>
      <c r="E18" s="4">
        <v>3</v>
      </c>
      <c r="F18" s="4">
        <v>9</v>
      </c>
      <c r="G18" s="4">
        <v>4</v>
      </c>
      <c r="H18" s="4">
        <v>5</v>
      </c>
      <c r="I18" s="4">
        <v>7</v>
      </c>
      <c r="J18" s="4">
        <v>10</v>
      </c>
      <c r="K18" s="4">
        <v>8</v>
      </c>
    </row>
    <row r="20" spans="1:11" ht="18.75" x14ac:dyDescent="0.25">
      <c r="A20" s="6" t="s">
        <v>25</v>
      </c>
      <c r="B20" s="2">
        <f>B17-B18</f>
        <v>-5</v>
      </c>
      <c r="C20" s="2">
        <f t="shared" ref="C20:K20" si="2">C17-C18</f>
        <v>0</v>
      </c>
      <c r="D20" s="2">
        <f t="shared" si="2"/>
        <v>2</v>
      </c>
      <c r="E20" s="2">
        <f t="shared" si="2"/>
        <v>1</v>
      </c>
      <c r="F20" s="2">
        <f t="shared" si="2"/>
        <v>-4</v>
      </c>
      <c r="G20" s="2">
        <f t="shared" si="2"/>
        <v>2</v>
      </c>
      <c r="H20" s="2">
        <f t="shared" si="2"/>
        <v>2</v>
      </c>
      <c r="I20" s="2">
        <f t="shared" si="2"/>
        <v>1</v>
      </c>
      <c r="J20" s="2">
        <f t="shared" si="2"/>
        <v>-1</v>
      </c>
      <c r="K20" s="2">
        <f t="shared" si="2"/>
        <v>2</v>
      </c>
    </row>
    <row r="21" spans="1:11" ht="18.75" x14ac:dyDescent="0.25">
      <c r="A21" s="6" t="s">
        <v>20</v>
      </c>
      <c r="B21" s="2">
        <f>B20^2</f>
        <v>25</v>
      </c>
      <c r="C21" s="2">
        <f t="shared" ref="C21:K21" si="3">C20^2</f>
        <v>0</v>
      </c>
      <c r="D21" s="2">
        <f t="shared" si="3"/>
        <v>4</v>
      </c>
      <c r="E21" s="2">
        <f t="shared" si="3"/>
        <v>1</v>
      </c>
      <c r="F21" s="2">
        <f t="shared" si="3"/>
        <v>16</v>
      </c>
      <c r="G21" s="2">
        <f t="shared" si="3"/>
        <v>4</v>
      </c>
      <c r="H21" s="2">
        <f t="shared" si="3"/>
        <v>4</v>
      </c>
      <c r="I21" s="2">
        <f t="shared" si="3"/>
        <v>1</v>
      </c>
      <c r="J21" s="2">
        <f t="shared" si="3"/>
        <v>1</v>
      </c>
      <c r="K21" s="2">
        <f t="shared" si="3"/>
        <v>4</v>
      </c>
    </row>
    <row r="22" spans="1:11" ht="18.75" x14ac:dyDescent="0.25">
      <c r="A22" s="6" t="s">
        <v>21</v>
      </c>
      <c r="B22" s="2">
        <f>SUM(B21:K21)</f>
        <v>60</v>
      </c>
    </row>
    <row r="23" spans="1:11" ht="15.75" x14ac:dyDescent="0.25">
      <c r="A23" s="9" t="s">
        <v>4</v>
      </c>
      <c r="B23" s="10">
        <f>1-(6*B22)/(10*(100-1))</f>
        <v>0.63636363636363635</v>
      </c>
      <c r="D23" s="13"/>
      <c r="E23" s="13"/>
    </row>
    <row r="24" spans="1:11" x14ac:dyDescent="0.25">
      <c r="D24" s="13"/>
      <c r="E24" s="25"/>
    </row>
    <row r="28" spans="1:11" x14ac:dyDescent="0.25">
      <c r="A28" s="4" t="s">
        <v>28</v>
      </c>
      <c r="B28" s="4">
        <v>3</v>
      </c>
      <c r="C28" s="4">
        <v>10</v>
      </c>
      <c r="D28" s="4">
        <v>7</v>
      </c>
      <c r="E28" s="4">
        <v>2</v>
      </c>
      <c r="F28" s="4">
        <v>8</v>
      </c>
      <c r="G28" s="4">
        <v>5</v>
      </c>
      <c r="H28" s="4">
        <v>6</v>
      </c>
      <c r="I28" s="4">
        <v>9</v>
      </c>
      <c r="J28" s="4">
        <v>1</v>
      </c>
      <c r="K28" s="4">
        <v>4</v>
      </c>
    </row>
    <row r="29" spans="1:11" x14ac:dyDescent="0.25">
      <c r="A29" s="4" t="s">
        <v>29</v>
      </c>
      <c r="B29" s="4">
        <v>6</v>
      </c>
      <c r="C29" s="4">
        <v>2</v>
      </c>
      <c r="D29" s="4">
        <v>1</v>
      </c>
      <c r="E29" s="4">
        <v>3</v>
      </c>
      <c r="F29" s="4">
        <v>9</v>
      </c>
      <c r="G29" s="4">
        <v>4</v>
      </c>
      <c r="H29" s="4">
        <v>5</v>
      </c>
      <c r="I29" s="4">
        <v>7</v>
      </c>
      <c r="J29" s="4">
        <v>10</v>
      </c>
      <c r="K29" s="4">
        <v>8</v>
      </c>
    </row>
    <row r="31" spans="1:11" ht="18.75" x14ac:dyDescent="0.25">
      <c r="A31" s="6" t="s">
        <v>26</v>
      </c>
      <c r="B31" s="2">
        <f>B28-B29</f>
        <v>-3</v>
      </c>
      <c r="C31" s="2">
        <f t="shared" ref="C31:K31" si="4">C28-C29</f>
        <v>8</v>
      </c>
      <c r="D31" s="2">
        <f t="shared" si="4"/>
        <v>6</v>
      </c>
      <c r="E31" s="2">
        <f t="shared" si="4"/>
        <v>-1</v>
      </c>
      <c r="F31" s="2">
        <f t="shared" si="4"/>
        <v>-1</v>
      </c>
      <c r="G31" s="2">
        <f t="shared" si="4"/>
        <v>1</v>
      </c>
      <c r="H31" s="2">
        <f t="shared" si="4"/>
        <v>1</v>
      </c>
      <c r="I31" s="2">
        <f t="shared" si="4"/>
        <v>2</v>
      </c>
      <c r="J31" s="2">
        <f t="shared" si="4"/>
        <v>-9</v>
      </c>
      <c r="K31" s="2">
        <f t="shared" si="4"/>
        <v>-4</v>
      </c>
    </row>
    <row r="32" spans="1:11" ht="18.75" x14ac:dyDescent="0.25">
      <c r="A32" s="6" t="s">
        <v>20</v>
      </c>
      <c r="B32" s="2">
        <f>B31^2</f>
        <v>9</v>
      </c>
      <c r="C32" s="2">
        <f t="shared" ref="C32:K32" si="5">C31^2</f>
        <v>64</v>
      </c>
      <c r="D32" s="2">
        <f t="shared" si="5"/>
        <v>36</v>
      </c>
      <c r="E32" s="2">
        <f t="shared" si="5"/>
        <v>1</v>
      </c>
      <c r="F32" s="2">
        <f t="shared" si="5"/>
        <v>1</v>
      </c>
      <c r="G32" s="2">
        <f t="shared" si="5"/>
        <v>1</v>
      </c>
      <c r="H32" s="2">
        <f t="shared" si="5"/>
        <v>1</v>
      </c>
      <c r="I32" s="2">
        <f t="shared" si="5"/>
        <v>4</v>
      </c>
      <c r="J32" s="2">
        <f t="shared" si="5"/>
        <v>81</v>
      </c>
      <c r="K32" s="2">
        <f t="shared" si="5"/>
        <v>16</v>
      </c>
    </row>
    <row r="33" spans="1:5" ht="18.75" x14ac:dyDescent="0.25">
      <c r="A33" s="6" t="s">
        <v>21</v>
      </c>
      <c r="B33" s="2">
        <f>SUM(B32:K32)</f>
        <v>214</v>
      </c>
    </row>
    <row r="34" spans="1:5" ht="15.75" x14ac:dyDescent="0.25">
      <c r="A34" s="9" t="s">
        <v>4</v>
      </c>
      <c r="B34" s="10">
        <f>1-(6*B33)/(10*(100-1))</f>
        <v>-0.29696969696969688</v>
      </c>
      <c r="D34" s="13"/>
      <c r="E34" s="13"/>
    </row>
    <row r="35" spans="1:5" x14ac:dyDescent="0.25">
      <c r="D35" s="13"/>
      <c r="E35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M11" sqref="M11"/>
    </sheetView>
  </sheetViews>
  <sheetFormatPr defaultRowHeight="15" x14ac:dyDescent="0.25"/>
  <cols>
    <col min="2" max="2" width="20" customWidth="1"/>
    <col min="3" max="3" width="16.7109375" customWidth="1"/>
    <col min="11" max="11" width="12.85546875" customWidth="1"/>
    <col min="12" max="12" width="12.5703125" customWidth="1"/>
  </cols>
  <sheetData>
    <row r="1" spans="1:15" ht="18" x14ac:dyDescent="0.25">
      <c r="A1" s="4" t="s">
        <v>1</v>
      </c>
      <c r="B1" s="4" t="s">
        <v>31</v>
      </c>
      <c r="C1" s="4" t="s">
        <v>30</v>
      </c>
      <c r="E1" s="14" t="s">
        <v>32</v>
      </c>
      <c r="F1" s="14" t="s">
        <v>33</v>
      </c>
      <c r="G1" s="14" t="s">
        <v>34</v>
      </c>
      <c r="H1" s="14" t="s">
        <v>35</v>
      </c>
      <c r="I1" s="14" t="s">
        <v>36</v>
      </c>
      <c r="J1" s="14" t="s">
        <v>37</v>
      </c>
      <c r="K1" s="14" t="s">
        <v>38</v>
      </c>
      <c r="L1" s="14" t="s">
        <v>39</v>
      </c>
      <c r="M1" s="14" t="s">
        <v>40</v>
      </c>
      <c r="N1" s="14" t="s">
        <v>41</v>
      </c>
      <c r="O1" s="15" t="s">
        <v>4</v>
      </c>
    </row>
    <row r="2" spans="1:15" x14ac:dyDescent="0.25">
      <c r="A2" s="4">
        <v>1</v>
      </c>
      <c r="B2" s="4">
        <v>24</v>
      </c>
      <c r="C2" s="4">
        <v>100</v>
      </c>
      <c r="E2" s="12">
        <f>SUM(B2:B15)/14</f>
        <v>24.571428571428573</v>
      </c>
      <c r="F2" s="12">
        <f>SUM(C2:C15)/14</f>
        <v>110.64285714285714</v>
      </c>
      <c r="G2" s="12">
        <f>B2-$E$2</f>
        <v>-0.57142857142857295</v>
      </c>
      <c r="H2" s="12">
        <f>C2-$F$2</f>
        <v>-10.642857142857139</v>
      </c>
      <c r="I2" s="4">
        <f>(B2-$E$2)^2</f>
        <v>0.32653061224489971</v>
      </c>
      <c r="J2" s="4">
        <f>(C2-$F$2)^2</f>
        <v>113.27040816326522</v>
      </c>
      <c r="K2" s="4">
        <f>G2*H2</f>
        <v>6.0816326530612388</v>
      </c>
      <c r="L2" s="4">
        <f>SUM(K2:K15)</f>
        <v>-276.14285714285711</v>
      </c>
      <c r="M2" s="12">
        <f>SUM(I2:I15)</f>
        <v>207.42857142857142</v>
      </c>
      <c r="N2" s="4">
        <f>SUM(J2:J15)</f>
        <v>2073.2142857142853</v>
      </c>
      <c r="O2" s="4">
        <f>(L2)/(SQRT(M2*N2))</f>
        <v>-0.42109242545908376</v>
      </c>
    </row>
    <row r="3" spans="1:15" x14ac:dyDescent="0.25">
      <c r="A3" s="4">
        <f>A2+1</f>
        <v>2</v>
      </c>
      <c r="B3" s="4">
        <v>27</v>
      </c>
      <c r="C3" s="4">
        <v>115</v>
      </c>
      <c r="E3" s="5"/>
      <c r="F3" s="5"/>
      <c r="G3" s="12">
        <f t="shared" ref="G3:G15" si="0">B3-$E$2</f>
        <v>2.428571428571427</v>
      </c>
      <c r="H3" s="12">
        <f t="shared" ref="H3:H15" si="1">C3-$F$2</f>
        <v>4.3571428571428612</v>
      </c>
      <c r="I3" s="4">
        <f t="shared" ref="I3:I15" si="2">(B3-$E$2)^2</f>
        <v>5.8979591836734624</v>
      </c>
      <c r="J3" s="4">
        <f t="shared" ref="J3:J15" si="3">(C3-$F$2)^2</f>
        <v>18.984693877551056</v>
      </c>
      <c r="K3" s="4">
        <f t="shared" ref="K3:K15" si="4">G3*H3</f>
        <v>10.581632653061227</v>
      </c>
      <c r="L3" s="5"/>
      <c r="M3" s="5"/>
      <c r="N3" s="5"/>
      <c r="O3" s="5"/>
    </row>
    <row r="4" spans="1:15" x14ac:dyDescent="0.25">
      <c r="A4" s="4">
        <f t="shared" ref="A4:A15" si="5">A3+1</f>
        <v>3</v>
      </c>
      <c r="B4" s="4">
        <v>26</v>
      </c>
      <c r="C4" s="4">
        <v>117</v>
      </c>
      <c r="E4" s="5"/>
      <c r="F4" s="5"/>
      <c r="G4" s="12">
        <f t="shared" si="0"/>
        <v>1.428571428571427</v>
      </c>
      <c r="H4" s="12">
        <f t="shared" si="1"/>
        <v>6.3571428571428612</v>
      </c>
      <c r="I4" s="4">
        <f t="shared" si="2"/>
        <v>2.0408163265306078</v>
      </c>
      <c r="J4" s="4">
        <f t="shared" si="3"/>
        <v>40.413265306122497</v>
      </c>
      <c r="K4" s="4">
        <f t="shared" si="4"/>
        <v>9.0816326530612201</v>
      </c>
      <c r="L4" s="5"/>
      <c r="M4" s="5"/>
      <c r="N4" s="5"/>
      <c r="O4" s="5"/>
    </row>
    <row r="5" spans="1:15" x14ac:dyDescent="0.25">
      <c r="A5" s="4">
        <f t="shared" si="5"/>
        <v>4</v>
      </c>
      <c r="B5" s="4">
        <v>21</v>
      </c>
      <c r="C5" s="4">
        <v>119</v>
      </c>
      <c r="E5" s="5"/>
      <c r="F5" s="5"/>
      <c r="G5" s="12">
        <f t="shared" si="0"/>
        <v>-3.571428571428573</v>
      </c>
      <c r="H5" s="12">
        <f t="shared" si="1"/>
        <v>8.3571428571428612</v>
      </c>
      <c r="I5" s="4">
        <f t="shared" si="2"/>
        <v>12.755102040816338</v>
      </c>
      <c r="J5" s="4">
        <f t="shared" si="3"/>
        <v>69.841836734693942</v>
      </c>
      <c r="K5" s="4">
        <f t="shared" si="4"/>
        <v>-29.846938775510232</v>
      </c>
      <c r="L5" s="5"/>
      <c r="M5" s="5"/>
      <c r="N5" s="5"/>
      <c r="O5" s="5"/>
    </row>
    <row r="6" spans="1:15" x14ac:dyDescent="0.25">
      <c r="A6" s="4">
        <f t="shared" si="5"/>
        <v>5</v>
      </c>
      <c r="B6" s="4">
        <v>20</v>
      </c>
      <c r="C6" s="4">
        <v>134</v>
      </c>
      <c r="E6" s="5"/>
      <c r="F6" s="5"/>
      <c r="G6" s="12">
        <f t="shared" si="0"/>
        <v>-4.571428571428573</v>
      </c>
      <c r="H6" s="12">
        <f t="shared" si="1"/>
        <v>23.357142857142861</v>
      </c>
      <c r="I6" s="4">
        <f t="shared" si="2"/>
        <v>20.897959183673482</v>
      </c>
      <c r="J6" s="4">
        <f t="shared" si="3"/>
        <v>545.55612244897975</v>
      </c>
      <c r="K6" s="4">
        <f t="shared" si="4"/>
        <v>-106.77551020408168</v>
      </c>
      <c r="L6" s="5"/>
      <c r="M6" s="5"/>
      <c r="N6" s="5"/>
      <c r="O6" s="5"/>
    </row>
    <row r="7" spans="1:15" x14ac:dyDescent="0.25">
      <c r="A7" s="4">
        <f t="shared" si="5"/>
        <v>6</v>
      </c>
      <c r="B7" s="4">
        <v>31</v>
      </c>
      <c r="C7" s="4">
        <v>94</v>
      </c>
      <c r="E7" s="5"/>
      <c r="F7" s="5"/>
      <c r="G7" s="12">
        <f t="shared" si="0"/>
        <v>6.428571428571427</v>
      </c>
      <c r="H7" s="12">
        <f t="shared" si="1"/>
        <v>-16.642857142857139</v>
      </c>
      <c r="I7" s="4">
        <f t="shared" si="2"/>
        <v>41.326530612244881</v>
      </c>
      <c r="J7" s="4">
        <f t="shared" si="3"/>
        <v>276.98469387755091</v>
      </c>
      <c r="K7" s="4">
        <f t="shared" si="4"/>
        <v>-106.98979591836729</v>
      </c>
      <c r="L7" s="5"/>
      <c r="M7" s="5"/>
      <c r="N7" s="5"/>
      <c r="O7" s="5"/>
    </row>
    <row r="8" spans="1:15" x14ac:dyDescent="0.25">
      <c r="A8" s="4">
        <f t="shared" si="5"/>
        <v>7</v>
      </c>
      <c r="B8" s="4">
        <v>26</v>
      </c>
      <c r="C8" s="4">
        <v>105</v>
      </c>
      <c r="E8" s="5"/>
      <c r="F8" s="5"/>
      <c r="G8" s="12">
        <f t="shared" si="0"/>
        <v>1.428571428571427</v>
      </c>
      <c r="H8" s="12">
        <f t="shared" si="1"/>
        <v>-5.6428571428571388</v>
      </c>
      <c r="I8" s="4">
        <f t="shared" si="2"/>
        <v>2.0408163265306078</v>
      </c>
      <c r="J8" s="4">
        <f t="shared" si="3"/>
        <v>31.841836734693832</v>
      </c>
      <c r="K8" s="4">
        <f t="shared" si="4"/>
        <v>-8.0612244897959044</v>
      </c>
      <c r="L8" s="5"/>
      <c r="M8" s="5"/>
      <c r="N8" s="5"/>
      <c r="O8" s="5"/>
    </row>
    <row r="9" spans="1:15" x14ac:dyDescent="0.25">
      <c r="A9" s="4">
        <f t="shared" si="5"/>
        <v>8</v>
      </c>
      <c r="B9" s="4">
        <v>22</v>
      </c>
      <c r="C9" s="4">
        <v>103</v>
      </c>
      <c r="E9" s="5"/>
      <c r="F9" s="5"/>
      <c r="G9" s="12">
        <f t="shared" si="0"/>
        <v>-2.571428571428573</v>
      </c>
      <c r="H9" s="12">
        <f t="shared" si="1"/>
        <v>-7.6428571428571388</v>
      </c>
      <c r="I9" s="4">
        <f t="shared" si="2"/>
        <v>6.6122448979591919</v>
      </c>
      <c r="J9" s="4">
        <f t="shared" si="3"/>
        <v>58.413265306122383</v>
      </c>
      <c r="K9" s="4">
        <f t="shared" si="4"/>
        <v>19.653061224489797</v>
      </c>
      <c r="L9" s="5"/>
      <c r="M9" s="5"/>
      <c r="N9" s="5"/>
      <c r="O9" s="5"/>
    </row>
    <row r="10" spans="1:15" x14ac:dyDescent="0.25">
      <c r="A10" s="4">
        <f t="shared" si="5"/>
        <v>9</v>
      </c>
      <c r="B10" s="4">
        <v>20</v>
      </c>
      <c r="C10" s="4">
        <v>111</v>
      </c>
      <c r="E10" s="5"/>
      <c r="F10" s="5"/>
      <c r="G10" s="12">
        <f t="shared" si="0"/>
        <v>-4.571428571428573</v>
      </c>
      <c r="H10" s="12">
        <f t="shared" si="1"/>
        <v>0.3571428571428612</v>
      </c>
      <c r="I10" s="4">
        <f t="shared" si="2"/>
        <v>20.897959183673482</v>
      </c>
      <c r="J10" s="4">
        <f t="shared" si="3"/>
        <v>0.12755102040816615</v>
      </c>
      <c r="K10" s="4">
        <f t="shared" si="4"/>
        <v>-1.6326530612245089</v>
      </c>
      <c r="L10" s="5"/>
      <c r="M10" s="5"/>
      <c r="N10" s="5"/>
      <c r="O10" s="5"/>
    </row>
    <row r="11" spans="1:15" x14ac:dyDescent="0.25">
      <c r="A11" s="4">
        <f t="shared" si="5"/>
        <v>10</v>
      </c>
      <c r="B11" s="4">
        <v>18</v>
      </c>
      <c r="C11" s="4">
        <v>124</v>
      </c>
      <c r="E11" s="5"/>
      <c r="F11" s="5"/>
      <c r="G11" s="12">
        <f t="shared" si="0"/>
        <v>-6.571428571428573</v>
      </c>
      <c r="H11" s="12">
        <f t="shared" si="1"/>
        <v>13.357142857142861</v>
      </c>
      <c r="I11" s="4">
        <f t="shared" si="2"/>
        <v>43.183673469387777</v>
      </c>
      <c r="J11" s="4">
        <f t="shared" si="3"/>
        <v>178.41326530612255</v>
      </c>
      <c r="K11" s="4">
        <f t="shared" si="4"/>
        <v>-87.775510204081684</v>
      </c>
      <c r="L11" s="5"/>
      <c r="M11" s="5"/>
      <c r="N11" s="5"/>
      <c r="O11" s="5"/>
    </row>
    <row r="12" spans="1:15" x14ac:dyDescent="0.25">
      <c r="A12" s="4">
        <f>A11+1</f>
        <v>11</v>
      </c>
      <c r="B12" s="4">
        <v>30</v>
      </c>
      <c r="C12" s="4">
        <v>122</v>
      </c>
      <c r="E12" s="5"/>
      <c r="F12" s="5"/>
      <c r="G12" s="12">
        <f t="shared" si="0"/>
        <v>5.428571428571427</v>
      </c>
      <c r="H12" s="12">
        <f t="shared" si="1"/>
        <v>11.357142857142861</v>
      </c>
      <c r="I12" s="4">
        <f t="shared" si="2"/>
        <v>29.469387755102023</v>
      </c>
      <c r="J12" s="4">
        <f t="shared" si="3"/>
        <v>128.98469387755111</v>
      </c>
      <c r="K12" s="4">
        <f t="shared" si="4"/>
        <v>61.653061224489804</v>
      </c>
      <c r="L12" s="5"/>
      <c r="M12" s="5"/>
      <c r="N12" s="5"/>
      <c r="O12" s="5"/>
    </row>
    <row r="13" spans="1:15" x14ac:dyDescent="0.25">
      <c r="A13" s="4">
        <f t="shared" si="5"/>
        <v>12</v>
      </c>
      <c r="B13" s="4">
        <v>29</v>
      </c>
      <c r="C13" s="4">
        <v>109</v>
      </c>
      <c r="E13" s="5"/>
      <c r="F13" s="5"/>
      <c r="G13" s="12">
        <f t="shared" si="0"/>
        <v>4.428571428571427</v>
      </c>
      <c r="H13" s="12">
        <f t="shared" si="1"/>
        <v>-1.6428571428571388</v>
      </c>
      <c r="I13" s="4">
        <f t="shared" si="2"/>
        <v>19.612244897959169</v>
      </c>
      <c r="J13" s="4">
        <f t="shared" si="3"/>
        <v>2.6989795918367214</v>
      </c>
      <c r="K13" s="4">
        <f t="shared" si="4"/>
        <v>-7.2755102040816118</v>
      </c>
      <c r="L13" s="5"/>
      <c r="M13" s="5"/>
      <c r="N13" s="5"/>
      <c r="O13" s="5"/>
    </row>
    <row r="14" spans="1:15" x14ac:dyDescent="0.25">
      <c r="A14" s="4">
        <f t="shared" si="5"/>
        <v>13</v>
      </c>
      <c r="B14" s="4">
        <v>24</v>
      </c>
      <c r="C14" s="4">
        <v>110</v>
      </c>
      <c r="E14" s="5"/>
      <c r="F14" s="5"/>
      <c r="G14" s="12">
        <f t="shared" si="0"/>
        <v>-0.57142857142857295</v>
      </c>
      <c r="H14" s="12">
        <f t="shared" si="1"/>
        <v>-0.6428571428571388</v>
      </c>
      <c r="I14" s="4">
        <f t="shared" si="2"/>
        <v>0.32653061224489971</v>
      </c>
      <c r="J14" s="4">
        <f t="shared" si="3"/>
        <v>0.41326530612244378</v>
      </c>
      <c r="K14" s="4">
        <f t="shared" si="4"/>
        <v>0.36734693877550884</v>
      </c>
      <c r="L14" s="5"/>
      <c r="M14" s="5"/>
      <c r="N14" s="5"/>
      <c r="O14" s="5"/>
    </row>
    <row r="15" spans="1:15" x14ac:dyDescent="0.25">
      <c r="A15" s="4">
        <f t="shared" si="5"/>
        <v>14</v>
      </c>
      <c r="B15" s="4">
        <v>26</v>
      </c>
      <c r="C15" s="4">
        <v>86</v>
      </c>
      <c r="E15" s="5"/>
      <c r="F15" s="5"/>
      <c r="G15" s="12">
        <f t="shared" si="0"/>
        <v>1.428571428571427</v>
      </c>
      <c r="H15" s="12">
        <f t="shared" si="1"/>
        <v>-24.642857142857139</v>
      </c>
      <c r="I15" s="4">
        <f t="shared" si="2"/>
        <v>2.0408163265306078</v>
      </c>
      <c r="J15" s="4">
        <f t="shared" si="3"/>
        <v>607.27040816326507</v>
      </c>
      <c r="K15" s="4">
        <f t="shared" si="4"/>
        <v>-35.204081632653015</v>
      </c>
      <c r="L15" s="5"/>
      <c r="M15" s="5"/>
      <c r="N15" s="5"/>
      <c r="O15" s="5"/>
    </row>
    <row r="17" spans="8:9" x14ac:dyDescent="0.25">
      <c r="H17" s="34"/>
      <c r="I17" s="33"/>
    </row>
    <row r="18" spans="8:9" x14ac:dyDescent="0.25">
      <c r="H18" s="34"/>
      <c r="I18" s="21"/>
    </row>
    <row r="19" spans="8:9" x14ac:dyDescent="0.25">
      <c r="H19" s="34"/>
      <c r="I1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H13" sqref="H13"/>
    </sheetView>
  </sheetViews>
  <sheetFormatPr defaultRowHeight="15" x14ac:dyDescent="0.25"/>
  <cols>
    <col min="2" max="2" width="20.140625" customWidth="1"/>
    <col min="3" max="3" width="20.28515625" customWidth="1"/>
    <col min="9" max="9" width="10.42578125" customWidth="1"/>
    <col min="11" max="11" width="13.28515625" customWidth="1"/>
    <col min="12" max="12" width="13.140625" customWidth="1"/>
    <col min="13" max="13" width="11.28515625" customWidth="1"/>
  </cols>
  <sheetData>
    <row r="1" spans="1:15" ht="60" x14ac:dyDescent="0.25">
      <c r="A1" s="26" t="s">
        <v>1</v>
      </c>
      <c r="B1" s="26" t="s">
        <v>45</v>
      </c>
      <c r="C1" s="26" t="s">
        <v>46</v>
      </c>
      <c r="E1" s="14" t="s">
        <v>32</v>
      </c>
      <c r="F1" s="14" t="s">
        <v>33</v>
      </c>
      <c r="G1" s="14" t="s">
        <v>34</v>
      </c>
      <c r="H1" s="14" t="s">
        <v>35</v>
      </c>
      <c r="I1" s="14" t="s">
        <v>36</v>
      </c>
      <c r="J1" s="14" t="s">
        <v>37</v>
      </c>
      <c r="K1" s="14" t="s">
        <v>38</v>
      </c>
      <c r="L1" s="14" t="s">
        <v>39</v>
      </c>
      <c r="M1" s="14" t="s">
        <v>40</v>
      </c>
      <c r="N1" s="14" t="s">
        <v>41</v>
      </c>
      <c r="O1" s="15" t="s">
        <v>4</v>
      </c>
    </row>
    <row r="2" spans="1:15" x14ac:dyDescent="0.25">
      <c r="A2" s="4">
        <v>1</v>
      </c>
      <c r="B2" s="4">
        <v>500</v>
      </c>
      <c r="C2" s="4">
        <v>5.4</v>
      </c>
      <c r="E2" s="4">
        <f>SUM(B2:B10)/9</f>
        <v>1298.3333333333333</v>
      </c>
      <c r="F2" s="4">
        <f>SUM(C2:C10)/9</f>
        <v>5.4888888888888889</v>
      </c>
      <c r="G2" s="4">
        <f>B2-$E$2</f>
        <v>-798.33333333333326</v>
      </c>
      <c r="H2" s="4">
        <f>C2-$F$2</f>
        <v>-8.8888888888888573E-2</v>
      </c>
      <c r="I2" s="4">
        <f>(B2-$E$2)^2</f>
        <v>637336.11111111101</v>
      </c>
      <c r="J2" s="4">
        <f>(C2-$F$2)^2</f>
        <v>7.9012345679011792E-3</v>
      </c>
      <c r="K2" s="4">
        <f>G2*H2</f>
        <v>70.962962962962706</v>
      </c>
      <c r="L2" s="4">
        <f>SUM(K2:K10)</f>
        <v>-37342.666666666664</v>
      </c>
      <c r="M2" s="4">
        <f>SUM(I2:I10)</f>
        <v>25370400</v>
      </c>
      <c r="N2" s="4">
        <f>SUM(J2:J10)</f>
        <v>128.06888888888889</v>
      </c>
      <c r="O2" s="4">
        <f>L2/SQRT(M2*N2)</f>
        <v>-0.6551184791652499</v>
      </c>
    </row>
    <row r="3" spans="1:15" x14ac:dyDescent="0.25">
      <c r="A3" s="4">
        <f>A2+1</f>
        <v>2</v>
      </c>
      <c r="B3" s="4">
        <v>790</v>
      </c>
      <c r="C3" s="4">
        <v>4.2</v>
      </c>
      <c r="E3" s="5"/>
      <c r="F3" s="5"/>
      <c r="G3" s="4">
        <f t="shared" ref="G3:G10" si="0">B3-$E$2</f>
        <v>-508.33333333333326</v>
      </c>
      <c r="H3" s="4">
        <f t="shared" ref="H3:H10" si="1">C3-$F$2</f>
        <v>-1.2888888888888888</v>
      </c>
      <c r="I3" s="4">
        <f t="shared" ref="I3:I10" si="2">(B3-$E$2)^2</f>
        <v>258402.77777777769</v>
      </c>
      <c r="J3" s="4">
        <f t="shared" ref="J3:J10" si="3">(C3-$F$2)^2</f>
        <v>1.6612345679012341</v>
      </c>
      <c r="K3" s="4">
        <f t="shared" ref="K3:K10" si="4">G3*H3</f>
        <v>655.18518518518499</v>
      </c>
      <c r="L3" s="5"/>
      <c r="M3" s="5"/>
      <c r="N3" s="5"/>
      <c r="O3" s="5"/>
    </row>
    <row r="4" spans="1:15" x14ac:dyDescent="0.25">
      <c r="A4" s="4">
        <f t="shared" ref="A4:A9" si="5">A3+1</f>
        <v>3</v>
      </c>
      <c r="B4" s="4">
        <v>870</v>
      </c>
      <c r="C4" s="4">
        <v>4</v>
      </c>
      <c r="E4" s="5"/>
      <c r="F4" s="5"/>
      <c r="G4" s="4">
        <f t="shared" si="0"/>
        <v>-428.33333333333326</v>
      </c>
      <c r="H4" s="4">
        <f t="shared" si="1"/>
        <v>-1.4888888888888889</v>
      </c>
      <c r="I4" s="4">
        <f t="shared" si="2"/>
        <v>183469.44444444438</v>
      </c>
      <c r="J4" s="4">
        <f t="shared" si="3"/>
        <v>2.2167901234567902</v>
      </c>
      <c r="K4" s="4">
        <f t="shared" si="4"/>
        <v>637.74074074074065</v>
      </c>
      <c r="L4" s="5"/>
      <c r="M4" s="5"/>
      <c r="N4" s="5"/>
      <c r="O4" s="5"/>
    </row>
    <row r="5" spans="1:15" x14ac:dyDescent="0.25">
      <c r="A5" s="4">
        <f t="shared" si="5"/>
        <v>4</v>
      </c>
      <c r="B5" s="4">
        <v>1500</v>
      </c>
      <c r="C5" s="4">
        <v>3.4</v>
      </c>
      <c r="E5" s="5"/>
      <c r="F5" s="5"/>
      <c r="G5" s="4">
        <f t="shared" si="0"/>
        <v>201.66666666666674</v>
      </c>
      <c r="H5" s="4">
        <f t="shared" si="1"/>
        <v>-2.088888888888889</v>
      </c>
      <c r="I5" s="4">
        <f t="shared" si="2"/>
        <v>40669.444444444474</v>
      </c>
      <c r="J5" s="4">
        <f t="shared" si="3"/>
        <v>4.3634567901234576</v>
      </c>
      <c r="K5" s="4">
        <f t="shared" si="4"/>
        <v>-421.25925925925947</v>
      </c>
      <c r="L5" s="5"/>
      <c r="M5" s="5"/>
      <c r="N5" s="5"/>
      <c r="O5" s="5"/>
    </row>
    <row r="6" spans="1:15" x14ac:dyDescent="0.25">
      <c r="A6" s="4">
        <f t="shared" si="5"/>
        <v>5</v>
      </c>
      <c r="B6" s="4">
        <v>2300</v>
      </c>
      <c r="C6" s="4">
        <v>2.5</v>
      </c>
      <c r="E6" s="5"/>
      <c r="F6" s="5"/>
      <c r="G6" s="4">
        <f t="shared" si="0"/>
        <v>1001.6666666666667</v>
      </c>
      <c r="H6" s="4">
        <f t="shared" si="1"/>
        <v>-2.9888888888888889</v>
      </c>
      <c r="I6" s="4">
        <f t="shared" si="2"/>
        <v>1003336.1111111112</v>
      </c>
      <c r="J6" s="4">
        <f t="shared" si="3"/>
        <v>8.9334567901234578</v>
      </c>
      <c r="K6" s="4">
        <f t="shared" si="4"/>
        <v>-2993.8703703703704</v>
      </c>
      <c r="L6" s="5"/>
      <c r="M6" s="5"/>
      <c r="N6" s="5"/>
      <c r="O6" s="5"/>
    </row>
    <row r="7" spans="1:15" x14ac:dyDescent="0.25">
      <c r="A7" s="4">
        <f t="shared" si="5"/>
        <v>6</v>
      </c>
      <c r="B7" s="4">
        <v>5600</v>
      </c>
      <c r="C7" s="4">
        <v>1</v>
      </c>
      <c r="E7" s="5"/>
      <c r="F7" s="5"/>
      <c r="G7" s="4">
        <f t="shared" si="0"/>
        <v>4301.666666666667</v>
      </c>
      <c r="H7" s="4">
        <f t="shared" si="1"/>
        <v>-4.4888888888888889</v>
      </c>
      <c r="I7" s="4">
        <f t="shared" si="2"/>
        <v>18504336.111111112</v>
      </c>
      <c r="J7" s="4">
        <f t="shared" si="3"/>
        <v>20.150123456790123</v>
      </c>
      <c r="K7" s="4">
        <f t="shared" si="4"/>
        <v>-19309.703703703704</v>
      </c>
      <c r="L7" s="5"/>
      <c r="M7" s="5"/>
      <c r="N7" s="5"/>
      <c r="O7" s="5"/>
    </row>
    <row r="8" spans="1:15" x14ac:dyDescent="0.25">
      <c r="A8" s="4">
        <f t="shared" si="5"/>
        <v>7</v>
      </c>
      <c r="B8" s="4">
        <v>100</v>
      </c>
      <c r="C8" s="4">
        <v>6.1</v>
      </c>
      <c r="E8" s="5"/>
      <c r="F8" s="5"/>
      <c r="G8" s="4">
        <f t="shared" si="0"/>
        <v>-1198.3333333333333</v>
      </c>
      <c r="H8" s="4">
        <f t="shared" si="1"/>
        <v>0.61111111111111072</v>
      </c>
      <c r="I8" s="4">
        <f t="shared" si="2"/>
        <v>1436002.7777777775</v>
      </c>
      <c r="J8" s="4">
        <f t="shared" si="3"/>
        <v>0.37345679012345628</v>
      </c>
      <c r="K8" s="4">
        <f t="shared" si="4"/>
        <v>-732.31481481481433</v>
      </c>
      <c r="L8" s="5"/>
      <c r="M8" s="5"/>
      <c r="N8" s="5"/>
      <c r="O8" s="5"/>
    </row>
    <row r="9" spans="1:15" x14ac:dyDescent="0.25">
      <c r="A9" s="4">
        <f t="shared" si="5"/>
        <v>8</v>
      </c>
      <c r="B9" s="4">
        <v>20</v>
      </c>
      <c r="C9" s="4">
        <v>8.1999999999999993</v>
      </c>
      <c r="E9" s="5"/>
      <c r="F9" s="5"/>
      <c r="G9" s="4">
        <f t="shared" si="0"/>
        <v>-1278.3333333333333</v>
      </c>
      <c r="H9" s="4">
        <f t="shared" si="1"/>
        <v>2.7111111111111104</v>
      </c>
      <c r="I9" s="4">
        <f t="shared" si="2"/>
        <v>1634136.111111111</v>
      </c>
      <c r="J9" s="4">
        <f t="shared" si="3"/>
        <v>7.3501234567901195</v>
      </c>
      <c r="K9" s="4">
        <f t="shared" si="4"/>
        <v>-3465.7037037037026</v>
      </c>
      <c r="L9" s="5"/>
      <c r="M9" s="5"/>
      <c r="N9" s="5"/>
      <c r="O9" s="5"/>
    </row>
    <row r="10" spans="1:15" x14ac:dyDescent="0.25">
      <c r="A10" s="4">
        <f>A9+1</f>
        <v>9</v>
      </c>
      <c r="B10" s="4">
        <v>5</v>
      </c>
      <c r="C10" s="4">
        <v>14.6</v>
      </c>
      <c r="E10" s="5"/>
      <c r="F10" s="5"/>
      <c r="G10" s="4">
        <f t="shared" si="0"/>
        <v>-1293.3333333333333</v>
      </c>
      <c r="H10" s="4">
        <f t="shared" si="1"/>
        <v>9.1111111111111107</v>
      </c>
      <c r="I10" s="4">
        <f t="shared" si="2"/>
        <v>1672711.111111111</v>
      </c>
      <c r="J10" s="4">
        <f t="shared" si="3"/>
        <v>83.012345679012341</v>
      </c>
      <c r="K10" s="4">
        <f t="shared" si="4"/>
        <v>-11783.703703703703</v>
      </c>
      <c r="L10" s="5"/>
      <c r="M10" s="5"/>
      <c r="N10" s="5"/>
      <c r="O10" s="5"/>
    </row>
    <row r="15" spans="1:15" x14ac:dyDescent="0.25">
      <c r="F15" s="34"/>
      <c r="G15" s="20"/>
    </row>
    <row r="16" spans="1:15" x14ac:dyDescent="0.25">
      <c r="F16" s="34"/>
      <c r="G16" s="20"/>
    </row>
    <row r="17" spans="6:7" x14ac:dyDescent="0.25">
      <c r="F17" s="34"/>
      <c r="G17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 2</vt:lpstr>
      <vt:lpstr>Задание 3.1</vt:lpstr>
      <vt:lpstr>Задание 3.2</vt:lpstr>
      <vt:lpstr>Задание 4.1</vt:lpstr>
      <vt:lpstr>Задание 4.2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2021-03-27T08:02:47Z</dcterms:modified>
</cp:coreProperties>
</file>