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J23" i="1" l="1"/>
  <c r="J24" i="1"/>
  <c r="J22" i="1"/>
  <c r="G26" i="1"/>
  <c r="G25" i="1"/>
  <c r="G24" i="1"/>
  <c r="G23" i="1"/>
  <c r="G22" i="1"/>
  <c r="D26" i="1"/>
  <c r="P19" i="1"/>
  <c r="D22" i="1" s="1"/>
  <c r="D25" i="1"/>
  <c r="D24" i="1"/>
  <c r="D23" i="1"/>
  <c r="K20" i="1"/>
  <c r="L20" i="1"/>
  <c r="M20" i="1"/>
  <c r="N20" i="1"/>
  <c r="O20" i="1"/>
  <c r="J20" i="1"/>
  <c r="P16" i="1"/>
  <c r="P17" i="1"/>
  <c r="P18" i="1"/>
  <c r="P15" i="1"/>
  <c r="J16" i="1"/>
  <c r="K16" i="1"/>
  <c r="L16" i="1"/>
  <c r="M16" i="1"/>
  <c r="N16" i="1"/>
  <c r="O16" i="1"/>
  <c r="J17" i="1"/>
  <c r="K17" i="1"/>
  <c r="L17" i="1"/>
  <c r="M17" i="1"/>
  <c r="N17" i="1"/>
  <c r="O17" i="1"/>
  <c r="J18" i="1"/>
  <c r="K18" i="1"/>
  <c r="L18" i="1"/>
  <c r="M18" i="1"/>
  <c r="N18" i="1"/>
  <c r="O18" i="1"/>
  <c r="K15" i="1"/>
  <c r="L15" i="1"/>
  <c r="M15" i="1"/>
  <c r="N15" i="1"/>
  <c r="O15" i="1"/>
  <c r="J15" i="1"/>
  <c r="I19" i="1"/>
  <c r="I16" i="1"/>
  <c r="I17" i="1"/>
  <c r="I18" i="1"/>
  <c r="I15" i="1"/>
  <c r="H17" i="1"/>
  <c r="G17" i="1"/>
  <c r="H15" i="1"/>
  <c r="G15" i="1"/>
  <c r="F19" i="1"/>
</calcChain>
</file>

<file path=xl/sharedStrings.xml><?xml version="1.0" encoding="utf-8"?>
<sst xmlns="http://schemas.openxmlformats.org/spreadsheetml/2006/main" count="37" uniqueCount="37">
  <si>
    <t>Результаты исследований склонности к алкоголзму (A) и наркомании (B)</t>
  </si>
  <si>
    <t>N группы</t>
  </si>
  <si>
    <t>Сочетания уровней A и B</t>
  </si>
  <si>
    <t>1 коллектив</t>
  </si>
  <si>
    <t>2 коллектив</t>
  </si>
  <si>
    <t>3 коллектив</t>
  </si>
  <si>
    <t>4 коллектив</t>
  </si>
  <si>
    <t>5 коллектив</t>
  </si>
  <si>
    <t>6 коллектив</t>
  </si>
  <si>
    <r>
      <t>Число уровней в группах x</t>
    </r>
    <r>
      <rPr>
        <b/>
        <vertAlign val="subscript"/>
        <sz val="12"/>
        <color theme="1"/>
        <rFont val="Times New Roman"/>
        <family val="1"/>
        <charset val="204"/>
      </rPr>
      <t>ijm</t>
    </r>
    <r>
      <rPr>
        <b/>
        <sz val="12"/>
        <color theme="1"/>
        <rFont val="Times New Roman"/>
        <family val="1"/>
        <charset val="204"/>
      </rPr>
      <t>, m= 1, 2, …, n</t>
    </r>
  </si>
  <si>
    <t>Вспомогательная таблица для вычисления суммы квадратов</t>
  </si>
  <si>
    <t>N</t>
  </si>
  <si>
    <t>A             B</t>
  </si>
  <si>
    <t>Cij</t>
  </si>
  <si>
    <t>Ci</t>
  </si>
  <si>
    <t>Cj</t>
  </si>
  <si>
    <r>
      <t>C</t>
    </r>
    <r>
      <rPr>
        <b/>
        <vertAlign val="superscript"/>
        <sz val="12"/>
        <color theme="1"/>
        <rFont val="Times New Roman"/>
        <family val="1"/>
        <charset val="204"/>
      </rPr>
      <t>2</t>
    </r>
    <r>
      <rPr>
        <b/>
        <sz val="12"/>
        <color theme="1"/>
        <rFont val="Times New Roman"/>
        <family val="1"/>
        <charset val="204"/>
      </rPr>
      <t>ij</t>
    </r>
  </si>
  <si>
    <r>
      <t>x</t>
    </r>
    <r>
      <rPr>
        <b/>
        <vertAlign val="superscript"/>
        <sz val="12"/>
        <color theme="1"/>
        <rFont val="Times New Roman"/>
        <family val="1"/>
        <charset val="204"/>
      </rPr>
      <t>2</t>
    </r>
    <r>
      <rPr>
        <b/>
        <vertAlign val="subscript"/>
        <sz val="12"/>
        <color theme="1"/>
        <rFont val="Times New Roman"/>
        <family val="1"/>
        <charset val="204"/>
      </rPr>
      <t>ijm</t>
    </r>
  </si>
  <si>
    <r>
      <t>∑x</t>
    </r>
    <r>
      <rPr>
        <b/>
        <vertAlign val="superscript"/>
        <sz val="12"/>
        <color theme="1"/>
        <rFont val="Times New Roman"/>
        <family val="1"/>
        <charset val="204"/>
      </rPr>
      <t>2</t>
    </r>
    <r>
      <rPr>
        <b/>
        <vertAlign val="subscript"/>
        <sz val="12"/>
        <color theme="1"/>
        <rFont val="Times New Roman"/>
        <family val="1"/>
        <charset val="204"/>
      </rPr>
      <t>ijm</t>
    </r>
  </si>
  <si>
    <t>∑</t>
  </si>
  <si>
    <t>проверка</t>
  </si>
  <si>
    <t>SS</t>
  </si>
  <si>
    <t>SSa</t>
  </si>
  <si>
    <t>SSb</t>
  </si>
  <si>
    <t>SSab</t>
  </si>
  <si>
    <t>SSe</t>
  </si>
  <si>
    <r>
      <t>S</t>
    </r>
    <r>
      <rPr>
        <b/>
        <vertAlign val="superscript"/>
        <sz val="12"/>
        <color theme="1"/>
        <rFont val="Times New Roman"/>
        <family val="1"/>
        <charset val="204"/>
      </rPr>
      <t>2</t>
    </r>
  </si>
  <si>
    <r>
      <t>Sa</t>
    </r>
    <r>
      <rPr>
        <b/>
        <vertAlign val="superscript"/>
        <sz val="12"/>
        <color theme="1"/>
        <rFont val="Times New Roman"/>
        <family val="1"/>
        <charset val="204"/>
      </rPr>
      <t>2</t>
    </r>
  </si>
  <si>
    <r>
      <t>Sb</t>
    </r>
    <r>
      <rPr>
        <b/>
        <vertAlign val="superscript"/>
        <sz val="12"/>
        <color theme="1"/>
        <rFont val="Times New Roman"/>
        <family val="1"/>
        <charset val="204"/>
      </rPr>
      <t>2</t>
    </r>
  </si>
  <si>
    <r>
      <t>Sab</t>
    </r>
    <r>
      <rPr>
        <b/>
        <vertAlign val="superscript"/>
        <sz val="12"/>
        <color theme="1"/>
        <rFont val="Times New Roman"/>
        <family val="1"/>
        <charset val="204"/>
      </rPr>
      <t>2</t>
    </r>
  </si>
  <si>
    <r>
      <t>Se</t>
    </r>
    <r>
      <rPr>
        <b/>
        <vertAlign val="superscript"/>
        <sz val="12"/>
        <color theme="1"/>
        <rFont val="Times New Roman"/>
        <family val="1"/>
        <charset val="204"/>
      </rPr>
      <t>2</t>
    </r>
  </si>
  <si>
    <t>Fa расч</t>
  </si>
  <si>
    <t>Fb расч</t>
  </si>
  <si>
    <t>Fab расч</t>
  </si>
  <si>
    <t>Т.к. Fa расч. =12,3 &gt; Fкр = 3,8, то гипотеза отклоняется</t>
  </si>
  <si>
    <t>Т.к. Fb расч. =8,33 &gt; Fкр = 3,8, то гипотеза отклоняется</t>
  </si>
  <si>
    <t>Т.к. Fab расч. =0,34&lt; Fкр = 3,8, то гипотеза принимается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</si>
</sst>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vertAlign val="subscript"/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2"/>
      <color theme="1"/>
      <name val="Calibri"/>
      <family val="2"/>
      <charset val="204"/>
    </font>
    <font>
      <b/>
      <vertAlign val="superscript"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69" fontId="1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504825</xdr:colOff>
      <xdr:row>14</xdr:row>
      <xdr:rowOff>195262</xdr:rowOff>
    </xdr:from>
    <xdr:ext cx="65" cy="172227"/>
    <xdr:sp macro="" textlink="">
      <xdr:nvSpPr>
        <xdr:cNvPr id="2" name="TextBox 1"/>
        <xdr:cNvSpPr txBox="1"/>
      </xdr:nvSpPr>
      <xdr:spPr>
        <a:xfrm>
          <a:off x="5943600" y="35099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8</xdr:col>
      <xdr:colOff>504825</xdr:colOff>
      <xdr:row>15</xdr:row>
      <xdr:rowOff>195262</xdr:rowOff>
    </xdr:from>
    <xdr:ext cx="65" cy="172227"/>
    <xdr:sp macro="" textlink="">
      <xdr:nvSpPr>
        <xdr:cNvPr id="3" name="TextBox 2"/>
        <xdr:cNvSpPr txBox="1"/>
      </xdr:nvSpPr>
      <xdr:spPr>
        <a:xfrm>
          <a:off x="5943600" y="35099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8</xdr:col>
      <xdr:colOff>504825</xdr:colOff>
      <xdr:row>16</xdr:row>
      <xdr:rowOff>195262</xdr:rowOff>
    </xdr:from>
    <xdr:ext cx="65" cy="172227"/>
    <xdr:sp macro="" textlink="">
      <xdr:nvSpPr>
        <xdr:cNvPr id="4" name="TextBox 3"/>
        <xdr:cNvSpPr txBox="1"/>
      </xdr:nvSpPr>
      <xdr:spPr>
        <a:xfrm>
          <a:off x="5943600" y="35099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8</xdr:col>
      <xdr:colOff>504825</xdr:colOff>
      <xdr:row>17</xdr:row>
      <xdr:rowOff>195262</xdr:rowOff>
    </xdr:from>
    <xdr:ext cx="65" cy="172227"/>
    <xdr:sp macro="" textlink="">
      <xdr:nvSpPr>
        <xdr:cNvPr id="5" name="TextBox 4"/>
        <xdr:cNvSpPr txBox="1"/>
      </xdr:nvSpPr>
      <xdr:spPr>
        <a:xfrm>
          <a:off x="5943600" y="35099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6"/>
  <sheetViews>
    <sheetView tabSelected="1" topLeftCell="A10" workbookViewId="0">
      <selection activeCell="K25" sqref="K25"/>
    </sheetView>
  </sheetViews>
  <sheetFormatPr defaultRowHeight="15.75" x14ac:dyDescent="0.25"/>
  <cols>
    <col min="1" max="3" width="9.140625" style="1"/>
    <col min="4" max="4" width="8.85546875" style="1" customWidth="1"/>
    <col min="5" max="5" width="9.140625" style="1"/>
    <col min="6" max="6" width="11.85546875" style="1" customWidth="1"/>
    <col min="7" max="8" width="12.140625" style="1" customWidth="1"/>
    <col min="9" max="9" width="12.5703125" style="1" customWidth="1"/>
    <col min="10" max="10" width="13" style="1" customWidth="1"/>
    <col min="11" max="11" width="12.42578125" style="1" customWidth="1"/>
    <col min="12" max="16384" width="9.140625" style="1"/>
  </cols>
  <sheetData>
    <row r="2" spans="2:16" ht="15.75" customHeight="1" x14ac:dyDescent="0.25">
      <c r="B2" s="3"/>
      <c r="C2" s="8" t="s">
        <v>0</v>
      </c>
      <c r="D2" s="8"/>
      <c r="E2" s="8"/>
      <c r="F2" s="8"/>
      <c r="G2" s="8"/>
      <c r="H2" s="8"/>
      <c r="I2" s="8"/>
      <c r="J2" s="8"/>
      <c r="K2" s="8"/>
    </row>
    <row r="3" spans="2:16" ht="21.75" customHeight="1" x14ac:dyDescent="0.25">
      <c r="B3" s="3"/>
      <c r="C3" s="9"/>
      <c r="D3" s="9"/>
      <c r="E3" s="9"/>
      <c r="F3" s="9"/>
      <c r="G3" s="9"/>
      <c r="H3" s="9"/>
      <c r="I3" s="9"/>
      <c r="J3" s="9"/>
      <c r="K3" s="9"/>
    </row>
    <row r="4" spans="2:16" x14ac:dyDescent="0.25">
      <c r="C4" s="6" t="s">
        <v>1</v>
      </c>
      <c r="D4" s="6" t="s">
        <v>2</v>
      </c>
      <c r="E4" s="6"/>
      <c r="F4" s="6" t="s">
        <v>9</v>
      </c>
      <c r="G4" s="6"/>
      <c r="H4" s="6"/>
      <c r="I4" s="6"/>
      <c r="J4" s="6"/>
      <c r="K4" s="6"/>
    </row>
    <row r="5" spans="2:16" ht="47.25" customHeight="1" x14ac:dyDescent="0.25">
      <c r="C5" s="6"/>
      <c r="D5" s="6"/>
      <c r="E5" s="6"/>
      <c r="F5" s="7" t="s">
        <v>3</v>
      </c>
      <c r="G5" s="7" t="s">
        <v>4</v>
      </c>
      <c r="H5" s="7" t="s">
        <v>5</v>
      </c>
      <c r="I5" s="7" t="s">
        <v>6</v>
      </c>
      <c r="J5" s="7" t="s">
        <v>7</v>
      </c>
      <c r="K5" s="7" t="s">
        <v>8</v>
      </c>
    </row>
    <row r="6" spans="2:16" x14ac:dyDescent="0.25">
      <c r="C6" s="5">
        <v>1</v>
      </c>
      <c r="D6" s="5">
        <v>1</v>
      </c>
      <c r="E6" s="5">
        <v>1</v>
      </c>
      <c r="F6" s="5">
        <v>3</v>
      </c>
      <c r="G6" s="5">
        <v>5</v>
      </c>
      <c r="H6" s="5">
        <v>2</v>
      </c>
      <c r="I6" s="5">
        <v>4</v>
      </c>
      <c r="J6" s="5">
        <v>3</v>
      </c>
      <c r="K6" s="5">
        <v>1</v>
      </c>
    </row>
    <row r="7" spans="2:16" x14ac:dyDescent="0.25">
      <c r="C7" s="5">
        <v>2</v>
      </c>
      <c r="D7" s="5">
        <v>1</v>
      </c>
      <c r="E7" s="5">
        <v>2</v>
      </c>
      <c r="F7" s="5">
        <v>4</v>
      </c>
      <c r="G7" s="5">
        <v>6</v>
      </c>
      <c r="H7" s="5">
        <v>8</v>
      </c>
      <c r="I7" s="5">
        <v>7</v>
      </c>
      <c r="J7" s="5">
        <v>3</v>
      </c>
      <c r="K7" s="5">
        <v>2</v>
      </c>
    </row>
    <row r="8" spans="2:16" x14ac:dyDescent="0.25">
      <c r="C8" s="5">
        <v>3</v>
      </c>
      <c r="D8" s="5">
        <v>2</v>
      </c>
      <c r="E8" s="5">
        <v>1</v>
      </c>
      <c r="F8" s="5">
        <v>6</v>
      </c>
      <c r="G8" s="5">
        <v>5</v>
      </c>
      <c r="H8" s="5">
        <v>5</v>
      </c>
      <c r="I8" s="5">
        <v>7</v>
      </c>
      <c r="J8" s="5">
        <v>5</v>
      </c>
      <c r="K8" s="5">
        <v>5</v>
      </c>
    </row>
    <row r="9" spans="2:16" x14ac:dyDescent="0.25">
      <c r="C9" s="5">
        <v>4</v>
      </c>
      <c r="D9" s="5">
        <v>2</v>
      </c>
      <c r="E9" s="5">
        <v>2</v>
      </c>
      <c r="F9" s="5">
        <v>6</v>
      </c>
      <c r="G9" s="5">
        <v>8</v>
      </c>
      <c r="H9" s="5">
        <v>10</v>
      </c>
      <c r="I9" s="5">
        <v>8</v>
      </c>
      <c r="J9" s="5">
        <v>11</v>
      </c>
      <c r="K9" s="5">
        <v>8</v>
      </c>
    </row>
    <row r="11" spans="2:16" ht="15.75" customHeight="1" x14ac:dyDescent="0.25">
      <c r="C11" s="11" t="s">
        <v>10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</row>
    <row r="12" spans="2:16" ht="15.75" customHeight="1" x14ac:dyDescent="0.25"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</row>
    <row r="13" spans="2:16" ht="18.75" x14ac:dyDescent="0.25">
      <c r="C13" s="12" t="s">
        <v>11</v>
      </c>
      <c r="D13" s="12" t="s">
        <v>12</v>
      </c>
      <c r="E13" s="12"/>
      <c r="F13" s="12" t="s">
        <v>13</v>
      </c>
      <c r="G13" s="12" t="s">
        <v>14</v>
      </c>
      <c r="H13" s="12" t="s">
        <v>15</v>
      </c>
      <c r="I13" s="12" t="s">
        <v>16</v>
      </c>
      <c r="J13" s="12" t="s">
        <v>17</v>
      </c>
      <c r="K13" s="12"/>
      <c r="L13" s="12"/>
      <c r="M13" s="12"/>
      <c r="N13" s="12"/>
      <c r="O13" s="12"/>
      <c r="P13" s="12" t="s">
        <v>18</v>
      </c>
    </row>
    <row r="14" spans="2:16" x14ac:dyDescent="0.25">
      <c r="C14" s="12"/>
      <c r="D14" s="12"/>
      <c r="E14" s="12"/>
      <c r="F14" s="12"/>
      <c r="G14" s="12"/>
      <c r="H14" s="12"/>
      <c r="I14" s="12"/>
      <c r="J14" s="13">
        <v>1</v>
      </c>
      <c r="K14" s="13">
        <v>2</v>
      </c>
      <c r="L14" s="13">
        <v>3</v>
      </c>
      <c r="M14" s="13">
        <v>4</v>
      </c>
      <c r="N14" s="13">
        <v>5</v>
      </c>
      <c r="O14" s="13">
        <v>6</v>
      </c>
      <c r="P14" s="12"/>
    </row>
    <row r="15" spans="2:16" x14ac:dyDescent="0.25">
      <c r="C15" s="5">
        <v>1</v>
      </c>
      <c r="D15" s="5">
        <v>1</v>
      </c>
      <c r="E15" s="5">
        <v>1</v>
      </c>
      <c r="F15" s="5">
        <v>18</v>
      </c>
      <c r="G15" s="4">
        <f>SUM(F15:F16)</f>
        <v>48</v>
      </c>
      <c r="H15" s="14">
        <f>SUM(F15,F17)</f>
        <v>51</v>
      </c>
      <c r="I15" s="5">
        <f>F15*F15</f>
        <v>324</v>
      </c>
      <c r="J15" s="5">
        <f>F6*F6</f>
        <v>9</v>
      </c>
      <c r="K15" s="5">
        <f t="shared" ref="K15:O15" si="0">G6*G6</f>
        <v>25</v>
      </c>
      <c r="L15" s="5">
        <f t="shared" si="0"/>
        <v>4</v>
      </c>
      <c r="M15" s="5">
        <f t="shared" si="0"/>
        <v>16</v>
      </c>
      <c r="N15" s="5">
        <f t="shared" si="0"/>
        <v>9</v>
      </c>
      <c r="O15" s="5">
        <f t="shared" si="0"/>
        <v>1</v>
      </c>
      <c r="P15" s="5">
        <f>SUM(J15:O15)</f>
        <v>64</v>
      </c>
    </row>
    <row r="16" spans="2:16" x14ac:dyDescent="0.25">
      <c r="C16" s="5">
        <v>2</v>
      </c>
      <c r="D16" s="5">
        <v>1</v>
      </c>
      <c r="E16" s="5">
        <v>2</v>
      </c>
      <c r="F16" s="5">
        <v>30</v>
      </c>
      <c r="G16" s="4"/>
      <c r="H16" s="14"/>
      <c r="I16" s="5">
        <f t="shared" ref="I16:I18" si="1">F16*F16</f>
        <v>900</v>
      </c>
      <c r="J16" s="5">
        <f t="shared" ref="J16:J18" si="2">F7*F7</f>
        <v>16</v>
      </c>
      <c r="K16" s="5">
        <f t="shared" ref="K16:K18" si="3">G7*G7</f>
        <v>36</v>
      </c>
      <c r="L16" s="5">
        <f t="shared" ref="L16:L18" si="4">H7*H7</f>
        <v>64</v>
      </c>
      <c r="M16" s="5">
        <f t="shared" ref="M16:M18" si="5">I7*I7</f>
        <v>49</v>
      </c>
      <c r="N16" s="5">
        <f t="shared" ref="N16:N18" si="6">J7*J7</f>
        <v>9</v>
      </c>
      <c r="O16" s="5">
        <f t="shared" ref="O16:O18" si="7">K7*K7</f>
        <v>4</v>
      </c>
      <c r="P16" s="5">
        <f t="shared" ref="P16:P18" si="8">SUM(J16:O16)</f>
        <v>178</v>
      </c>
    </row>
    <row r="17" spans="3:16" x14ac:dyDescent="0.25">
      <c r="C17" s="5">
        <v>3</v>
      </c>
      <c r="D17" s="5">
        <v>2</v>
      </c>
      <c r="E17" s="5">
        <v>1</v>
      </c>
      <c r="F17" s="5">
        <v>33</v>
      </c>
      <c r="G17" s="14">
        <f xml:space="preserve"> SUM(F17:F18)</f>
        <v>84</v>
      </c>
      <c r="H17" s="14">
        <f>SUM(F16,F18)</f>
        <v>81</v>
      </c>
      <c r="I17" s="5">
        <f t="shared" si="1"/>
        <v>1089</v>
      </c>
      <c r="J17" s="5">
        <f t="shared" si="2"/>
        <v>36</v>
      </c>
      <c r="K17" s="5">
        <f t="shared" si="3"/>
        <v>25</v>
      </c>
      <c r="L17" s="5">
        <f t="shared" si="4"/>
        <v>25</v>
      </c>
      <c r="M17" s="5">
        <f t="shared" si="5"/>
        <v>49</v>
      </c>
      <c r="N17" s="5">
        <f t="shared" si="6"/>
        <v>25</v>
      </c>
      <c r="O17" s="5">
        <f t="shared" si="7"/>
        <v>25</v>
      </c>
      <c r="P17" s="5">
        <f t="shared" si="8"/>
        <v>185</v>
      </c>
    </row>
    <row r="18" spans="3:16" x14ac:dyDescent="0.25">
      <c r="C18" s="5">
        <v>4</v>
      </c>
      <c r="D18" s="5">
        <v>2</v>
      </c>
      <c r="E18" s="5">
        <v>2</v>
      </c>
      <c r="F18" s="5">
        <v>51</v>
      </c>
      <c r="G18" s="14"/>
      <c r="H18" s="14"/>
      <c r="I18" s="5">
        <f t="shared" si="1"/>
        <v>2601</v>
      </c>
      <c r="J18" s="5">
        <f t="shared" si="2"/>
        <v>36</v>
      </c>
      <c r="K18" s="5">
        <f t="shared" si="3"/>
        <v>64</v>
      </c>
      <c r="L18" s="5">
        <f t="shared" si="4"/>
        <v>100</v>
      </c>
      <c r="M18" s="5">
        <f t="shared" si="5"/>
        <v>64</v>
      </c>
      <c r="N18" s="5">
        <f t="shared" si="6"/>
        <v>121</v>
      </c>
      <c r="O18" s="5">
        <f t="shared" si="7"/>
        <v>64</v>
      </c>
      <c r="P18" s="5">
        <f t="shared" si="8"/>
        <v>449</v>
      </c>
    </row>
    <row r="19" spans="3:16" x14ac:dyDescent="0.25">
      <c r="C19" s="15" t="s">
        <v>19</v>
      </c>
      <c r="D19" s="15"/>
      <c r="E19" s="15"/>
      <c r="F19" s="14">
        <f>SUM(F15:F18)</f>
        <v>132</v>
      </c>
      <c r="G19" s="14"/>
      <c r="H19" s="14"/>
      <c r="I19" s="14">
        <f>SUM(I15:I18)</f>
        <v>4914</v>
      </c>
      <c r="J19" s="14" t="s">
        <v>20</v>
      </c>
      <c r="K19" s="14"/>
      <c r="L19" s="14"/>
      <c r="M19" s="14"/>
      <c r="N19" s="14"/>
      <c r="O19" s="14"/>
      <c r="P19" s="14">
        <f>SUM(J20:O20)</f>
        <v>876</v>
      </c>
    </row>
    <row r="20" spans="3:16" x14ac:dyDescent="0.25">
      <c r="C20" s="15"/>
      <c r="D20" s="15"/>
      <c r="E20" s="15"/>
      <c r="F20" s="14"/>
      <c r="G20" s="14"/>
      <c r="H20" s="14"/>
      <c r="I20" s="14"/>
      <c r="J20" s="5">
        <f>SUM(J15:J18)</f>
        <v>97</v>
      </c>
      <c r="K20" s="5">
        <f t="shared" ref="K20:O20" si="9">SUM(K15:K18)</f>
        <v>150</v>
      </c>
      <c r="L20" s="5">
        <f t="shared" si="9"/>
        <v>193</v>
      </c>
      <c r="M20" s="5">
        <f t="shared" si="9"/>
        <v>178</v>
      </c>
      <c r="N20" s="5">
        <f t="shared" si="9"/>
        <v>164</v>
      </c>
      <c r="O20" s="5">
        <f t="shared" si="9"/>
        <v>94</v>
      </c>
      <c r="P20" s="14"/>
    </row>
    <row r="22" spans="3:16" ht="18.75" x14ac:dyDescent="0.25">
      <c r="C22" s="10" t="s">
        <v>21</v>
      </c>
      <c r="D22" s="1">
        <f>P19-(F19^2/24)</f>
        <v>150</v>
      </c>
      <c r="F22" s="10" t="s">
        <v>26</v>
      </c>
      <c r="G22" s="17">
        <f>D22/23</f>
        <v>6.5217391304347823</v>
      </c>
      <c r="I22" s="10" t="s">
        <v>31</v>
      </c>
      <c r="J22" s="16">
        <f>D23/$G$26</f>
        <v>12.315789473684209</v>
      </c>
      <c r="K22" s="2" t="s">
        <v>34</v>
      </c>
      <c r="L22" s="2"/>
      <c r="M22" s="2"/>
      <c r="N22" s="2"/>
      <c r="O22" s="2"/>
      <c r="P22" s="2"/>
    </row>
    <row r="23" spans="3:16" ht="18.75" x14ac:dyDescent="0.25">
      <c r="C23" s="10" t="s">
        <v>22</v>
      </c>
      <c r="D23" s="1">
        <f>2/24*(G15^2+G17^2)-726</f>
        <v>54</v>
      </c>
      <c r="F23" s="10" t="s">
        <v>27</v>
      </c>
      <c r="G23" s="1">
        <f>D23/1</f>
        <v>54</v>
      </c>
      <c r="I23" s="10" t="s">
        <v>32</v>
      </c>
      <c r="J23" s="16">
        <f t="shared" ref="J23:J24" si="10">D24/$G$26</f>
        <v>8.5526315789473681</v>
      </c>
      <c r="K23" s="2" t="s">
        <v>35</v>
      </c>
      <c r="L23" s="2"/>
      <c r="M23" s="2"/>
      <c r="N23" s="2"/>
      <c r="O23" s="2"/>
      <c r="P23" s="2"/>
    </row>
    <row r="24" spans="3:16" ht="18.75" x14ac:dyDescent="0.25">
      <c r="C24" s="10" t="s">
        <v>23</v>
      </c>
      <c r="D24" s="1">
        <f>2/24*(H15^2+H17^2)-726</f>
        <v>37.5</v>
      </c>
      <c r="F24" s="10" t="s">
        <v>28</v>
      </c>
      <c r="G24" s="1">
        <f>D24/1</f>
        <v>37.5</v>
      </c>
      <c r="I24" s="10" t="s">
        <v>33</v>
      </c>
      <c r="J24" s="16">
        <f t="shared" si="10"/>
        <v>0.34210526315789469</v>
      </c>
      <c r="K24" s="2" t="s">
        <v>36</v>
      </c>
      <c r="L24" s="2"/>
      <c r="M24" s="2"/>
      <c r="N24" s="2"/>
      <c r="O24" s="2"/>
      <c r="P24" s="2"/>
    </row>
    <row r="25" spans="3:16" ht="18.75" x14ac:dyDescent="0.25">
      <c r="C25" s="10" t="s">
        <v>24</v>
      </c>
      <c r="D25" s="1">
        <f>1/6*I19-D23-D24-726</f>
        <v>1.5</v>
      </c>
      <c r="F25" s="10" t="s">
        <v>29</v>
      </c>
      <c r="G25" s="1">
        <f>D25/4</f>
        <v>0.375</v>
      </c>
    </row>
    <row r="26" spans="3:16" ht="18.75" x14ac:dyDescent="0.25">
      <c r="C26" s="10" t="s">
        <v>25</v>
      </c>
      <c r="D26" s="1">
        <f>P19-I19*1/6</f>
        <v>57</v>
      </c>
      <c r="F26" s="10" t="s">
        <v>30</v>
      </c>
      <c r="G26" s="16">
        <f>D26/13</f>
        <v>4.384615384615385</v>
      </c>
    </row>
  </sheetData>
  <mergeCells count="27">
    <mergeCell ref="K24:P24"/>
    <mergeCell ref="G19:G20"/>
    <mergeCell ref="H19:H20"/>
    <mergeCell ref="J19:O19"/>
    <mergeCell ref="P19:P20"/>
    <mergeCell ref="K22:P22"/>
    <mergeCell ref="K23:P23"/>
    <mergeCell ref="J13:O13"/>
    <mergeCell ref="C11:P12"/>
    <mergeCell ref="P13:P14"/>
    <mergeCell ref="C19:E20"/>
    <mergeCell ref="F19:F20"/>
    <mergeCell ref="G17:G18"/>
    <mergeCell ref="G15:G16"/>
    <mergeCell ref="H15:H16"/>
    <mergeCell ref="H17:H18"/>
    <mergeCell ref="I19:I20"/>
    <mergeCell ref="D13:E14"/>
    <mergeCell ref="C13:C14"/>
    <mergeCell ref="F13:F14"/>
    <mergeCell ref="G13:G14"/>
    <mergeCell ref="H13:H14"/>
    <mergeCell ref="I13:I14"/>
    <mergeCell ref="C4:C5"/>
    <mergeCell ref="D4:E5"/>
    <mergeCell ref="F4:K4"/>
    <mergeCell ref="C2:K3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2022-12-15T18:30:30Z</dcterms:modified>
</cp:coreProperties>
</file>