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gorH\Senai-2023\1Des\04-sop\Aula06\"/>
    </mc:Choice>
  </mc:AlternateContent>
  <xr:revisionPtr revIDLastSave="0" documentId="8_{78EBE3F0-23F1-45BA-BF01-5442196CAA71}" xr6:coauthVersionLast="36" xr6:coauthVersionMax="36" xr10:uidLastSave="{00000000-0000-0000-0000-000000000000}"/>
  <bookViews>
    <workbookView xWindow="0" yWindow="0" windowWidth="28800" windowHeight="12810" xr2:uid="{4DAE1397-3149-4051-97AE-31F737E4B7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0" i="1"/>
  <c r="E21" i="1"/>
  <c r="E22" i="1"/>
  <c r="D28" i="1"/>
  <c r="D27" i="1"/>
  <c r="D26" i="1"/>
  <c r="D25" i="1"/>
  <c r="D24" i="1"/>
  <c r="D23" i="1"/>
  <c r="D22" i="1"/>
  <c r="D21" i="1"/>
  <c r="D20" i="1"/>
  <c r="C28" i="1"/>
  <c r="C27" i="1"/>
  <c r="C20" i="1"/>
  <c r="C21" i="1"/>
  <c r="C22" i="1"/>
  <c r="C23" i="1"/>
  <c r="C24" i="1"/>
  <c r="C25" i="1"/>
  <c r="C26" i="1"/>
  <c r="E1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<sst xmlns="http://schemas.openxmlformats.org/spreadsheetml/2006/main" count="62" uniqueCount="50">
  <si>
    <t>Fase da vida</t>
  </si>
  <si>
    <t>Nome:</t>
  </si>
  <si>
    <t>Ana</t>
  </si>
  <si>
    <t>Maria</t>
  </si>
  <si>
    <t>Marta</t>
  </si>
  <si>
    <t>Fabiana</t>
  </si>
  <si>
    <t>Silvia</t>
  </si>
  <si>
    <t>Idade:</t>
  </si>
  <si>
    <t>Classificação:</t>
  </si>
  <si>
    <t>Criança</t>
  </si>
  <si>
    <t>Adolescente</t>
  </si>
  <si>
    <t>Jovem</t>
  </si>
  <si>
    <t>Adulto</t>
  </si>
  <si>
    <t>Meia Idade</t>
  </si>
  <si>
    <t>Idoso</t>
  </si>
  <si>
    <t>Menos de 10 anos</t>
  </si>
  <si>
    <t>Entre 16 e 20</t>
  </si>
  <si>
    <t>Entre 21 e 40</t>
  </si>
  <si>
    <t>Entre 40 e 60</t>
  </si>
  <si>
    <t>Mais de 60</t>
  </si>
  <si>
    <t>Entre 10 e 15</t>
  </si>
  <si>
    <t>Doação de sangue</t>
  </si>
  <si>
    <t>Idade</t>
  </si>
  <si>
    <t>Sexo</t>
  </si>
  <si>
    <t>Dias</t>
  </si>
  <si>
    <t>Status</t>
  </si>
  <si>
    <t>Carlos</t>
  </si>
  <si>
    <t>M</t>
  </si>
  <si>
    <t>Bruno</t>
  </si>
  <si>
    <t>F</t>
  </si>
  <si>
    <t>T</t>
  </si>
  <si>
    <t>Homens</t>
  </si>
  <si>
    <t>Entre 18 e 65</t>
  </si>
  <si>
    <t>Mulheres</t>
  </si>
  <si>
    <t>Entre 15 e 60</t>
  </si>
  <si>
    <t>60 Dias</t>
  </si>
  <si>
    <t>Desde</t>
  </si>
  <si>
    <t>a ultima doação</t>
  </si>
  <si>
    <t>CRITÉRIOS</t>
  </si>
  <si>
    <t>CALCULOS TRABALHISTAS</t>
  </si>
  <si>
    <t>Salário:</t>
  </si>
  <si>
    <t>INSS:</t>
  </si>
  <si>
    <t>SalBase</t>
  </si>
  <si>
    <t>IRRF</t>
  </si>
  <si>
    <t>João</t>
  </si>
  <si>
    <t>Mariana</t>
  </si>
  <si>
    <t>Juliana</t>
  </si>
  <si>
    <t>Bárbara</t>
  </si>
  <si>
    <t>Rosalina</t>
  </si>
  <si>
    <t>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</si>
</sst>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D46A-20A1-41D9-932E-892292309428}">
  <dimension ref="A1:I28"/>
  <sheetViews>
    <sheetView tabSelected="1" topLeftCell="A3" workbookViewId="0">
      <selection activeCell="E24" sqref="E24"/>
    </sheetView>
  </sheetViews>
  <sheetFormatPr defaultRowHeight="15" x14ac:dyDescent="0.25"/>
  <cols>
    <col min="1" max="1" width="24.140625" customWidth="1"/>
    <col min="3" max="3" width="13.140625" customWidth="1"/>
    <col min="5" max="5" width="16.28515625" customWidth="1"/>
    <col min="6" max="6" width="11.7109375" customWidth="1"/>
    <col min="8" max="8" width="9.42578125" customWidth="1"/>
    <col min="9" max="9" width="14.2851562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7</v>
      </c>
      <c r="C2" t="s">
        <v>8</v>
      </c>
      <c r="E2" t="s">
        <v>15</v>
      </c>
      <c r="F2" t="s">
        <v>9</v>
      </c>
    </row>
    <row r="3" spans="1:9" x14ac:dyDescent="0.25">
      <c r="A3" t="s">
        <v>2</v>
      </c>
      <c r="B3">
        <v>5</v>
      </c>
      <c r="C3" t="str">
        <f>IF(B3&lt;10, $F$2,IF(B3&lt;16,$F$3,IF(B3&lt;21,$F$4,IF(B3&lt;40,$F$5,IF(B3&lt;60,F6,F7)))))</f>
        <v>Criança</v>
      </c>
      <c r="E3" t="s">
        <v>20</v>
      </c>
      <c r="F3" t="s">
        <v>10</v>
      </c>
    </row>
    <row r="4" spans="1:9" x14ac:dyDescent="0.25">
      <c r="A4" t="s">
        <v>3</v>
      </c>
      <c r="B4">
        <v>18</v>
      </c>
      <c r="C4" t="str">
        <f>IF(B4&lt;10, $F$2,IF(B4&lt;16,$F$3,IF(B4&lt;21,$F$4,IF(B4&lt;40,$F$5,IF(B4&lt;60,F6,F7)))))</f>
        <v>Jovem</v>
      </c>
      <c r="E4" t="s">
        <v>16</v>
      </c>
      <c r="F4" t="s">
        <v>11</v>
      </c>
    </row>
    <row r="5" spans="1:9" x14ac:dyDescent="0.25">
      <c r="A5" t="s">
        <v>4</v>
      </c>
      <c r="B5">
        <v>44</v>
      </c>
      <c r="C5" t="str">
        <f>IF(B5&lt;10, $F$2,IF(B5&lt;16,$F$3,IF(B5&lt;21,$F$4,IF(B5&lt;40,$F$5,IF(B5&lt;60,F6,F7)))))</f>
        <v>Meia Idade</v>
      </c>
      <c r="E5" t="s">
        <v>17</v>
      </c>
      <c r="F5" t="s">
        <v>12</v>
      </c>
    </row>
    <row r="6" spans="1:9" x14ac:dyDescent="0.25">
      <c r="A6" t="s">
        <v>5</v>
      </c>
      <c r="B6">
        <v>95</v>
      </c>
      <c r="C6" t="str">
        <f>IF(B6&lt;10, $F$2,IF(B6&lt;16,$F$3,IF(B6&lt;21,$F$4,IF(B6&lt;40,$F$5,IF(B6&lt;60,F6,F7)))))</f>
        <v>Idoso</v>
      </c>
      <c r="E6" t="s">
        <v>18</v>
      </c>
      <c r="F6" t="s">
        <v>13</v>
      </c>
    </row>
    <row r="7" spans="1:9" x14ac:dyDescent="0.25">
      <c r="A7" t="s">
        <v>6</v>
      </c>
      <c r="B7">
        <v>20</v>
      </c>
      <c r="C7" t="str">
        <f>IF(B7&lt;10, $F$2,IF(B7&lt;16,$F$3,IF(B7&lt;21,$F$4,IF(B7&lt;40,$F$5,IF(B7&lt;60,F6,F7)))))</f>
        <v>Jovem</v>
      </c>
      <c r="E7" t="s">
        <v>19</v>
      </c>
      <c r="F7" t="s">
        <v>14</v>
      </c>
    </row>
    <row r="10" spans="1:9" x14ac:dyDescent="0.25">
      <c r="A10" t="s">
        <v>21</v>
      </c>
    </row>
    <row r="11" spans="1:9" x14ac:dyDescent="0.25">
      <c r="A11" t="s">
        <v>1</v>
      </c>
      <c r="B11" t="s">
        <v>22</v>
      </c>
      <c r="C11" t="s">
        <v>23</v>
      </c>
      <c r="D11" t="s">
        <v>24</v>
      </c>
      <c r="E11" t="s">
        <v>25</v>
      </c>
      <c r="H11" t="s">
        <v>38</v>
      </c>
    </row>
    <row r="12" spans="1:9" x14ac:dyDescent="0.25">
      <c r="A12" t="s">
        <v>26</v>
      </c>
      <c r="B12">
        <v>5</v>
      </c>
      <c r="C12" t="s">
        <v>27</v>
      </c>
      <c r="D12">
        <v>0</v>
      </c>
      <c r="G12" t="s">
        <v>31</v>
      </c>
      <c r="H12" t="s">
        <v>22</v>
      </c>
      <c r="I12" t="s">
        <v>32</v>
      </c>
    </row>
    <row r="13" spans="1:9" x14ac:dyDescent="0.25">
      <c r="A13" t="s">
        <v>28</v>
      </c>
      <c r="B13">
        <v>18</v>
      </c>
      <c r="C13" t="s">
        <v>27</v>
      </c>
      <c r="D13">
        <v>51</v>
      </c>
      <c r="E13" t="str">
        <f>IF(AND(C13="M",AND(B13&gt;17,B13&lt;66)),"VÁLIDO",IF(AND(C13="F",AND(B13&gt;14,B13&lt;61)),"VÁLIDO","INVÁLIDO"))</f>
        <v>VÁLIDO</v>
      </c>
      <c r="G13" t="s">
        <v>33</v>
      </c>
      <c r="H13" t="s">
        <v>22</v>
      </c>
      <c r="I13" t="s">
        <v>34</v>
      </c>
    </row>
    <row r="14" spans="1:9" x14ac:dyDescent="0.25">
      <c r="A14" t="s">
        <v>4</v>
      </c>
      <c r="B14">
        <v>44</v>
      </c>
      <c r="C14" t="s">
        <v>29</v>
      </c>
      <c r="D14">
        <v>95</v>
      </c>
      <c r="G14" t="s">
        <v>35</v>
      </c>
      <c r="H14" t="s">
        <v>36</v>
      </c>
      <c r="I14" t="s">
        <v>37</v>
      </c>
    </row>
    <row r="15" spans="1:9" x14ac:dyDescent="0.25">
      <c r="A15" t="s">
        <v>5</v>
      </c>
      <c r="B15">
        <v>95</v>
      </c>
      <c r="C15" t="s">
        <v>29</v>
      </c>
      <c r="D15">
        <v>100</v>
      </c>
    </row>
    <row r="16" spans="1:9" x14ac:dyDescent="0.25">
      <c r="A16" t="s">
        <v>6</v>
      </c>
      <c r="B16">
        <v>20</v>
      </c>
      <c r="C16" t="s">
        <v>30</v>
      </c>
      <c r="D16">
        <v>95</v>
      </c>
    </row>
    <row r="18" spans="1:5" x14ac:dyDescent="0.25">
      <c r="A18" t="s">
        <v>39</v>
      </c>
    </row>
    <row r="19" spans="1:5" x14ac:dyDescent="0.25">
      <c r="A19" t="s">
        <v>1</v>
      </c>
      <c r="B19" t="s">
        <v>40</v>
      </c>
      <c r="C19" t="s">
        <v>41</v>
      </c>
      <c r="D19" t="s">
        <v>42</v>
      </c>
      <c r="E19" t="s">
        <v>43</v>
      </c>
    </row>
    <row r="20" spans="1:5" x14ac:dyDescent="0.25">
      <c r="A20" t="s">
        <v>44</v>
      </c>
      <c r="B20" s="1">
        <v>1000</v>
      </c>
      <c r="C20">
        <f>IF(B20&lt;1302,B20*7.5%,IF(B20&lt;2571,B20*9%,IF(B20&lt;3856,B20*12%,IF(B20&lt;7507,B20*14%))))</f>
        <v>75</v>
      </c>
      <c r="D20">
        <f>B20-C20</f>
        <v>925</v>
      </c>
      <c r="E20" t="str">
        <f>IF(D20&lt;=2112,"ISENTO",IF(D20&lt;=2826.65,D20*7.5%,IF(D20&lt;=3751.05*15%,IF(D20&lt;=4664.68,D20*22.5%,D20*27.5%))))</f>
        <v>ISENTO</v>
      </c>
    </row>
    <row r="21" spans="1:5" x14ac:dyDescent="0.25">
      <c r="A21" t="s">
        <v>3</v>
      </c>
      <c r="B21" s="1">
        <v>2000</v>
      </c>
      <c r="C21">
        <f t="shared" ref="C21:C26" si="0">IF(B21&lt;1302,B21*7.5%,IF(B21&lt;2571.3,B21*9%,IF(B21&lt;3856.94,B21*12%,IF(B21&lt;7507.49,B21*14%))))</f>
        <v>180</v>
      </c>
      <c r="D21">
        <f>B21-C21</f>
        <v>1820</v>
      </c>
      <c r="E21" t="str">
        <f>IF(D21&lt;=2112,"ISENTO",IF(D21&lt;=2826.65,D21*7.5%,IF(D21&lt;=3751.05*15%,IF(D21&lt;=4664.68,D21*22.5%,D21*27.5%))))</f>
        <v>ISENTO</v>
      </c>
    </row>
    <row r="22" spans="1:5" x14ac:dyDescent="0.25">
      <c r="A22" t="s">
        <v>45</v>
      </c>
      <c r="B22" s="1">
        <v>3000</v>
      </c>
      <c r="C22">
        <f t="shared" si="0"/>
        <v>360</v>
      </c>
      <c r="D22">
        <f>B22-C22</f>
        <v>2640</v>
      </c>
      <c r="E22">
        <f>IF(D22&lt;=2112,"ISENTO",IF(D22&lt;=2826.65,D22*7.5%,IF(D22&lt;=3751.05*15%,IF(D22&lt;=4664.68,D22*22.5%,D22*27.5%))))</f>
        <v>198</v>
      </c>
    </row>
    <row r="23" spans="1:5" x14ac:dyDescent="0.25">
      <c r="A23" t="s">
        <v>2</v>
      </c>
      <c r="B23" s="1">
        <v>4000</v>
      </c>
      <c r="C23">
        <f t="shared" si="0"/>
        <v>560</v>
      </c>
      <c r="D23">
        <f>B23-C23</f>
        <v>3440</v>
      </c>
      <c r="E23" t="b">
        <f>IF(D23&lt;=2112,"ISENTO",IF(D23&lt;=2826.65,D23*7.5%,IF(D23&lt;=3751.05*15%,IF(D23&lt;=4664.68,D23*22.5%,D23*27.5%))))</f>
        <v>0</v>
      </c>
    </row>
    <row r="24" spans="1:5" x14ac:dyDescent="0.25">
      <c r="A24" t="s">
        <v>46</v>
      </c>
      <c r="B24" s="1">
        <v>5000</v>
      </c>
      <c r="C24">
        <f t="shared" si="0"/>
        <v>700.00000000000011</v>
      </c>
      <c r="D24">
        <f>B24-C24</f>
        <v>4300</v>
      </c>
    </row>
    <row r="25" spans="1:5" x14ac:dyDescent="0.25">
      <c r="A25" t="s">
        <v>47</v>
      </c>
      <c r="B25" s="1">
        <v>6000</v>
      </c>
      <c r="C25">
        <f t="shared" si="0"/>
        <v>840.00000000000011</v>
      </c>
      <c r="D25">
        <f>B25-C25</f>
        <v>5160</v>
      </c>
    </row>
    <row r="26" spans="1:5" x14ac:dyDescent="0.25">
      <c r="A26" t="s">
        <v>48</v>
      </c>
      <c r="B26" s="1">
        <v>7000</v>
      </c>
      <c r="C26">
        <f t="shared" si="0"/>
        <v>980.00000000000011</v>
      </c>
      <c r="D26">
        <f>B26-C26</f>
        <v>6020</v>
      </c>
    </row>
    <row r="27" spans="1:5" x14ac:dyDescent="0.25">
      <c r="A27" t="s">
        <v>49</v>
      </c>
      <c r="B27" s="1">
        <v>8000</v>
      </c>
      <c r="C27">
        <f>IF(B27&lt;1302,B27*7.5%,IF(B27&lt;2571.3,B27*9%,IF(B27&lt;3856.94,B27*12%,IF(B27&gt;7507.49,7507.49*14%))))</f>
        <v>1051.0486000000001</v>
      </c>
      <c r="D27">
        <f>B27-C27</f>
        <v>6948.9513999999999</v>
      </c>
    </row>
    <row r="28" spans="1:5" x14ac:dyDescent="0.25">
      <c r="A28" t="s">
        <v>6</v>
      </c>
      <c r="B28" s="1">
        <v>10000</v>
      </c>
      <c r="C28">
        <f>IF(B28&lt;1302,B28*7.5%,IF(B28&lt;2571.3,B28*9%,IF(B28&lt;3856.94,B28*12%,IF(B28&gt;7507.49,7507.49*14%))))</f>
        <v>1051.0486000000001</v>
      </c>
      <c r="D28">
        <f>B28-C28</f>
        <v>8948.9513999999999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2023-09-18T10:50:50Z</dcterms:created>
  <dcterms:modified xsi:type="dcterms:W3CDTF">2023-09-18T13:49:33Z</dcterms:modified>
</cp:coreProperties>
</file>