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j\Documents\MEU\PROJETOS\PROTÓTIPOS FREIRE\DASHBOARD\"/>
    </mc:Choice>
  </mc:AlternateContent>
  <xr:revisionPtr revIDLastSave="0" documentId="13_ncr:1_{9DE952CB-6BF2-4F29-9F1D-E04043E76F04}" xr6:coauthVersionLast="47" xr6:coauthVersionMax="47" xr10:uidLastSave="{00000000-0000-0000-0000-000000000000}"/>
  <bookViews>
    <workbookView xWindow="-108" yWindow="-108" windowWidth="23256" windowHeight="12456" activeTab="2" xr2:uid="{4F30F3AC-9DFF-4BA2-87B6-723F831F6388}"/>
  </bookViews>
  <sheets>
    <sheet name="Compras" sheetId="1" r:id="rId1"/>
    <sheet name="Estoque" sheetId="3" r:id="rId2"/>
    <sheet name="Setores" sheetId="4" r:id="rId3"/>
    <sheet name="Empresa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4" l="1"/>
  <c r="D81" i="4" s="1"/>
  <c r="D82" i="4" s="1"/>
  <c r="D83" i="4" s="1"/>
  <c r="D84" i="4" s="1"/>
  <c r="D85" i="4" s="1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65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30" i="4"/>
  <c r="D24" i="4"/>
  <c r="D25" i="4"/>
  <c r="D26" i="4"/>
  <c r="D27" i="4"/>
  <c r="D28" i="4"/>
  <c r="D29" i="4"/>
  <c r="D23" i="4"/>
  <c r="D17" i="4"/>
  <c r="D18" i="4"/>
  <c r="D19" i="4"/>
  <c r="D20" i="4"/>
  <c r="D21" i="4"/>
  <c r="D22" i="4"/>
  <c r="D16" i="4"/>
  <c r="D10" i="4"/>
  <c r="D11" i="4"/>
  <c r="D12" i="4"/>
  <c r="D13" i="4"/>
  <c r="D14" i="4"/>
  <c r="D15" i="4"/>
  <c r="D9" i="4"/>
  <c r="D3" i="4"/>
  <c r="D4" i="4"/>
  <c r="D5" i="4"/>
  <c r="D6" i="4"/>
  <c r="D7" i="4"/>
  <c r="D8" i="4"/>
  <c r="D2" i="4"/>
  <c r="F12" i="3"/>
  <c r="G12" i="3" s="1"/>
  <c r="F11" i="3"/>
  <c r="G11" i="3" s="1"/>
  <c r="F7" i="3"/>
  <c r="F8" i="3"/>
  <c r="F9" i="3"/>
  <c r="F10" i="3"/>
  <c r="F6" i="3"/>
  <c r="F5" i="3"/>
  <c r="F4" i="3"/>
  <c r="F3" i="3"/>
  <c r="G3" i="3" s="1"/>
  <c r="E7" i="3"/>
  <c r="G7" i="3" s="1"/>
  <c r="E8" i="3"/>
  <c r="E9" i="3"/>
  <c r="E10" i="3"/>
  <c r="E6" i="3"/>
  <c r="E5" i="3"/>
  <c r="E4" i="3"/>
  <c r="E3" i="3"/>
  <c r="G5" i="3"/>
  <c r="G6" i="3"/>
  <c r="G8" i="3"/>
  <c r="G9" i="3"/>
  <c r="G10" i="3"/>
  <c r="G13" i="3"/>
  <c r="G2" i="3"/>
  <c r="F2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B7" i="3"/>
  <c r="B8" i="3"/>
  <c r="B9" i="3"/>
  <c r="B10" i="3"/>
  <c r="B6" i="3"/>
  <c r="B5" i="3"/>
  <c r="B4" i="3"/>
  <c r="B3" i="3"/>
  <c r="B2" i="3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0" i="1"/>
  <c r="H11" i="1"/>
  <c r="H12" i="1"/>
  <c r="H13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G4" i="3" l="1"/>
</calcChain>
</file>

<file path=xl/sharedStrings.xml><?xml version="1.0" encoding="utf-8"?>
<sst xmlns="http://schemas.openxmlformats.org/spreadsheetml/2006/main" count="262" uniqueCount="76">
  <si>
    <t>Produto</t>
  </si>
  <si>
    <t>Unidades</t>
  </si>
  <si>
    <t xml:space="preserve">Data de Compra </t>
  </si>
  <si>
    <t xml:space="preserve">Valor Unitário </t>
  </si>
  <si>
    <t>Valor Total</t>
  </si>
  <si>
    <t>Fornecedora</t>
  </si>
  <si>
    <t>Data de Recebimento</t>
  </si>
  <si>
    <t>Papel Oficio 500 Folhas</t>
  </si>
  <si>
    <t xml:space="preserve">Kit 4 Canetas Bic </t>
  </si>
  <si>
    <t>Papel Anotação Flipboard 200 Folhas</t>
  </si>
  <si>
    <t xml:space="preserve">Kit 4 Marca Texto Amarelo Faber Castell </t>
  </si>
  <si>
    <t>Mouse Logitech D94 Sem Fio</t>
  </si>
  <si>
    <t>Dunder Mifflin</t>
  </si>
  <si>
    <t>HCG</t>
  </si>
  <si>
    <t>INFOTECH</t>
  </si>
  <si>
    <t>MedClean</t>
  </si>
  <si>
    <t>Silicone 1L</t>
  </si>
  <si>
    <t>Resina 1L</t>
  </si>
  <si>
    <t>Kit 10 Aventais descartáveis</t>
  </si>
  <si>
    <t>Kit 10 Sapatilhas descartáveis</t>
  </si>
  <si>
    <t>Kit 10 Máscaras descartáveis</t>
  </si>
  <si>
    <t>Kit 10 Luvas descartáveis</t>
  </si>
  <si>
    <t>Kit 10 Toucas descartáveis</t>
  </si>
  <si>
    <t>Unidades Totais</t>
  </si>
  <si>
    <t>Prazo de Entrega</t>
  </si>
  <si>
    <t>Atrasou</t>
  </si>
  <si>
    <t>Office</t>
  </si>
  <si>
    <t>Nome</t>
  </si>
  <si>
    <t>Qtd Pedidos</t>
  </si>
  <si>
    <t>Qtd Atrasos</t>
  </si>
  <si>
    <t>Cidade</t>
  </si>
  <si>
    <t>Estado</t>
  </si>
  <si>
    <t xml:space="preserve">São Paulo </t>
  </si>
  <si>
    <t>SP</t>
  </si>
  <si>
    <t>Linhares</t>
  </si>
  <si>
    <t>ES</t>
  </si>
  <si>
    <t xml:space="preserve">Vitória </t>
  </si>
  <si>
    <t>Rio de Janeiro</t>
  </si>
  <si>
    <t>RJ</t>
  </si>
  <si>
    <t>Salvador</t>
  </si>
  <si>
    <t>BA</t>
  </si>
  <si>
    <t>Qualidade Produto</t>
  </si>
  <si>
    <t>Papel Ofício</t>
  </si>
  <si>
    <t xml:space="preserve">Produto </t>
  </si>
  <si>
    <t>Papel Anotação</t>
  </si>
  <si>
    <t>Canetas</t>
  </si>
  <si>
    <t>Marca-Texto</t>
  </si>
  <si>
    <t>Aventais</t>
  </si>
  <si>
    <t>Sapatilhas</t>
  </si>
  <si>
    <t xml:space="preserve">Máscaras </t>
  </si>
  <si>
    <t>Luvas</t>
  </si>
  <si>
    <t>Toucas</t>
  </si>
  <si>
    <t>Silicone</t>
  </si>
  <si>
    <t xml:space="preserve">Resina </t>
  </si>
  <si>
    <t>Mouse</t>
  </si>
  <si>
    <t>Qtd Comprada em Pacote</t>
  </si>
  <si>
    <t>Qtd que Saiu em Pacote</t>
  </si>
  <si>
    <t>Qtd em Estoque em Pacote</t>
  </si>
  <si>
    <t>Qtd Comprada em Unidade</t>
  </si>
  <si>
    <t>Qtd que Saiu em Unidade</t>
  </si>
  <si>
    <t>Qtd em Estoque em Unidade</t>
  </si>
  <si>
    <t>Produtos</t>
  </si>
  <si>
    <t>Setor</t>
  </si>
  <si>
    <t>Papel Oficio</t>
  </si>
  <si>
    <t xml:space="preserve">Sapatilhas </t>
  </si>
  <si>
    <t>Máscaras</t>
  </si>
  <si>
    <t>Resina</t>
  </si>
  <si>
    <t>Saúde</t>
  </si>
  <si>
    <t>Marketing</t>
  </si>
  <si>
    <t>Financeiro</t>
  </si>
  <si>
    <t>Tecnologia da Informação</t>
  </si>
  <si>
    <t>Recursos Humanos</t>
  </si>
  <si>
    <t>Limpeza</t>
  </si>
  <si>
    <t>Qtd em Pacote</t>
  </si>
  <si>
    <t>Qtd em Unidade</t>
  </si>
  <si>
    <t>Atendimento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</si>
</sst>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</cellXfs>
  <cellStyles count="2">
    <cellStyle name="Moeda" xfId="1" builtinId="4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9B9B62-301F-47E8-BE01-6C01658E859D}" name="Tabela1" displayName="Tabela1" ref="A1:K21" totalsRowShown="0">
  <autoFilter ref="A1:K21" xr:uid="{349B9B62-301F-47E8-BE01-6C01658E859D}"/>
  <tableColumns count="11">
    <tableColumn id="1" xr3:uid="{12CC68EB-1D2C-4573-8C4E-55EB904E0DAC}" name="Produto"/>
    <tableColumn id="2" xr3:uid="{D2AC77C9-E200-4AF7-A24F-54C7204F3085}" name="Fornecedora"/>
    <tableColumn id="3" xr3:uid="{3750C7C3-823B-4D51-BA2D-39BD20A89373}" name="Unidades"/>
    <tableColumn id="4" xr3:uid="{8955FF61-23F4-4721-890F-6A3AA20CF353}" name="Data de Compra " dataDxfId="11"/>
    <tableColumn id="5" xr3:uid="{4DBAB72A-BDAE-421A-A428-F40B45EBAD76}" name="Valor Unitário " dataDxfId="10" dataCellStyle="Moeda"/>
    <tableColumn id="6" xr3:uid="{DD9FC1DF-5F99-4FB1-BB36-E6BF628BBD43}" name="Valor Total" dataDxfId="9">
      <calculatedColumnFormula>E2*C2</calculatedColumnFormula>
    </tableColumn>
    <tableColumn id="7" xr3:uid="{015ECFCD-3FD7-4E00-BD86-DBECEDE73A70}" name="Data de Recebimento" dataDxfId="8"/>
    <tableColumn id="8" xr3:uid="{1AC194D2-9A5E-4DF7-A559-AD7FF6006F0A}" name="Unidades Totais">
      <calculatedColumnFormula>C2*10</calculatedColumnFormula>
    </tableColumn>
    <tableColumn id="9" xr3:uid="{82EB8E09-006F-4B9D-BD11-EAFC8D76C1BE}" name="Prazo de Entrega" dataDxfId="7"/>
    <tableColumn id="10" xr3:uid="{9E50E93B-7FDE-4284-B3FC-3D45D1E1ACFC}" name="Atrasou"/>
    <tableColumn id="11" xr3:uid="{8C8E055C-266F-43AA-9184-FE734571DAD8}" name="Qualidade Produt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17F87C-E963-4D1C-9C56-AB525E3029CF}" name="Tabela3" displayName="Tabela3" ref="A1:G13" totalsRowShown="0">
  <autoFilter ref="A1:G13" xr:uid="{2017F87C-E963-4D1C-9C56-AB525E3029CF}"/>
  <tableColumns count="7">
    <tableColumn id="1" xr3:uid="{DF774DB6-D109-4379-A119-375A6A4A7BA0}" name="Produto "/>
    <tableColumn id="2" xr3:uid="{0927E090-9D01-4F53-AC8A-AB4A52F5FD7F}" name="Qtd Comprada em Pacote"/>
    <tableColumn id="3" xr3:uid="{F238ACB2-ADF9-49B7-82A8-370E92295652}" name="Qtd que Saiu em Pacote"/>
    <tableColumn id="4" xr3:uid="{BEF48D5E-0499-493D-BE46-869B7D9BCF8A}" name="Qtd em Estoque em Pacote">
      <calculatedColumnFormula>B2-C2</calculatedColumnFormula>
    </tableColumn>
    <tableColumn id="5" xr3:uid="{081085C9-BE29-42B4-BA11-7A69C2C97F97}" name="Qtd Comprada em Unidade"/>
    <tableColumn id="6" xr3:uid="{E1D54207-BB30-4328-BAA0-E5DE9D9EDA15}" name="Qtd que Saiu em Unidade"/>
    <tableColumn id="7" xr3:uid="{425ED7B5-2086-47D5-95FA-64FE6B3631E0}" name="Qtd em Estoque em Unidade">
      <calculatedColumnFormula>E2-F2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27F58B-B309-4A00-8C66-58FF513AAEB4}" name="Tabela4" displayName="Tabela4" ref="A1:D85" totalsRowShown="0">
  <autoFilter ref="A1:D85" xr:uid="{6727F58B-B309-4A00-8C66-58FF513AAEB4}"/>
  <tableColumns count="4">
    <tableColumn id="1" xr3:uid="{977B83AF-7B45-481A-987B-C31E4E4982EB}" name="Produtos"/>
    <tableColumn id="2" xr3:uid="{89951219-48DC-4888-A3D1-41F3B2395575}" name="Setor"/>
    <tableColumn id="3" xr3:uid="{691EBEDF-11D7-4199-852D-86EB41564F06}" name="Qtd em Pacote"/>
    <tableColumn id="4" xr3:uid="{F3526C57-9240-4B32-8E65-BC55DD0C3F2E}" name="Qtd em Unidade">
      <calculatedColumnFormula>D1*1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EAB58A-BCD7-4279-AD04-F8D0B0E6A356}" name="Tabela2" displayName="Tabela2" ref="A1:E6" totalsRowShown="0" headerRowDxfId="6" dataDxfId="5">
  <autoFilter ref="A1:E6" xr:uid="{CCEAB58A-BCD7-4279-AD04-F8D0B0E6A356}"/>
  <tableColumns count="5">
    <tableColumn id="1" xr3:uid="{4EC05B96-FC23-45B7-99B4-887DC2A6684D}" name="Nome" dataDxfId="4"/>
    <tableColumn id="2" xr3:uid="{4E91AE0A-BDED-454D-895D-27014CE3AA23}" name="Cidade" dataDxfId="3"/>
    <tableColumn id="3" xr3:uid="{8A757B59-C047-4968-8FA3-94CE6514FB4C}" name="Estado" dataDxfId="2"/>
    <tableColumn id="4" xr3:uid="{410D1840-A163-4494-AEDA-DB5406C243FD}" name="Qtd Pedidos" dataDxfId="1"/>
    <tableColumn id="5" xr3:uid="{A4FF5DAB-6EE7-43AE-B9EE-914E72A8D2B3}" name="Qtd Atraso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09D-E704-47DD-9D0E-F8E84B3934A4}">
  <dimension ref="A1:N25"/>
  <sheetViews>
    <sheetView workbookViewId="0">
      <selection activeCell="C16" sqref="C16"/>
    </sheetView>
  </sheetViews>
  <sheetFormatPr defaultRowHeight="14.4" x14ac:dyDescent="0.3"/>
  <cols>
    <col min="1" max="1" width="34.6640625" bestFit="1" customWidth="1"/>
    <col min="2" max="2" width="13.21875" customWidth="1"/>
    <col min="3" max="3" width="10.44140625" customWidth="1"/>
    <col min="4" max="4" width="16.5546875" customWidth="1"/>
    <col min="5" max="5" width="14.77734375" customWidth="1"/>
    <col min="6" max="6" width="11.88671875" bestFit="1" customWidth="1"/>
    <col min="7" max="7" width="20.44140625" customWidth="1"/>
    <col min="8" max="8" width="15.88671875" customWidth="1"/>
    <col min="9" max="9" width="16.5546875" customWidth="1"/>
    <col min="10" max="10" width="9.21875" customWidth="1"/>
  </cols>
  <sheetData>
    <row r="1" spans="1:14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23</v>
      </c>
      <c r="I1" t="s">
        <v>24</v>
      </c>
      <c r="J1" t="s">
        <v>25</v>
      </c>
      <c r="K1" t="s">
        <v>41</v>
      </c>
    </row>
    <row r="2" spans="1:14" x14ac:dyDescent="0.3">
      <c r="A2" t="s">
        <v>7</v>
      </c>
      <c r="B2" t="s">
        <v>12</v>
      </c>
      <c r="C2">
        <v>30</v>
      </c>
      <c r="D2" s="1">
        <v>45150</v>
      </c>
      <c r="E2" s="2">
        <v>16.2</v>
      </c>
      <c r="F2" s="3">
        <f>E2*C2</f>
        <v>486</v>
      </c>
      <c r="G2" s="1">
        <v>45157</v>
      </c>
      <c r="H2">
        <f>C2*500</f>
        <v>15000</v>
      </c>
      <c r="I2" s="1">
        <v>45157</v>
      </c>
      <c r="J2">
        <v>0</v>
      </c>
      <c r="K2">
        <v>10</v>
      </c>
    </row>
    <row r="3" spans="1:14" x14ac:dyDescent="0.3">
      <c r="A3" t="s">
        <v>8</v>
      </c>
      <c r="B3" t="s">
        <v>12</v>
      </c>
      <c r="C3">
        <v>30</v>
      </c>
      <c r="D3" s="1">
        <v>45150</v>
      </c>
      <c r="E3" s="2">
        <v>2.5</v>
      </c>
      <c r="F3" s="3">
        <f t="shared" ref="F3:F13" si="0">E3*C3</f>
        <v>75</v>
      </c>
      <c r="G3" s="1">
        <v>45157</v>
      </c>
      <c r="H3">
        <f>C3*4</f>
        <v>120</v>
      </c>
      <c r="I3" s="1">
        <v>45157</v>
      </c>
      <c r="J3">
        <v>0</v>
      </c>
      <c r="K3">
        <v>8</v>
      </c>
    </row>
    <row r="4" spans="1:14" x14ac:dyDescent="0.3">
      <c r="A4" t="s">
        <v>9</v>
      </c>
      <c r="B4" t="s">
        <v>12</v>
      </c>
      <c r="C4">
        <v>10</v>
      </c>
      <c r="D4" s="1">
        <v>45150</v>
      </c>
      <c r="E4" s="2">
        <v>11.8</v>
      </c>
      <c r="F4" s="3">
        <f t="shared" si="0"/>
        <v>118</v>
      </c>
      <c r="G4" s="1">
        <v>45157</v>
      </c>
      <c r="H4">
        <f>C4*200</f>
        <v>2000</v>
      </c>
      <c r="I4" s="1">
        <v>45157</v>
      </c>
      <c r="J4">
        <v>0</v>
      </c>
      <c r="K4">
        <v>10</v>
      </c>
    </row>
    <row r="5" spans="1:14" x14ac:dyDescent="0.3">
      <c r="A5" t="s">
        <v>10</v>
      </c>
      <c r="B5" t="s">
        <v>12</v>
      </c>
      <c r="C5">
        <v>15</v>
      </c>
      <c r="D5" s="1">
        <v>45150</v>
      </c>
      <c r="E5" s="2">
        <v>4.7</v>
      </c>
      <c r="F5" s="3">
        <f t="shared" si="0"/>
        <v>70.5</v>
      </c>
      <c r="G5" s="1">
        <v>45157</v>
      </c>
      <c r="H5">
        <f>C5*4</f>
        <v>60</v>
      </c>
      <c r="I5" s="1">
        <v>45158</v>
      </c>
      <c r="J5">
        <v>0</v>
      </c>
      <c r="K5">
        <v>10</v>
      </c>
    </row>
    <row r="6" spans="1:14" x14ac:dyDescent="0.3">
      <c r="A6" t="s">
        <v>16</v>
      </c>
      <c r="B6" t="s">
        <v>13</v>
      </c>
      <c r="C6">
        <v>50</v>
      </c>
      <c r="D6" s="1">
        <v>45218</v>
      </c>
      <c r="E6" s="2">
        <v>31.8</v>
      </c>
      <c r="F6" s="3">
        <f t="shared" si="0"/>
        <v>1590</v>
      </c>
      <c r="G6" s="1">
        <v>45228</v>
      </c>
      <c r="H6">
        <f>C6*1</f>
        <v>50</v>
      </c>
      <c r="I6" s="1">
        <v>45226</v>
      </c>
      <c r="J6">
        <v>1</v>
      </c>
      <c r="K6">
        <v>7</v>
      </c>
    </row>
    <row r="7" spans="1:14" x14ac:dyDescent="0.3">
      <c r="A7" t="s">
        <v>17</v>
      </c>
      <c r="B7" t="s">
        <v>13</v>
      </c>
      <c r="C7">
        <v>50</v>
      </c>
      <c r="D7" s="1">
        <v>45218</v>
      </c>
      <c r="E7" s="2">
        <v>26.7</v>
      </c>
      <c r="F7" s="3">
        <f t="shared" si="0"/>
        <v>1335</v>
      </c>
      <c r="G7" s="1">
        <v>45228</v>
      </c>
      <c r="H7">
        <f>C7*1</f>
        <v>50</v>
      </c>
      <c r="I7" s="1">
        <v>45226</v>
      </c>
      <c r="J7">
        <v>1</v>
      </c>
      <c r="K7">
        <v>7</v>
      </c>
    </row>
    <row r="8" spans="1:14" x14ac:dyDescent="0.3">
      <c r="A8" t="s">
        <v>11</v>
      </c>
      <c r="B8" t="s">
        <v>14</v>
      </c>
      <c r="C8">
        <v>7</v>
      </c>
      <c r="D8" s="1">
        <v>45281</v>
      </c>
      <c r="E8" s="2">
        <v>75</v>
      </c>
      <c r="F8" s="3">
        <f t="shared" si="0"/>
        <v>525</v>
      </c>
      <c r="G8" s="1">
        <v>45284</v>
      </c>
      <c r="H8">
        <f>C8</f>
        <v>7</v>
      </c>
      <c r="I8" s="1">
        <v>45286</v>
      </c>
      <c r="J8">
        <v>0</v>
      </c>
      <c r="K8">
        <v>10</v>
      </c>
    </row>
    <row r="9" spans="1:14" x14ac:dyDescent="0.3">
      <c r="A9" t="s">
        <v>18</v>
      </c>
      <c r="B9" t="s">
        <v>15</v>
      </c>
      <c r="C9">
        <v>100</v>
      </c>
      <c r="D9" s="1">
        <v>45281</v>
      </c>
      <c r="E9" s="2">
        <v>8</v>
      </c>
      <c r="F9" s="3">
        <f t="shared" si="0"/>
        <v>800</v>
      </c>
      <c r="G9" s="1">
        <v>45293</v>
      </c>
      <c r="H9">
        <f>C9*10</f>
        <v>1000</v>
      </c>
      <c r="I9" s="1">
        <v>45290</v>
      </c>
      <c r="J9">
        <v>1</v>
      </c>
      <c r="K9">
        <v>7</v>
      </c>
    </row>
    <row r="10" spans="1:14" x14ac:dyDescent="0.3">
      <c r="A10" t="s">
        <v>19</v>
      </c>
      <c r="B10" t="s">
        <v>15</v>
      </c>
      <c r="C10">
        <v>100</v>
      </c>
      <c r="D10" s="1">
        <v>45281</v>
      </c>
      <c r="E10" s="2">
        <v>6</v>
      </c>
      <c r="F10" s="3">
        <f t="shared" si="0"/>
        <v>600</v>
      </c>
      <c r="G10" s="1">
        <v>45293</v>
      </c>
      <c r="H10">
        <f t="shared" ref="H10:H13" si="1">C10*10</f>
        <v>1000</v>
      </c>
      <c r="I10" s="1">
        <v>45290</v>
      </c>
      <c r="J10">
        <v>1</v>
      </c>
      <c r="K10">
        <v>6</v>
      </c>
    </row>
    <row r="11" spans="1:14" x14ac:dyDescent="0.3">
      <c r="A11" t="s">
        <v>20</v>
      </c>
      <c r="B11" t="s">
        <v>15</v>
      </c>
      <c r="C11">
        <v>100</v>
      </c>
      <c r="D11" s="1">
        <v>45281</v>
      </c>
      <c r="E11" s="2">
        <v>3</v>
      </c>
      <c r="F11" s="3">
        <f t="shared" si="0"/>
        <v>300</v>
      </c>
      <c r="G11" s="1">
        <v>45293</v>
      </c>
      <c r="H11">
        <f t="shared" si="1"/>
        <v>1000</v>
      </c>
      <c r="I11" s="1">
        <v>45290</v>
      </c>
      <c r="J11">
        <v>1</v>
      </c>
      <c r="K11">
        <v>6</v>
      </c>
    </row>
    <row r="12" spans="1:14" x14ac:dyDescent="0.3">
      <c r="A12" t="s">
        <v>21</v>
      </c>
      <c r="B12" t="s">
        <v>15</v>
      </c>
      <c r="C12">
        <v>100</v>
      </c>
      <c r="D12" s="1">
        <v>45281</v>
      </c>
      <c r="E12" s="2">
        <v>3</v>
      </c>
      <c r="F12" s="3">
        <f t="shared" si="0"/>
        <v>300</v>
      </c>
      <c r="G12" s="1">
        <v>45293</v>
      </c>
      <c r="H12">
        <f t="shared" si="1"/>
        <v>1000</v>
      </c>
      <c r="I12" s="1">
        <v>45290</v>
      </c>
      <c r="J12">
        <v>1</v>
      </c>
      <c r="K12">
        <v>7</v>
      </c>
    </row>
    <row r="13" spans="1:14" x14ac:dyDescent="0.3">
      <c r="A13" t="s">
        <v>22</v>
      </c>
      <c r="B13" t="s">
        <v>15</v>
      </c>
      <c r="C13">
        <v>100</v>
      </c>
      <c r="D13" s="1">
        <v>45281</v>
      </c>
      <c r="E13" s="2">
        <v>4</v>
      </c>
      <c r="F13" s="3">
        <f t="shared" si="0"/>
        <v>400</v>
      </c>
      <c r="G13" s="1">
        <v>45293</v>
      </c>
      <c r="H13">
        <f t="shared" si="1"/>
        <v>1000</v>
      </c>
      <c r="I13" s="1">
        <v>45290</v>
      </c>
      <c r="J13">
        <v>1</v>
      </c>
      <c r="K13">
        <v>7</v>
      </c>
      <c r="N13" s="4"/>
    </row>
    <row r="14" spans="1:14" x14ac:dyDescent="0.3">
      <c r="A14" t="s">
        <v>7</v>
      </c>
      <c r="B14" t="s">
        <v>26</v>
      </c>
      <c r="C14">
        <v>20</v>
      </c>
      <c r="D14" s="1">
        <v>45327</v>
      </c>
      <c r="E14" s="2">
        <v>13.6</v>
      </c>
      <c r="F14" s="3">
        <f>E14*C14</f>
        <v>272</v>
      </c>
      <c r="G14" s="1">
        <v>45344</v>
      </c>
      <c r="H14">
        <f>C14*500</f>
        <v>10000</v>
      </c>
      <c r="I14" s="1">
        <v>45343</v>
      </c>
      <c r="J14">
        <v>1</v>
      </c>
      <c r="K14">
        <v>8</v>
      </c>
    </row>
    <row r="15" spans="1:14" x14ac:dyDescent="0.3">
      <c r="A15" t="s">
        <v>8</v>
      </c>
      <c r="B15" t="s">
        <v>26</v>
      </c>
      <c r="C15">
        <v>10</v>
      </c>
      <c r="D15" s="1">
        <v>45327</v>
      </c>
      <c r="E15" s="2">
        <v>1.75</v>
      </c>
      <c r="F15" s="3">
        <f t="shared" ref="F15" si="2">E15*C15</f>
        <v>17.5</v>
      </c>
      <c r="G15" s="1">
        <v>45344</v>
      </c>
      <c r="H15">
        <f>C15*4</f>
        <v>40</v>
      </c>
      <c r="I15" s="1">
        <v>45343</v>
      </c>
      <c r="J15">
        <v>1</v>
      </c>
      <c r="K15">
        <v>8</v>
      </c>
    </row>
    <row r="16" spans="1:14" x14ac:dyDescent="0.3">
      <c r="A16" t="s">
        <v>17</v>
      </c>
      <c r="B16" t="s">
        <v>13</v>
      </c>
      <c r="C16">
        <v>50</v>
      </c>
      <c r="D16" s="1">
        <v>45343</v>
      </c>
      <c r="E16" s="2">
        <v>26.7</v>
      </c>
      <c r="F16" s="3">
        <f t="shared" ref="F16:F21" si="3">E16*C16</f>
        <v>1335</v>
      </c>
      <c r="G16" s="1">
        <v>44984</v>
      </c>
      <c r="H16">
        <f>C16*1</f>
        <v>50</v>
      </c>
      <c r="I16" s="1">
        <v>45351</v>
      </c>
      <c r="J16">
        <v>0</v>
      </c>
      <c r="K16">
        <v>7</v>
      </c>
    </row>
    <row r="17" spans="1:11" x14ac:dyDescent="0.3">
      <c r="A17" t="s">
        <v>18</v>
      </c>
      <c r="B17" t="s">
        <v>15</v>
      </c>
      <c r="C17">
        <v>200</v>
      </c>
      <c r="D17" s="1">
        <v>45343</v>
      </c>
      <c r="E17" s="2">
        <v>8</v>
      </c>
      <c r="F17" s="3">
        <f t="shared" si="3"/>
        <v>1600</v>
      </c>
      <c r="G17" s="1">
        <v>45352</v>
      </c>
      <c r="H17">
        <f>C17*10</f>
        <v>2000</v>
      </c>
      <c r="I17" s="5">
        <v>45352</v>
      </c>
      <c r="J17">
        <v>1</v>
      </c>
      <c r="K17">
        <v>7</v>
      </c>
    </row>
    <row r="18" spans="1:11" x14ac:dyDescent="0.3">
      <c r="A18" t="s">
        <v>19</v>
      </c>
      <c r="B18" t="s">
        <v>15</v>
      </c>
      <c r="C18">
        <v>200</v>
      </c>
      <c r="D18" s="1">
        <v>45343</v>
      </c>
      <c r="E18" s="2">
        <v>6</v>
      </c>
      <c r="F18" s="3">
        <f t="shared" si="3"/>
        <v>1200</v>
      </c>
      <c r="G18" s="1">
        <v>45352</v>
      </c>
      <c r="H18">
        <f t="shared" ref="H18:H21" si="4">C18*10</f>
        <v>2000</v>
      </c>
      <c r="I18" s="5">
        <v>45352</v>
      </c>
      <c r="J18">
        <v>1</v>
      </c>
      <c r="K18">
        <v>6</v>
      </c>
    </row>
    <row r="19" spans="1:11" x14ac:dyDescent="0.3">
      <c r="A19" t="s">
        <v>20</v>
      </c>
      <c r="B19" t="s">
        <v>15</v>
      </c>
      <c r="C19">
        <v>200</v>
      </c>
      <c r="D19" s="1">
        <v>45343</v>
      </c>
      <c r="E19" s="2">
        <v>3</v>
      </c>
      <c r="F19" s="3">
        <f t="shared" si="3"/>
        <v>600</v>
      </c>
      <c r="G19" s="1">
        <v>45352</v>
      </c>
      <c r="H19">
        <f t="shared" si="4"/>
        <v>2000</v>
      </c>
      <c r="I19" s="5">
        <v>45352</v>
      </c>
      <c r="J19">
        <v>1</v>
      </c>
      <c r="K19">
        <v>6</v>
      </c>
    </row>
    <row r="20" spans="1:11" x14ac:dyDescent="0.3">
      <c r="A20" t="s">
        <v>21</v>
      </c>
      <c r="B20" t="s">
        <v>15</v>
      </c>
      <c r="C20">
        <v>200</v>
      </c>
      <c r="D20" s="1">
        <v>45343</v>
      </c>
      <c r="E20" s="2">
        <v>3</v>
      </c>
      <c r="F20" s="3">
        <f t="shared" si="3"/>
        <v>600</v>
      </c>
      <c r="G20" s="1">
        <v>45352</v>
      </c>
      <c r="H20">
        <f t="shared" si="4"/>
        <v>2000</v>
      </c>
      <c r="I20" s="5">
        <v>45352</v>
      </c>
      <c r="J20">
        <v>1</v>
      </c>
      <c r="K20">
        <v>7</v>
      </c>
    </row>
    <row r="21" spans="1:11" x14ac:dyDescent="0.3">
      <c r="A21" t="s">
        <v>22</v>
      </c>
      <c r="B21" t="s">
        <v>15</v>
      </c>
      <c r="C21">
        <v>200</v>
      </c>
      <c r="D21" s="1">
        <v>45343</v>
      </c>
      <c r="E21" s="2">
        <v>4</v>
      </c>
      <c r="F21" s="3">
        <f t="shared" si="3"/>
        <v>800</v>
      </c>
      <c r="G21" s="1">
        <v>45352</v>
      </c>
      <c r="H21">
        <f t="shared" si="4"/>
        <v>2000</v>
      </c>
      <c r="I21" s="5">
        <v>45352</v>
      </c>
      <c r="J21">
        <v>1</v>
      </c>
      <c r="K21">
        <v>7</v>
      </c>
    </row>
    <row r="22" spans="1:11" x14ac:dyDescent="0.3">
      <c r="D22" s="1"/>
      <c r="E22" s="2"/>
      <c r="F22" s="3"/>
      <c r="G22" s="1"/>
      <c r="I22" s="1"/>
    </row>
    <row r="23" spans="1:11" x14ac:dyDescent="0.3">
      <c r="D23" s="1"/>
      <c r="E23" s="2"/>
      <c r="F23" s="3"/>
      <c r="G23" s="1"/>
      <c r="I23" s="1"/>
    </row>
    <row r="24" spans="1:11" x14ac:dyDescent="0.3">
      <c r="D24" s="1"/>
      <c r="E24" s="2"/>
      <c r="F24" s="3"/>
      <c r="G24" s="1"/>
      <c r="I24" s="1"/>
    </row>
    <row r="25" spans="1:11" x14ac:dyDescent="0.3">
      <c r="D25" s="1"/>
      <c r="E25" s="2"/>
      <c r="F25" s="3"/>
      <c r="G25" s="1"/>
      <c r="I25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87F4-B429-4FDB-BE05-A326B3663176}">
  <dimension ref="A1:G13"/>
  <sheetViews>
    <sheetView workbookViewId="0">
      <selection activeCell="B27" sqref="B27"/>
    </sheetView>
  </sheetViews>
  <sheetFormatPr defaultRowHeight="14.4" x14ac:dyDescent="0.3"/>
  <cols>
    <col min="1" max="1" width="13.88671875" bestFit="1" customWidth="1"/>
    <col min="2" max="2" width="23.88671875" customWidth="1"/>
    <col min="3" max="3" width="22.21875" customWidth="1"/>
    <col min="4" max="5" width="25" customWidth="1"/>
    <col min="6" max="6" width="23.33203125" customWidth="1"/>
    <col min="7" max="7" width="26.109375" customWidth="1"/>
  </cols>
  <sheetData>
    <row r="1" spans="1:7" x14ac:dyDescent="0.3">
      <c r="A1" t="s">
        <v>43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 x14ac:dyDescent="0.3">
      <c r="A2" t="s">
        <v>42</v>
      </c>
      <c r="B2">
        <f>Compras!C2 + Compras!C14</f>
        <v>50</v>
      </c>
      <c r="C2">
        <v>42</v>
      </c>
      <c r="D2">
        <f>B2-C2</f>
        <v>8</v>
      </c>
      <c r="E2">
        <f>Tabela1[[#This Row],[Unidades Totais]]+Compras!H14</f>
        <v>25000</v>
      </c>
      <c r="F2">
        <f>C2*500</f>
        <v>21000</v>
      </c>
      <c r="G2">
        <f>E2-F2</f>
        <v>4000</v>
      </c>
    </row>
    <row r="3" spans="1:7" x14ac:dyDescent="0.3">
      <c r="A3" t="s">
        <v>44</v>
      </c>
      <c r="B3">
        <f>Compras!C4</f>
        <v>10</v>
      </c>
      <c r="C3">
        <v>9</v>
      </c>
      <c r="D3">
        <f t="shared" ref="D3:D13" si="0">B3-C3</f>
        <v>1</v>
      </c>
      <c r="E3">
        <f>Compras!H4</f>
        <v>2000</v>
      </c>
      <c r="F3">
        <f>C3*200</f>
        <v>1800</v>
      </c>
      <c r="G3">
        <f t="shared" ref="G3:G13" si="1">E3-F3</f>
        <v>200</v>
      </c>
    </row>
    <row r="4" spans="1:7" x14ac:dyDescent="0.3">
      <c r="A4" t="s">
        <v>45</v>
      </c>
      <c r="B4">
        <f>Compras!C3+Compras!C15</f>
        <v>40</v>
      </c>
      <c r="C4">
        <v>36</v>
      </c>
      <c r="D4">
        <f t="shared" si="0"/>
        <v>4</v>
      </c>
      <c r="E4">
        <f>Compras!H3+Compras!H15</f>
        <v>160</v>
      </c>
      <c r="F4">
        <f>C4*4</f>
        <v>144</v>
      </c>
      <c r="G4">
        <f t="shared" si="1"/>
        <v>16</v>
      </c>
    </row>
    <row r="5" spans="1:7" x14ac:dyDescent="0.3">
      <c r="A5" t="s">
        <v>46</v>
      </c>
      <c r="B5">
        <f>Tabela1[[#This Row],[Unidades]]</f>
        <v>15</v>
      </c>
      <c r="C5">
        <v>12</v>
      </c>
      <c r="D5">
        <f t="shared" si="0"/>
        <v>3</v>
      </c>
      <c r="E5">
        <f>Tabela1[[#This Row],[Unidades Totais]]</f>
        <v>60</v>
      </c>
      <c r="F5">
        <f>C5*4</f>
        <v>48</v>
      </c>
      <c r="G5">
        <f t="shared" si="1"/>
        <v>12</v>
      </c>
    </row>
    <row r="6" spans="1:7" x14ac:dyDescent="0.3">
      <c r="A6" t="s">
        <v>47</v>
      </c>
      <c r="B6">
        <f>Compras!C9+Compras!C17</f>
        <v>300</v>
      </c>
      <c r="C6">
        <v>245</v>
      </c>
      <c r="D6">
        <f t="shared" si="0"/>
        <v>55</v>
      </c>
      <c r="E6">
        <f>Compras!H9+Compras!H17</f>
        <v>3000</v>
      </c>
      <c r="F6">
        <f>C6*10</f>
        <v>2450</v>
      </c>
      <c r="G6">
        <f t="shared" si="1"/>
        <v>550</v>
      </c>
    </row>
    <row r="7" spans="1:7" x14ac:dyDescent="0.3">
      <c r="A7" t="s">
        <v>48</v>
      </c>
      <c r="B7">
        <f>Compras!C10+Compras!C18</f>
        <v>300</v>
      </c>
      <c r="C7">
        <v>243</v>
      </c>
      <c r="D7">
        <f t="shared" si="0"/>
        <v>57</v>
      </c>
      <c r="E7">
        <f>Compras!H10+Compras!H18</f>
        <v>3000</v>
      </c>
      <c r="F7">
        <f t="shared" ref="F7:F10" si="2">C7*10</f>
        <v>2430</v>
      </c>
      <c r="G7">
        <f t="shared" si="1"/>
        <v>570</v>
      </c>
    </row>
    <row r="8" spans="1:7" x14ac:dyDescent="0.3">
      <c r="A8" t="s">
        <v>49</v>
      </c>
      <c r="B8">
        <f>Compras!C11+Compras!C19</f>
        <v>300</v>
      </c>
      <c r="C8">
        <v>280</v>
      </c>
      <c r="D8">
        <f t="shared" si="0"/>
        <v>20</v>
      </c>
      <c r="E8">
        <f>Compras!H11+Compras!H19</f>
        <v>3000</v>
      </c>
      <c r="F8">
        <f t="shared" si="2"/>
        <v>2800</v>
      </c>
      <c r="G8">
        <f t="shared" si="1"/>
        <v>200</v>
      </c>
    </row>
    <row r="9" spans="1:7" x14ac:dyDescent="0.3">
      <c r="A9" t="s">
        <v>50</v>
      </c>
      <c r="B9">
        <f>Compras!C12+Compras!C20</f>
        <v>300</v>
      </c>
      <c r="C9">
        <v>276</v>
      </c>
      <c r="D9">
        <f t="shared" si="0"/>
        <v>24</v>
      </c>
      <c r="E9">
        <f>Compras!H12+Compras!H20</f>
        <v>3000</v>
      </c>
      <c r="F9">
        <f t="shared" si="2"/>
        <v>2760</v>
      </c>
      <c r="G9">
        <f t="shared" si="1"/>
        <v>240</v>
      </c>
    </row>
    <row r="10" spans="1:7" x14ac:dyDescent="0.3">
      <c r="A10" t="s">
        <v>51</v>
      </c>
      <c r="B10">
        <f>Compras!C13+Compras!C21</f>
        <v>300</v>
      </c>
      <c r="C10">
        <v>271</v>
      </c>
      <c r="D10">
        <f t="shared" si="0"/>
        <v>29</v>
      </c>
      <c r="E10">
        <f>Compras!H13+Compras!H21</f>
        <v>3000</v>
      </c>
      <c r="F10">
        <f t="shared" si="2"/>
        <v>2710</v>
      </c>
      <c r="G10">
        <f t="shared" si="1"/>
        <v>290</v>
      </c>
    </row>
    <row r="11" spans="1:7" x14ac:dyDescent="0.3">
      <c r="A11" t="s">
        <v>52</v>
      </c>
      <c r="B11">
        <v>50</v>
      </c>
      <c r="C11">
        <v>40</v>
      </c>
      <c r="D11">
        <f t="shared" si="0"/>
        <v>10</v>
      </c>
      <c r="E11">
        <v>50</v>
      </c>
      <c r="F11">
        <f>C11*1</f>
        <v>40</v>
      </c>
      <c r="G11">
        <f t="shared" si="1"/>
        <v>10</v>
      </c>
    </row>
    <row r="12" spans="1:7" x14ac:dyDescent="0.3">
      <c r="A12" t="s">
        <v>53</v>
      </c>
      <c r="B12">
        <v>100</v>
      </c>
      <c r="C12">
        <v>86</v>
      </c>
      <c r="D12">
        <f t="shared" si="0"/>
        <v>14</v>
      </c>
      <c r="E12">
        <v>100</v>
      </c>
      <c r="F12">
        <f>C12*1</f>
        <v>86</v>
      </c>
      <c r="G12">
        <f t="shared" si="1"/>
        <v>14</v>
      </c>
    </row>
    <row r="13" spans="1:7" x14ac:dyDescent="0.3">
      <c r="A13" t="s">
        <v>54</v>
      </c>
      <c r="B13">
        <v>7</v>
      </c>
      <c r="C13">
        <v>7</v>
      </c>
      <c r="D13">
        <f t="shared" si="0"/>
        <v>0</v>
      </c>
      <c r="E13">
        <v>7</v>
      </c>
      <c r="F13">
        <v>7</v>
      </c>
      <c r="G13">
        <f t="shared" si="1"/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2EFC-C1AE-4C1A-A120-D29956448873}">
  <dimension ref="A1:D85"/>
  <sheetViews>
    <sheetView tabSelected="1" workbookViewId="0">
      <selection sqref="A1:D85"/>
    </sheetView>
  </sheetViews>
  <sheetFormatPr defaultRowHeight="14.4" x14ac:dyDescent="0.3"/>
  <cols>
    <col min="1" max="1" width="13.88671875" bestFit="1" customWidth="1"/>
    <col min="2" max="2" width="22.6640625" bestFit="1" customWidth="1"/>
    <col min="3" max="3" width="15" customWidth="1"/>
    <col min="4" max="4" width="16.109375" customWidth="1"/>
  </cols>
  <sheetData>
    <row r="1" spans="1:4" x14ac:dyDescent="0.3">
      <c r="A1" t="s">
        <v>61</v>
      </c>
      <c r="B1" t="s">
        <v>62</v>
      </c>
      <c r="C1" t="s">
        <v>73</v>
      </c>
      <c r="D1" t="s">
        <v>74</v>
      </c>
    </row>
    <row r="2" spans="1:4" x14ac:dyDescent="0.3">
      <c r="A2" t="s">
        <v>63</v>
      </c>
      <c r="B2" t="s">
        <v>71</v>
      </c>
      <c r="C2">
        <v>25</v>
      </c>
      <c r="D2">
        <f>C2*500</f>
        <v>12500</v>
      </c>
    </row>
    <row r="3" spans="1:4" x14ac:dyDescent="0.3">
      <c r="A3" t="s">
        <v>63</v>
      </c>
      <c r="B3" t="s">
        <v>67</v>
      </c>
      <c r="C3">
        <v>4</v>
      </c>
      <c r="D3">
        <f t="shared" ref="D3:D8" si="0">C3*500</f>
        <v>2000</v>
      </c>
    </row>
    <row r="4" spans="1:4" x14ac:dyDescent="0.3">
      <c r="A4" t="s">
        <v>63</v>
      </c>
      <c r="B4" t="s">
        <v>68</v>
      </c>
      <c r="C4">
        <v>6</v>
      </c>
      <c r="D4">
        <f t="shared" si="0"/>
        <v>3000</v>
      </c>
    </row>
    <row r="5" spans="1:4" x14ac:dyDescent="0.3">
      <c r="A5" t="s">
        <v>63</v>
      </c>
      <c r="B5" t="s">
        <v>69</v>
      </c>
      <c r="C5">
        <v>5</v>
      </c>
      <c r="D5">
        <f t="shared" si="0"/>
        <v>2500</v>
      </c>
    </row>
    <row r="6" spans="1:4" x14ac:dyDescent="0.3">
      <c r="A6" t="s">
        <v>63</v>
      </c>
      <c r="B6" t="s">
        <v>70</v>
      </c>
      <c r="C6">
        <v>1</v>
      </c>
      <c r="D6">
        <f t="shared" si="0"/>
        <v>500</v>
      </c>
    </row>
    <row r="7" spans="1:4" x14ac:dyDescent="0.3">
      <c r="A7" t="s">
        <v>63</v>
      </c>
      <c r="B7" t="s">
        <v>75</v>
      </c>
      <c r="C7">
        <v>1</v>
      </c>
      <c r="D7">
        <f t="shared" si="0"/>
        <v>500</v>
      </c>
    </row>
    <row r="8" spans="1:4" x14ac:dyDescent="0.3">
      <c r="A8" t="s">
        <v>63</v>
      </c>
      <c r="B8" t="s">
        <v>72</v>
      </c>
      <c r="C8">
        <v>0</v>
      </c>
      <c r="D8">
        <f t="shared" si="0"/>
        <v>0</v>
      </c>
    </row>
    <row r="9" spans="1:4" x14ac:dyDescent="0.3">
      <c r="A9" t="s">
        <v>44</v>
      </c>
      <c r="B9" t="s">
        <v>71</v>
      </c>
      <c r="C9">
        <v>2</v>
      </c>
      <c r="D9">
        <f>C9*200</f>
        <v>400</v>
      </c>
    </row>
    <row r="10" spans="1:4" x14ac:dyDescent="0.3">
      <c r="A10" t="s">
        <v>44</v>
      </c>
      <c r="B10" t="s">
        <v>67</v>
      </c>
      <c r="C10">
        <v>3</v>
      </c>
      <c r="D10">
        <f t="shared" ref="D10:D15" si="1">C10*200</f>
        <v>600</v>
      </c>
    </row>
    <row r="11" spans="1:4" x14ac:dyDescent="0.3">
      <c r="A11" t="s">
        <v>44</v>
      </c>
      <c r="B11" t="s">
        <v>68</v>
      </c>
      <c r="C11">
        <v>1</v>
      </c>
      <c r="D11">
        <f t="shared" si="1"/>
        <v>200</v>
      </c>
    </row>
    <row r="12" spans="1:4" x14ac:dyDescent="0.3">
      <c r="A12" t="s">
        <v>44</v>
      </c>
      <c r="B12" t="s">
        <v>69</v>
      </c>
      <c r="C12">
        <v>2</v>
      </c>
      <c r="D12">
        <f t="shared" si="1"/>
        <v>400</v>
      </c>
    </row>
    <row r="13" spans="1:4" x14ac:dyDescent="0.3">
      <c r="A13" t="s">
        <v>44</v>
      </c>
      <c r="B13" t="s">
        <v>70</v>
      </c>
      <c r="C13">
        <v>0</v>
      </c>
      <c r="D13">
        <f t="shared" si="1"/>
        <v>0</v>
      </c>
    </row>
    <row r="14" spans="1:4" x14ac:dyDescent="0.3">
      <c r="A14" t="s">
        <v>44</v>
      </c>
      <c r="B14" t="s">
        <v>75</v>
      </c>
      <c r="C14">
        <v>1</v>
      </c>
      <c r="D14">
        <f t="shared" si="1"/>
        <v>200</v>
      </c>
    </row>
    <row r="15" spans="1:4" x14ac:dyDescent="0.3">
      <c r="A15" t="s">
        <v>44</v>
      </c>
      <c r="B15" t="s">
        <v>72</v>
      </c>
      <c r="C15">
        <v>0</v>
      </c>
      <c r="D15">
        <f t="shared" si="1"/>
        <v>0</v>
      </c>
    </row>
    <row r="16" spans="1:4" x14ac:dyDescent="0.3">
      <c r="A16" t="s">
        <v>45</v>
      </c>
      <c r="B16" t="s">
        <v>71</v>
      </c>
      <c r="C16">
        <v>10</v>
      </c>
      <c r="D16">
        <f>C16*4</f>
        <v>40</v>
      </c>
    </row>
    <row r="17" spans="1:4" x14ac:dyDescent="0.3">
      <c r="A17" t="s">
        <v>45</v>
      </c>
      <c r="B17" t="s">
        <v>67</v>
      </c>
      <c r="C17">
        <v>6</v>
      </c>
      <c r="D17">
        <f t="shared" ref="D17:D22" si="2">C17*4</f>
        <v>24</v>
      </c>
    </row>
    <row r="18" spans="1:4" x14ac:dyDescent="0.3">
      <c r="A18" t="s">
        <v>45</v>
      </c>
      <c r="B18" t="s">
        <v>68</v>
      </c>
      <c r="C18">
        <v>6</v>
      </c>
      <c r="D18">
        <f t="shared" si="2"/>
        <v>24</v>
      </c>
    </row>
    <row r="19" spans="1:4" x14ac:dyDescent="0.3">
      <c r="A19" t="s">
        <v>45</v>
      </c>
      <c r="B19" t="s">
        <v>69</v>
      </c>
      <c r="C19">
        <v>10</v>
      </c>
      <c r="D19">
        <f t="shared" si="2"/>
        <v>40</v>
      </c>
    </row>
    <row r="20" spans="1:4" x14ac:dyDescent="0.3">
      <c r="A20" t="s">
        <v>45</v>
      </c>
      <c r="B20" t="s">
        <v>70</v>
      </c>
      <c r="C20">
        <v>1</v>
      </c>
      <c r="D20">
        <f t="shared" si="2"/>
        <v>4</v>
      </c>
    </row>
    <row r="21" spans="1:4" x14ac:dyDescent="0.3">
      <c r="A21" t="s">
        <v>45</v>
      </c>
      <c r="B21" t="s">
        <v>75</v>
      </c>
      <c r="C21">
        <v>2</v>
      </c>
      <c r="D21">
        <f t="shared" si="2"/>
        <v>8</v>
      </c>
    </row>
    <row r="22" spans="1:4" x14ac:dyDescent="0.3">
      <c r="A22" t="s">
        <v>45</v>
      </c>
      <c r="B22" t="s">
        <v>72</v>
      </c>
      <c r="C22">
        <v>1</v>
      </c>
      <c r="D22">
        <f t="shared" si="2"/>
        <v>4</v>
      </c>
    </row>
    <row r="23" spans="1:4" x14ac:dyDescent="0.3">
      <c r="A23" t="s">
        <v>46</v>
      </c>
      <c r="B23" t="s">
        <v>71</v>
      </c>
      <c r="C23">
        <v>2</v>
      </c>
      <c r="D23">
        <f>C23*4</f>
        <v>8</v>
      </c>
    </row>
    <row r="24" spans="1:4" x14ac:dyDescent="0.3">
      <c r="A24" t="s">
        <v>46</v>
      </c>
      <c r="B24" t="s">
        <v>67</v>
      </c>
      <c r="C24">
        <v>1</v>
      </c>
      <c r="D24">
        <f t="shared" ref="D24:D29" si="3">C24*4</f>
        <v>4</v>
      </c>
    </row>
    <row r="25" spans="1:4" x14ac:dyDescent="0.3">
      <c r="A25" t="s">
        <v>46</v>
      </c>
      <c r="B25" t="s">
        <v>68</v>
      </c>
      <c r="C25">
        <v>2</v>
      </c>
      <c r="D25">
        <f t="shared" si="3"/>
        <v>8</v>
      </c>
    </row>
    <row r="26" spans="1:4" x14ac:dyDescent="0.3">
      <c r="A26" t="s">
        <v>46</v>
      </c>
      <c r="B26" t="s">
        <v>69</v>
      </c>
      <c r="C26">
        <v>4</v>
      </c>
      <c r="D26">
        <f t="shared" si="3"/>
        <v>16</v>
      </c>
    </row>
    <row r="27" spans="1:4" x14ac:dyDescent="0.3">
      <c r="A27" t="s">
        <v>46</v>
      </c>
      <c r="B27" t="s">
        <v>70</v>
      </c>
      <c r="C27">
        <v>1</v>
      </c>
      <c r="D27">
        <f t="shared" si="3"/>
        <v>4</v>
      </c>
    </row>
    <row r="28" spans="1:4" x14ac:dyDescent="0.3">
      <c r="A28" t="s">
        <v>46</v>
      </c>
      <c r="B28" t="s">
        <v>75</v>
      </c>
      <c r="C28">
        <v>1</v>
      </c>
      <c r="D28">
        <f t="shared" si="3"/>
        <v>4</v>
      </c>
    </row>
    <row r="29" spans="1:4" x14ac:dyDescent="0.3">
      <c r="A29" t="s">
        <v>46</v>
      </c>
      <c r="B29" t="s">
        <v>72</v>
      </c>
      <c r="C29">
        <v>1</v>
      </c>
      <c r="D29">
        <f t="shared" si="3"/>
        <v>4</v>
      </c>
    </row>
    <row r="30" spans="1:4" x14ac:dyDescent="0.3">
      <c r="A30" t="s">
        <v>47</v>
      </c>
      <c r="B30" t="s">
        <v>71</v>
      </c>
      <c r="C30">
        <v>0</v>
      </c>
      <c r="D30">
        <f>C30*10</f>
        <v>0</v>
      </c>
    </row>
    <row r="31" spans="1:4" x14ac:dyDescent="0.3">
      <c r="A31" t="s">
        <v>47</v>
      </c>
      <c r="B31" t="s">
        <v>67</v>
      </c>
      <c r="C31">
        <v>240</v>
      </c>
      <c r="D31">
        <f t="shared" ref="D31:D64" si="4">C31*10</f>
        <v>2400</v>
      </c>
    </row>
    <row r="32" spans="1:4" x14ac:dyDescent="0.3">
      <c r="A32" t="s">
        <v>47</v>
      </c>
      <c r="B32" t="s">
        <v>68</v>
      </c>
      <c r="C32">
        <v>0</v>
      </c>
      <c r="D32">
        <f t="shared" si="4"/>
        <v>0</v>
      </c>
    </row>
    <row r="33" spans="1:4" x14ac:dyDescent="0.3">
      <c r="A33" t="s">
        <v>47</v>
      </c>
      <c r="B33" t="s">
        <v>69</v>
      </c>
      <c r="C33">
        <v>0</v>
      </c>
      <c r="D33">
        <f t="shared" si="4"/>
        <v>0</v>
      </c>
    </row>
    <row r="34" spans="1:4" x14ac:dyDescent="0.3">
      <c r="A34" t="s">
        <v>47</v>
      </c>
      <c r="B34" t="s">
        <v>70</v>
      </c>
      <c r="C34">
        <v>0</v>
      </c>
      <c r="D34">
        <f t="shared" si="4"/>
        <v>0</v>
      </c>
    </row>
    <row r="35" spans="1:4" x14ac:dyDescent="0.3">
      <c r="A35" t="s">
        <v>47</v>
      </c>
      <c r="B35" t="s">
        <v>75</v>
      </c>
      <c r="C35">
        <v>0</v>
      </c>
      <c r="D35">
        <f t="shared" si="4"/>
        <v>0</v>
      </c>
    </row>
    <row r="36" spans="1:4" x14ac:dyDescent="0.3">
      <c r="A36" t="s">
        <v>47</v>
      </c>
      <c r="B36" t="s">
        <v>72</v>
      </c>
      <c r="C36">
        <v>5</v>
      </c>
      <c r="D36">
        <f t="shared" si="4"/>
        <v>50</v>
      </c>
    </row>
    <row r="37" spans="1:4" x14ac:dyDescent="0.3">
      <c r="A37" t="s">
        <v>64</v>
      </c>
      <c r="B37" t="s">
        <v>71</v>
      </c>
      <c r="C37">
        <v>0</v>
      </c>
      <c r="D37">
        <f t="shared" si="4"/>
        <v>0</v>
      </c>
    </row>
    <row r="38" spans="1:4" x14ac:dyDescent="0.3">
      <c r="A38" t="s">
        <v>64</v>
      </c>
      <c r="B38" t="s">
        <v>67</v>
      </c>
      <c r="C38">
        <v>238</v>
      </c>
      <c r="D38">
        <f t="shared" si="4"/>
        <v>2380</v>
      </c>
    </row>
    <row r="39" spans="1:4" x14ac:dyDescent="0.3">
      <c r="A39" t="s">
        <v>64</v>
      </c>
      <c r="B39" t="s">
        <v>68</v>
      </c>
      <c r="C39">
        <v>0</v>
      </c>
      <c r="D39">
        <f t="shared" si="4"/>
        <v>0</v>
      </c>
    </row>
    <row r="40" spans="1:4" x14ac:dyDescent="0.3">
      <c r="A40" t="s">
        <v>64</v>
      </c>
      <c r="B40" t="s">
        <v>69</v>
      </c>
      <c r="C40">
        <v>0</v>
      </c>
      <c r="D40">
        <f t="shared" si="4"/>
        <v>0</v>
      </c>
    </row>
    <row r="41" spans="1:4" x14ac:dyDescent="0.3">
      <c r="A41" t="s">
        <v>64</v>
      </c>
      <c r="B41" t="s">
        <v>70</v>
      </c>
      <c r="C41">
        <v>0</v>
      </c>
      <c r="D41">
        <f t="shared" si="4"/>
        <v>0</v>
      </c>
    </row>
    <row r="42" spans="1:4" x14ac:dyDescent="0.3">
      <c r="A42" t="s">
        <v>64</v>
      </c>
      <c r="B42" t="s">
        <v>75</v>
      </c>
      <c r="C42">
        <v>0</v>
      </c>
      <c r="D42">
        <f t="shared" si="4"/>
        <v>0</v>
      </c>
    </row>
    <row r="43" spans="1:4" x14ac:dyDescent="0.3">
      <c r="A43" t="s">
        <v>64</v>
      </c>
      <c r="B43" t="s">
        <v>72</v>
      </c>
      <c r="C43">
        <v>5</v>
      </c>
      <c r="D43">
        <f t="shared" si="4"/>
        <v>50</v>
      </c>
    </row>
    <row r="44" spans="1:4" x14ac:dyDescent="0.3">
      <c r="A44" t="s">
        <v>65</v>
      </c>
      <c r="B44" t="s">
        <v>71</v>
      </c>
      <c r="C44">
        <v>0</v>
      </c>
      <c r="D44">
        <f t="shared" si="4"/>
        <v>0</v>
      </c>
    </row>
    <row r="45" spans="1:4" x14ac:dyDescent="0.3">
      <c r="A45" t="s">
        <v>65</v>
      </c>
      <c r="B45" t="s">
        <v>67</v>
      </c>
      <c r="C45">
        <v>275</v>
      </c>
      <c r="D45">
        <f t="shared" si="4"/>
        <v>2750</v>
      </c>
    </row>
    <row r="46" spans="1:4" x14ac:dyDescent="0.3">
      <c r="A46" t="s">
        <v>65</v>
      </c>
      <c r="B46" t="s">
        <v>68</v>
      </c>
      <c r="C46">
        <v>0</v>
      </c>
      <c r="D46">
        <f t="shared" si="4"/>
        <v>0</v>
      </c>
    </row>
    <row r="47" spans="1:4" x14ac:dyDescent="0.3">
      <c r="A47" t="s">
        <v>65</v>
      </c>
      <c r="B47" t="s">
        <v>69</v>
      </c>
      <c r="C47">
        <v>0</v>
      </c>
      <c r="D47">
        <f t="shared" si="4"/>
        <v>0</v>
      </c>
    </row>
    <row r="48" spans="1:4" x14ac:dyDescent="0.3">
      <c r="A48" t="s">
        <v>65</v>
      </c>
      <c r="B48" t="s">
        <v>70</v>
      </c>
      <c r="C48">
        <v>0</v>
      </c>
      <c r="D48">
        <f t="shared" si="4"/>
        <v>0</v>
      </c>
    </row>
    <row r="49" spans="1:4" x14ac:dyDescent="0.3">
      <c r="A49" t="s">
        <v>65</v>
      </c>
      <c r="B49" t="s">
        <v>75</v>
      </c>
      <c r="C49">
        <v>0</v>
      </c>
      <c r="D49">
        <f t="shared" si="4"/>
        <v>0</v>
      </c>
    </row>
    <row r="50" spans="1:4" x14ac:dyDescent="0.3">
      <c r="A50" t="s">
        <v>65</v>
      </c>
      <c r="B50" t="s">
        <v>72</v>
      </c>
      <c r="C50">
        <v>5</v>
      </c>
      <c r="D50">
        <f t="shared" si="4"/>
        <v>50</v>
      </c>
    </row>
    <row r="51" spans="1:4" x14ac:dyDescent="0.3">
      <c r="A51" t="s">
        <v>51</v>
      </c>
      <c r="B51" t="s">
        <v>71</v>
      </c>
      <c r="C51">
        <v>0</v>
      </c>
      <c r="D51">
        <f t="shared" si="4"/>
        <v>0</v>
      </c>
    </row>
    <row r="52" spans="1:4" x14ac:dyDescent="0.3">
      <c r="A52" t="s">
        <v>51</v>
      </c>
      <c r="B52" t="s">
        <v>67</v>
      </c>
      <c r="C52">
        <v>265</v>
      </c>
      <c r="D52">
        <f t="shared" si="4"/>
        <v>2650</v>
      </c>
    </row>
    <row r="53" spans="1:4" x14ac:dyDescent="0.3">
      <c r="A53" t="s">
        <v>51</v>
      </c>
      <c r="B53" t="s">
        <v>68</v>
      </c>
      <c r="C53">
        <v>0</v>
      </c>
      <c r="D53">
        <f t="shared" si="4"/>
        <v>0</v>
      </c>
    </row>
    <row r="54" spans="1:4" x14ac:dyDescent="0.3">
      <c r="A54" t="s">
        <v>51</v>
      </c>
      <c r="B54" t="s">
        <v>69</v>
      </c>
      <c r="C54">
        <v>0</v>
      </c>
      <c r="D54">
        <f t="shared" si="4"/>
        <v>0</v>
      </c>
    </row>
    <row r="55" spans="1:4" x14ac:dyDescent="0.3">
      <c r="A55" t="s">
        <v>51</v>
      </c>
      <c r="B55" t="s">
        <v>70</v>
      </c>
      <c r="C55">
        <v>0</v>
      </c>
      <c r="D55">
        <f t="shared" si="4"/>
        <v>0</v>
      </c>
    </row>
    <row r="56" spans="1:4" x14ac:dyDescent="0.3">
      <c r="A56" t="s">
        <v>51</v>
      </c>
      <c r="B56" t="s">
        <v>75</v>
      </c>
      <c r="C56">
        <v>0</v>
      </c>
      <c r="D56">
        <f t="shared" si="4"/>
        <v>0</v>
      </c>
    </row>
    <row r="57" spans="1:4" x14ac:dyDescent="0.3">
      <c r="A57" t="s">
        <v>51</v>
      </c>
      <c r="B57" t="s">
        <v>72</v>
      </c>
      <c r="C57">
        <v>0</v>
      </c>
      <c r="D57">
        <f t="shared" si="4"/>
        <v>0</v>
      </c>
    </row>
    <row r="58" spans="1:4" x14ac:dyDescent="0.3">
      <c r="A58" t="s">
        <v>50</v>
      </c>
      <c r="B58" t="s">
        <v>71</v>
      </c>
      <c r="C58">
        <v>0</v>
      </c>
      <c r="D58">
        <f t="shared" si="4"/>
        <v>0</v>
      </c>
    </row>
    <row r="59" spans="1:4" x14ac:dyDescent="0.3">
      <c r="A59" t="s">
        <v>50</v>
      </c>
      <c r="B59" t="s">
        <v>67</v>
      </c>
      <c r="C59">
        <v>271</v>
      </c>
      <c r="D59">
        <f t="shared" si="4"/>
        <v>2710</v>
      </c>
    </row>
    <row r="60" spans="1:4" x14ac:dyDescent="0.3">
      <c r="A60" t="s">
        <v>50</v>
      </c>
      <c r="B60" t="s">
        <v>68</v>
      </c>
      <c r="C60">
        <v>0</v>
      </c>
      <c r="D60">
        <f t="shared" si="4"/>
        <v>0</v>
      </c>
    </row>
    <row r="61" spans="1:4" x14ac:dyDescent="0.3">
      <c r="A61" t="s">
        <v>50</v>
      </c>
      <c r="B61" t="s">
        <v>69</v>
      </c>
      <c r="C61">
        <v>0</v>
      </c>
      <c r="D61">
        <f t="shared" si="4"/>
        <v>0</v>
      </c>
    </row>
    <row r="62" spans="1:4" x14ac:dyDescent="0.3">
      <c r="A62" t="s">
        <v>50</v>
      </c>
      <c r="B62" t="s">
        <v>70</v>
      </c>
      <c r="C62">
        <v>0</v>
      </c>
      <c r="D62">
        <f t="shared" si="4"/>
        <v>0</v>
      </c>
    </row>
    <row r="63" spans="1:4" x14ac:dyDescent="0.3">
      <c r="A63" t="s">
        <v>50</v>
      </c>
      <c r="B63" t="s">
        <v>75</v>
      </c>
      <c r="C63">
        <v>0</v>
      </c>
      <c r="D63">
        <f t="shared" si="4"/>
        <v>0</v>
      </c>
    </row>
    <row r="64" spans="1:4" x14ac:dyDescent="0.3">
      <c r="A64" t="s">
        <v>50</v>
      </c>
      <c r="B64" t="s">
        <v>72</v>
      </c>
      <c r="C64">
        <v>5</v>
      </c>
      <c r="D64">
        <f t="shared" si="4"/>
        <v>50</v>
      </c>
    </row>
    <row r="65" spans="1:4" x14ac:dyDescent="0.3">
      <c r="A65" t="s">
        <v>52</v>
      </c>
      <c r="B65" t="s">
        <v>71</v>
      </c>
      <c r="C65">
        <v>0</v>
      </c>
      <c r="D65">
        <f>C65*1</f>
        <v>0</v>
      </c>
    </row>
    <row r="66" spans="1:4" x14ac:dyDescent="0.3">
      <c r="A66" t="s">
        <v>52</v>
      </c>
      <c r="B66" t="s">
        <v>67</v>
      </c>
      <c r="C66">
        <v>40</v>
      </c>
      <c r="D66">
        <f t="shared" ref="D66:D78" si="5">C66*1</f>
        <v>40</v>
      </c>
    </row>
    <row r="67" spans="1:4" x14ac:dyDescent="0.3">
      <c r="A67" t="s">
        <v>52</v>
      </c>
      <c r="B67" t="s">
        <v>68</v>
      </c>
      <c r="C67">
        <v>0</v>
      </c>
      <c r="D67">
        <f t="shared" si="5"/>
        <v>0</v>
      </c>
    </row>
    <row r="68" spans="1:4" x14ac:dyDescent="0.3">
      <c r="A68" t="s">
        <v>52</v>
      </c>
      <c r="B68" t="s">
        <v>69</v>
      </c>
      <c r="C68">
        <v>0</v>
      </c>
      <c r="D68">
        <f t="shared" si="5"/>
        <v>0</v>
      </c>
    </row>
    <row r="69" spans="1:4" x14ac:dyDescent="0.3">
      <c r="A69" t="s">
        <v>52</v>
      </c>
      <c r="B69" t="s">
        <v>70</v>
      </c>
      <c r="C69">
        <v>0</v>
      </c>
      <c r="D69">
        <f t="shared" si="5"/>
        <v>0</v>
      </c>
    </row>
    <row r="70" spans="1:4" x14ac:dyDescent="0.3">
      <c r="A70" t="s">
        <v>52</v>
      </c>
      <c r="B70" t="s">
        <v>75</v>
      </c>
      <c r="C70">
        <v>0</v>
      </c>
      <c r="D70">
        <f t="shared" si="5"/>
        <v>0</v>
      </c>
    </row>
    <row r="71" spans="1:4" x14ac:dyDescent="0.3">
      <c r="A71" t="s">
        <v>52</v>
      </c>
      <c r="B71" t="s">
        <v>72</v>
      </c>
      <c r="C71">
        <v>0</v>
      </c>
      <c r="D71">
        <f t="shared" si="5"/>
        <v>0</v>
      </c>
    </row>
    <row r="72" spans="1:4" x14ac:dyDescent="0.3">
      <c r="A72" t="s">
        <v>66</v>
      </c>
      <c r="B72" t="s">
        <v>71</v>
      </c>
      <c r="C72">
        <v>0</v>
      </c>
      <c r="D72">
        <f t="shared" si="5"/>
        <v>0</v>
      </c>
    </row>
    <row r="73" spans="1:4" x14ac:dyDescent="0.3">
      <c r="A73" t="s">
        <v>66</v>
      </c>
      <c r="B73" t="s">
        <v>67</v>
      </c>
      <c r="C73">
        <v>86</v>
      </c>
      <c r="D73">
        <f t="shared" si="5"/>
        <v>86</v>
      </c>
    </row>
    <row r="74" spans="1:4" x14ac:dyDescent="0.3">
      <c r="A74" t="s">
        <v>66</v>
      </c>
      <c r="B74" t="s">
        <v>68</v>
      </c>
      <c r="C74">
        <v>0</v>
      </c>
      <c r="D74">
        <f t="shared" si="5"/>
        <v>0</v>
      </c>
    </row>
    <row r="75" spans="1:4" x14ac:dyDescent="0.3">
      <c r="A75" t="s">
        <v>66</v>
      </c>
      <c r="B75" t="s">
        <v>69</v>
      </c>
      <c r="C75">
        <v>0</v>
      </c>
      <c r="D75">
        <f t="shared" si="5"/>
        <v>0</v>
      </c>
    </row>
    <row r="76" spans="1:4" x14ac:dyDescent="0.3">
      <c r="A76" t="s">
        <v>66</v>
      </c>
      <c r="B76" t="s">
        <v>70</v>
      </c>
      <c r="C76">
        <v>0</v>
      </c>
      <c r="D76">
        <f t="shared" si="5"/>
        <v>0</v>
      </c>
    </row>
    <row r="77" spans="1:4" x14ac:dyDescent="0.3">
      <c r="A77" t="s">
        <v>66</v>
      </c>
      <c r="B77" t="s">
        <v>75</v>
      </c>
      <c r="C77">
        <v>0</v>
      </c>
      <c r="D77">
        <f t="shared" si="5"/>
        <v>0</v>
      </c>
    </row>
    <row r="78" spans="1:4" x14ac:dyDescent="0.3">
      <c r="A78" t="s">
        <v>66</v>
      </c>
      <c r="B78" t="s">
        <v>72</v>
      </c>
      <c r="C78">
        <v>0</v>
      </c>
      <c r="D78">
        <f t="shared" si="5"/>
        <v>0</v>
      </c>
    </row>
    <row r="79" spans="1:4" x14ac:dyDescent="0.3">
      <c r="A79" t="s">
        <v>54</v>
      </c>
      <c r="B79" t="s">
        <v>71</v>
      </c>
      <c r="C79">
        <v>1</v>
      </c>
      <c r="D79">
        <v>1</v>
      </c>
    </row>
    <row r="80" spans="1:4" x14ac:dyDescent="0.3">
      <c r="A80" t="s">
        <v>54</v>
      </c>
      <c r="B80" t="s">
        <v>67</v>
      </c>
      <c r="C80">
        <v>1</v>
      </c>
      <c r="D80">
        <f t="shared" ref="D80:D85" si="6">D79*1</f>
        <v>1</v>
      </c>
    </row>
    <row r="81" spans="1:4" x14ac:dyDescent="0.3">
      <c r="A81" t="s">
        <v>54</v>
      </c>
      <c r="B81" t="s">
        <v>68</v>
      </c>
      <c r="C81">
        <v>1</v>
      </c>
      <c r="D81">
        <f t="shared" si="6"/>
        <v>1</v>
      </c>
    </row>
    <row r="82" spans="1:4" x14ac:dyDescent="0.3">
      <c r="A82" t="s">
        <v>54</v>
      </c>
      <c r="B82" t="s">
        <v>69</v>
      </c>
      <c r="C82">
        <v>1</v>
      </c>
      <c r="D82">
        <f t="shared" si="6"/>
        <v>1</v>
      </c>
    </row>
    <row r="83" spans="1:4" x14ac:dyDescent="0.3">
      <c r="A83" t="s">
        <v>54</v>
      </c>
      <c r="B83" t="s">
        <v>70</v>
      </c>
      <c r="C83">
        <v>1</v>
      </c>
      <c r="D83">
        <f t="shared" si="6"/>
        <v>1</v>
      </c>
    </row>
    <row r="84" spans="1:4" x14ac:dyDescent="0.3">
      <c r="A84" t="s">
        <v>54</v>
      </c>
      <c r="B84" t="s">
        <v>75</v>
      </c>
      <c r="C84">
        <v>1</v>
      </c>
      <c r="D84">
        <f t="shared" si="6"/>
        <v>1</v>
      </c>
    </row>
    <row r="85" spans="1:4" x14ac:dyDescent="0.3">
      <c r="A85" t="s">
        <v>54</v>
      </c>
      <c r="B85" t="s">
        <v>72</v>
      </c>
      <c r="C85">
        <v>1</v>
      </c>
      <c r="D85">
        <f t="shared" si="6"/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5F25-8124-4044-88B4-11FA76A3A1B5}">
  <dimension ref="A1:I8"/>
  <sheetViews>
    <sheetView workbookViewId="0">
      <selection activeCell="G17" sqref="G17"/>
    </sheetView>
  </sheetViews>
  <sheetFormatPr defaultRowHeight="14.4" x14ac:dyDescent="0.3"/>
  <cols>
    <col min="1" max="1" width="12.6640625" bestFit="1" customWidth="1"/>
    <col min="2" max="2" width="12.44140625" bestFit="1" customWidth="1"/>
    <col min="3" max="3" width="10.77734375" bestFit="1" customWidth="1"/>
    <col min="4" max="4" width="12.6640625" customWidth="1"/>
    <col min="5" max="5" width="12.44140625" customWidth="1"/>
  </cols>
  <sheetData>
    <row r="1" spans="1:9" x14ac:dyDescent="0.3">
      <c r="A1" t="s">
        <v>27</v>
      </c>
      <c r="B1" t="s">
        <v>30</v>
      </c>
      <c r="C1" t="s">
        <v>31</v>
      </c>
      <c r="D1" t="s">
        <v>28</v>
      </c>
      <c r="E1" t="s">
        <v>29</v>
      </c>
    </row>
    <row r="2" spans="1:9" x14ac:dyDescent="0.3">
      <c r="A2" t="s">
        <v>12</v>
      </c>
      <c r="B2" t="s">
        <v>32</v>
      </c>
      <c r="C2" t="s">
        <v>33</v>
      </c>
      <c r="D2">
        <v>1</v>
      </c>
      <c r="E2">
        <v>0</v>
      </c>
    </row>
    <row r="3" spans="1:9" x14ac:dyDescent="0.3">
      <c r="A3" t="s">
        <v>13</v>
      </c>
      <c r="B3" t="s">
        <v>34</v>
      </c>
      <c r="C3" t="s">
        <v>35</v>
      </c>
      <c r="D3">
        <v>2</v>
      </c>
      <c r="E3">
        <v>1</v>
      </c>
    </row>
    <row r="4" spans="1:9" x14ac:dyDescent="0.3">
      <c r="A4" t="s">
        <v>14</v>
      </c>
      <c r="B4" t="s">
        <v>36</v>
      </c>
      <c r="C4" t="s">
        <v>35</v>
      </c>
      <c r="D4">
        <v>1</v>
      </c>
      <c r="E4">
        <v>0</v>
      </c>
    </row>
    <row r="5" spans="1:9" x14ac:dyDescent="0.3">
      <c r="A5" t="s">
        <v>15</v>
      </c>
      <c r="B5" t="s">
        <v>37</v>
      </c>
      <c r="C5" t="s">
        <v>38</v>
      </c>
      <c r="D5">
        <v>2</v>
      </c>
      <c r="E5">
        <v>2</v>
      </c>
    </row>
    <row r="6" spans="1:9" x14ac:dyDescent="0.3">
      <c r="A6" t="s">
        <v>26</v>
      </c>
      <c r="B6" t="s">
        <v>39</v>
      </c>
      <c r="C6" t="s">
        <v>40</v>
      </c>
      <c r="D6">
        <v>1</v>
      </c>
      <c r="E6">
        <v>1</v>
      </c>
    </row>
    <row r="8" spans="1:9" x14ac:dyDescent="0.3">
      <c r="I8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Compras</vt:lpstr>
      <vt:lpstr>Estoque</vt:lpstr>
      <vt:lpstr>Setores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Jorge Ferraz</dc:creator>
  <cp:lastModifiedBy>Igor Jorge Ferraz</cp:lastModifiedBy>
  <dcterms:created xsi:type="dcterms:W3CDTF">2024-04-15T12:35:46Z</dcterms:created>
  <dcterms:modified xsi:type="dcterms:W3CDTF">2024-04-15T17:32:06Z</dcterms:modified>
</cp:coreProperties>
</file>