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18135" windowHeight="9165"/>
  </bookViews>
  <sheets>
    <sheet name="Лист1" sheetId="1" r:id="rId1"/>
    <sheet name="Лист2" sheetId="2" r:id="rId2"/>
    <sheet name="Лист3" sheetId="3" r:id="rId3"/>
  </sheets>
  <calcPr calcId="80000"/>
</workbook>
</file>

<file path=xl/calcChain.xml><?xml version="1.0" encoding="utf-8"?>
<calcChain xmlns="http://schemas.openxmlformats.org/spreadsheetml/2006/main">
  <c r="Q9" i="1"/>
  <c r="L5"/>
  <c r="U10"/>
  <c r="U5"/>
  <c r="R11"/>
  <c r="S11" s="1"/>
  <c r="U11" s="1"/>
  <c r="R10"/>
  <c r="S10" s="1"/>
  <c r="R9"/>
  <c r="Q11"/>
  <c r="Q10"/>
  <c r="L9"/>
  <c r="S9"/>
  <c r="U9" s="1"/>
  <c r="L11"/>
  <c r="L10"/>
  <c r="P11"/>
  <c r="P10"/>
  <c r="P9"/>
  <c r="N5"/>
  <c r="M11"/>
  <c r="M10"/>
  <c r="M8"/>
  <c r="N8" s="1"/>
  <c r="U8" s="1"/>
  <c r="M5"/>
  <c r="L8"/>
  <c r="L7"/>
  <c r="M7" s="1"/>
  <c r="N7" s="1"/>
  <c r="U7" s="1"/>
  <c r="L6"/>
  <c r="M6" s="1"/>
  <c r="N6" s="1"/>
  <c r="U6" s="1"/>
  <c r="K8"/>
  <c r="K7"/>
  <c r="K6"/>
  <c r="K5"/>
  <c r="I11"/>
  <c r="I10"/>
  <c r="I9"/>
  <c r="I8"/>
  <c r="I7"/>
  <c r="I6"/>
  <c r="I5"/>
  <c r="M9" l="1"/>
</calcChain>
</file>

<file path=xl/sharedStrings.xml><?xml version="1.0" encoding="utf-8"?>
<sst xmlns="http://schemas.openxmlformats.org/spreadsheetml/2006/main" count="61" uniqueCount="32">
  <si>
    <t>Каша перлова зі свининою 525г, Алан</t>
  </si>
  <si>
    <t>Каша перлова зі свининою, Алан</t>
  </si>
  <si>
    <t>Консерва м`ясна шинкова зі свинини Любительска</t>
  </si>
  <si>
    <t>М"ЯСО КУРЕЙ У ВЛАСНОМУ СОКУ</t>
  </si>
  <si>
    <t>М"ЯСО КУРЕЙ У ВЛАСНОМУ СОКУ 525гр</t>
  </si>
  <si>
    <t>М"ЯСО КУРЕЙ У ВЛАСНОМУ СОКУ 525гр Щебпак</t>
  </si>
  <si>
    <t>СВИНИНА ТУШЕНА КОЗАЦЬКА 338г Кращий Вибір</t>
  </si>
  <si>
    <t>вес.</t>
  </si>
  <si>
    <t>шт</t>
  </si>
  <si>
    <t>кг</t>
  </si>
  <si>
    <t>код</t>
  </si>
  <si>
    <t>назв</t>
  </si>
  <si>
    <t>вид</t>
  </si>
  <si>
    <t>ед.изм</t>
  </si>
  <si>
    <t>запас, дни</t>
  </si>
  <si>
    <t>прогноз 1д.</t>
  </si>
  <si>
    <t>срок произв, дни</t>
  </si>
  <si>
    <t>прогноз остатка для срок1=7дн</t>
  </si>
  <si>
    <t>отклонились
от запаса (сегодня)</t>
  </si>
  <si>
    <t>отклонились
от запаса через 7 дн</t>
  </si>
  <si>
    <t>заказ сегодня с прицелом на 7 дн.</t>
  </si>
  <si>
    <t>???</t>
  </si>
  <si>
    <t>прогноз остатка для срок2=14дн</t>
  </si>
  <si>
    <t>отклонились
от запаса через 14 дн</t>
  </si>
  <si>
    <t>заказ сегодня с прицелом на 14 дн.</t>
  </si>
  <si>
    <t>Остаток - произв (сегодня)</t>
  </si>
  <si>
    <t>приход с произв для срок2 = еще 7дн</t>
  </si>
  <si>
    <t>РЕЗУЛЬТАТ ЗАКАЗ СЕГОДНЯ С УЧЕТОМ СРОКА ПРОИЗВ</t>
  </si>
  <si>
    <t>Остаток - склад (сегодня)</t>
  </si>
  <si>
    <t>приход с произв для срок1 = через 7дн</t>
  </si>
  <si>
    <t>1) можно еще учесть дни - с какой периодичностью делается заказ (в примере ниже схема - "ежедневно")</t>
  </si>
  <si>
    <t>2) правильно учесть дни когда нет остатка, т.е. в эти дни продажи нет, но речь не о том что например по факту в среду продаем = 0 кг, а в чтв. = 150, т.е. средняя = 75, а в том что б отловить дни когда не угадали с производством и покупатель в итоге не перенес заказ на др. день и тогда в прогнозе на этот день надо уменьшить кол-во "прогноз" (хотя возможно это сложно или не надо)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</si>
</sst>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0"/>
      <name val="Arial"/>
    </font>
    <font>
      <sz val="8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3" fillId="0" borderId="1" xfId="1" applyNumberFormat="1" applyFont="1" applyFill="1" applyBorder="1" applyAlignment="1" applyProtection="1">
      <alignment horizontal="right" vertical="top" wrapText="1"/>
    </xf>
    <xf numFmtId="0" fontId="3" fillId="0" borderId="1" xfId="1" applyNumberFormat="1" applyFont="1" applyFill="1" applyBorder="1" applyAlignment="1" applyProtection="1">
      <alignment horizontal="left" vertical="top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2">
    <cellStyle name="Обычный" xfId="0" builtinId="0"/>
    <cellStyle name="Обычный_Лист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"/>
  <sheetViews>
    <sheetView tabSelected="1" workbookViewId="0">
      <selection activeCell="I19" sqref="I19"/>
    </sheetView>
  </sheetViews>
  <sheetFormatPr defaultRowHeight="15"/>
  <cols>
    <col min="2" max="2" width="41.85546875" customWidth="1"/>
    <col min="3" max="3" width="6.140625" customWidth="1"/>
    <col min="4" max="4" width="7.140625" customWidth="1"/>
    <col min="5" max="6" width="6.5703125" customWidth="1"/>
    <col min="7" max="7" width="8" customWidth="1"/>
    <col min="8" max="8" width="10.28515625" customWidth="1"/>
    <col min="9" max="9" width="12.85546875" customWidth="1"/>
    <col min="10" max="10" width="9.5703125" customWidth="1"/>
    <col min="21" max="21" width="11.7109375" customWidth="1"/>
  </cols>
  <sheetData>
    <row r="1" spans="1:21">
      <c r="B1" t="s">
        <v>30</v>
      </c>
    </row>
    <row r="2" spans="1:21">
      <c r="B2" t="s">
        <v>31</v>
      </c>
    </row>
    <row r="4" spans="1:21" s="3" customFormat="1" ht="90">
      <c r="A4" s="3" t="s">
        <v>10</v>
      </c>
      <c r="B4" s="3" t="s">
        <v>11</v>
      </c>
      <c r="C4" s="3" t="s">
        <v>12</v>
      </c>
      <c r="D4" s="3" t="s">
        <v>13</v>
      </c>
      <c r="E4" s="3" t="s">
        <v>14</v>
      </c>
      <c r="F4" s="3" t="s">
        <v>16</v>
      </c>
      <c r="G4" s="3" t="s">
        <v>15</v>
      </c>
      <c r="H4" s="3" t="s">
        <v>28</v>
      </c>
      <c r="I4" s="3" t="s">
        <v>18</v>
      </c>
      <c r="J4" s="3" t="s">
        <v>25</v>
      </c>
      <c r="K4" s="3" t="s">
        <v>29</v>
      </c>
      <c r="L4" s="3" t="s">
        <v>17</v>
      </c>
      <c r="M4" s="3" t="s">
        <v>19</v>
      </c>
      <c r="N4" s="3" t="s">
        <v>20</v>
      </c>
      <c r="P4" s="3" t="s">
        <v>26</v>
      </c>
      <c r="Q4" s="3" t="s">
        <v>22</v>
      </c>
      <c r="R4" s="3" t="s">
        <v>23</v>
      </c>
      <c r="S4" s="3" t="s">
        <v>24</v>
      </c>
      <c r="U4" s="4" t="s">
        <v>27</v>
      </c>
    </row>
    <row r="5" spans="1:21">
      <c r="A5" s="1">
        <v>2193</v>
      </c>
      <c r="B5" s="2" t="s">
        <v>0</v>
      </c>
      <c r="C5" s="2" t="s">
        <v>7</v>
      </c>
      <c r="D5" s="2" t="s">
        <v>8</v>
      </c>
      <c r="E5" s="2">
        <v>3</v>
      </c>
      <c r="F5" s="2">
        <v>7</v>
      </c>
      <c r="G5" s="2">
        <v>20</v>
      </c>
      <c r="H5">
        <v>100</v>
      </c>
      <c r="I5">
        <f>H5-E5*G5</f>
        <v>40</v>
      </c>
      <c r="J5">
        <v>55</v>
      </c>
      <c r="K5">
        <f>J5</f>
        <v>55</v>
      </c>
      <c r="L5">
        <f>K5+H5-G5*F5</f>
        <v>15</v>
      </c>
      <c r="M5">
        <f>L5-E5*G5</f>
        <v>-45</v>
      </c>
      <c r="N5">
        <f>IF(M5&lt;0,-1*M5, 0)</f>
        <v>45</v>
      </c>
      <c r="P5" t="s">
        <v>21</v>
      </c>
      <c r="Q5" t="s">
        <v>21</v>
      </c>
      <c r="R5" t="s">
        <v>21</v>
      </c>
      <c r="S5" t="s">
        <v>21</v>
      </c>
      <c r="U5" s="5">
        <f>N5</f>
        <v>45</v>
      </c>
    </row>
    <row r="6" spans="1:21">
      <c r="A6" s="1">
        <v>2386</v>
      </c>
      <c r="B6" s="2" t="s">
        <v>1</v>
      </c>
      <c r="C6" s="2" t="s">
        <v>7</v>
      </c>
      <c r="D6" s="2" t="s">
        <v>9</v>
      </c>
      <c r="E6" s="2">
        <v>4</v>
      </c>
      <c r="F6" s="2">
        <v>7</v>
      </c>
      <c r="G6" s="2">
        <v>30</v>
      </c>
      <c r="H6">
        <v>175</v>
      </c>
      <c r="I6">
        <f t="shared" ref="I6:I11" si="0">H6-E6*G6</f>
        <v>55</v>
      </c>
      <c r="J6">
        <v>75</v>
      </c>
      <c r="K6">
        <f t="shared" ref="K6:K8" si="1">J6</f>
        <v>75</v>
      </c>
      <c r="L6">
        <f t="shared" ref="L6:L8" si="2">K6+H6-G6*F6</f>
        <v>40</v>
      </c>
      <c r="M6">
        <f t="shared" ref="M6:M11" si="3">L6-E6*G6</f>
        <v>-80</v>
      </c>
      <c r="N6">
        <f t="shared" ref="N6:N8" si="4">IF(M6&lt;0,-1*M6, 0)</f>
        <v>80</v>
      </c>
      <c r="P6" t="s">
        <v>21</v>
      </c>
      <c r="Q6" t="s">
        <v>21</v>
      </c>
      <c r="R6" t="s">
        <v>21</v>
      </c>
      <c r="S6" t="s">
        <v>21</v>
      </c>
      <c r="U6" s="5">
        <f t="shared" ref="U6:U8" si="5">N6</f>
        <v>80</v>
      </c>
    </row>
    <row r="7" spans="1:21">
      <c r="A7" s="1">
        <v>2421</v>
      </c>
      <c r="B7" s="2" t="s">
        <v>2</v>
      </c>
      <c r="C7" s="2" t="s">
        <v>7</v>
      </c>
      <c r="D7" s="2" t="s">
        <v>8</v>
      </c>
      <c r="E7" s="2">
        <v>3</v>
      </c>
      <c r="F7" s="2">
        <v>7</v>
      </c>
      <c r="G7" s="2">
        <v>20</v>
      </c>
      <c r="H7">
        <v>145</v>
      </c>
      <c r="I7">
        <f t="shared" si="0"/>
        <v>85</v>
      </c>
      <c r="J7">
        <v>85</v>
      </c>
      <c r="K7">
        <f t="shared" si="1"/>
        <v>85</v>
      </c>
      <c r="L7">
        <f t="shared" si="2"/>
        <v>90</v>
      </c>
      <c r="M7">
        <f t="shared" si="3"/>
        <v>30</v>
      </c>
      <c r="N7">
        <f t="shared" si="4"/>
        <v>0</v>
      </c>
      <c r="P7" t="s">
        <v>21</v>
      </c>
      <c r="Q7" t="s">
        <v>21</v>
      </c>
      <c r="R7" t="s">
        <v>21</v>
      </c>
      <c r="S7" t="s">
        <v>21</v>
      </c>
      <c r="U7" s="5">
        <f t="shared" si="5"/>
        <v>0</v>
      </c>
    </row>
    <row r="8" spans="1:21">
      <c r="A8" s="1">
        <v>1270</v>
      </c>
      <c r="B8" s="2" t="s">
        <v>3</v>
      </c>
      <c r="C8" s="2" t="s">
        <v>7</v>
      </c>
      <c r="D8" s="2" t="s">
        <v>9</v>
      </c>
      <c r="E8" s="2">
        <v>3</v>
      </c>
      <c r="F8" s="2">
        <v>7</v>
      </c>
      <c r="G8" s="2">
        <v>20</v>
      </c>
      <c r="H8">
        <v>80</v>
      </c>
      <c r="I8">
        <f t="shared" si="0"/>
        <v>20</v>
      </c>
      <c r="J8">
        <v>55</v>
      </c>
      <c r="K8">
        <f t="shared" si="1"/>
        <v>55</v>
      </c>
      <c r="L8">
        <f t="shared" si="2"/>
        <v>-5</v>
      </c>
      <c r="M8">
        <f t="shared" si="3"/>
        <v>-65</v>
      </c>
      <c r="N8">
        <f t="shared" si="4"/>
        <v>65</v>
      </c>
      <c r="P8" t="s">
        <v>21</v>
      </c>
      <c r="Q8" t="s">
        <v>21</v>
      </c>
      <c r="R8" t="s">
        <v>21</v>
      </c>
      <c r="S8" t="s">
        <v>21</v>
      </c>
      <c r="U8" s="5">
        <f t="shared" si="5"/>
        <v>65</v>
      </c>
    </row>
    <row r="9" spans="1:21">
      <c r="A9" s="1">
        <v>2201</v>
      </c>
      <c r="B9" s="2" t="s">
        <v>4</v>
      </c>
      <c r="C9" s="2" t="s">
        <v>7</v>
      </c>
      <c r="D9" s="2" t="s">
        <v>8</v>
      </c>
      <c r="E9" s="2">
        <v>4</v>
      </c>
      <c r="F9" s="2">
        <v>14</v>
      </c>
      <c r="G9" s="2">
        <v>20</v>
      </c>
      <c r="H9">
        <v>255</v>
      </c>
      <c r="I9">
        <f t="shared" si="0"/>
        <v>175</v>
      </c>
      <c r="J9">
        <v>55</v>
      </c>
      <c r="K9">
        <v>25</v>
      </c>
      <c r="L9">
        <f>K9+H9-G9*7</f>
        <v>140</v>
      </c>
      <c r="M9">
        <f t="shared" si="3"/>
        <v>60</v>
      </c>
      <c r="N9" t="s">
        <v>21</v>
      </c>
      <c r="P9">
        <f>J9-K9</f>
        <v>30</v>
      </c>
      <c r="Q9">
        <f>H9+K9+P9-F9*G9</f>
        <v>30</v>
      </c>
      <c r="R9">
        <f>Q9-E9*G9</f>
        <v>-50</v>
      </c>
      <c r="S9">
        <f t="shared" ref="S9:S11" si="6">IF(R9&lt;0,-1*R9, 0)</f>
        <v>50</v>
      </c>
      <c r="U9" s="5">
        <f>S9</f>
        <v>50</v>
      </c>
    </row>
    <row r="10" spans="1:21">
      <c r="A10" s="1">
        <v>2434</v>
      </c>
      <c r="B10" s="2" t="s">
        <v>5</v>
      </c>
      <c r="C10" s="2" t="s">
        <v>7</v>
      </c>
      <c r="D10" s="2" t="s">
        <v>8</v>
      </c>
      <c r="E10" s="2">
        <v>2</v>
      </c>
      <c r="F10" s="2">
        <v>14</v>
      </c>
      <c r="G10" s="2">
        <v>20</v>
      </c>
      <c r="H10">
        <v>305</v>
      </c>
      <c r="I10">
        <f t="shared" si="0"/>
        <v>265</v>
      </c>
      <c r="J10">
        <v>25</v>
      </c>
      <c r="K10">
        <v>25</v>
      </c>
      <c r="L10">
        <f>K10+H10-G10*7</f>
        <v>190</v>
      </c>
      <c r="M10">
        <f t="shared" si="3"/>
        <v>150</v>
      </c>
      <c r="N10" t="s">
        <v>21</v>
      </c>
      <c r="P10">
        <f>J10-K10</f>
        <v>0</v>
      </c>
      <c r="Q10">
        <f>H10+K10+P10-F10*G10</f>
        <v>50</v>
      </c>
      <c r="R10">
        <f>Q10-E10*G10</f>
        <v>10</v>
      </c>
      <c r="S10">
        <f t="shared" si="6"/>
        <v>0</v>
      </c>
      <c r="U10" s="5">
        <f>S10</f>
        <v>0</v>
      </c>
    </row>
    <row r="11" spans="1:21">
      <c r="A11" s="1">
        <v>2431</v>
      </c>
      <c r="B11" s="2" t="s">
        <v>6</v>
      </c>
      <c r="C11" s="2" t="s">
        <v>7</v>
      </c>
      <c r="D11" s="2" t="s">
        <v>8</v>
      </c>
      <c r="E11" s="2">
        <v>2</v>
      </c>
      <c r="F11" s="2">
        <v>14</v>
      </c>
      <c r="G11" s="2">
        <v>20</v>
      </c>
      <c r="H11">
        <v>340</v>
      </c>
      <c r="I11">
        <f t="shared" si="0"/>
        <v>300</v>
      </c>
      <c r="J11">
        <v>40</v>
      </c>
      <c r="K11">
        <v>25</v>
      </c>
      <c r="L11">
        <f>K11+H11-G11*7</f>
        <v>225</v>
      </c>
      <c r="M11">
        <f t="shared" si="3"/>
        <v>185</v>
      </c>
      <c r="N11" t="s">
        <v>21</v>
      </c>
      <c r="P11">
        <f>J11-K11</f>
        <v>15</v>
      </c>
      <c r="Q11">
        <f>H11+K11+P11-F11*G11</f>
        <v>100</v>
      </c>
      <c r="R11">
        <f>Q11-E11*G11</f>
        <v>60</v>
      </c>
      <c r="S11">
        <f t="shared" si="6"/>
        <v>0</v>
      </c>
      <c r="U11" s="5">
        <f>S11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Firma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</dc:creator>
  <cp:lastModifiedBy>All</cp:lastModifiedBy>
  <dcterms:created xsi:type="dcterms:W3CDTF">2020-05-14T20:22:17Z</dcterms:created>
  <dcterms:modified xsi:type="dcterms:W3CDTF">2020-05-14T21:54:36Z</dcterms:modified>
</cp:coreProperties>
</file>